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02931A9F-AD7A-4D46-96AF-2AB56BD1D4C1}" xr6:coauthVersionLast="47" xr6:coauthVersionMax="47" xr10:uidLastSave="{00000000-0000-0000-0000-000000000000}"/>
  <bookViews>
    <workbookView xWindow="-108" yWindow="-108" windowWidth="23256" windowHeight="12720" tabRatio="860" activeTab="2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8" i="15" l="1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650" i="16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292" i="15"/>
  <c r="P1228" i="15"/>
  <c r="P1230" i="15"/>
  <c r="P1232" i="15"/>
  <c r="P1233" i="15"/>
  <c r="P1234" i="15"/>
  <c r="P1235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4" i="15"/>
  <c r="P1065" i="15"/>
  <c r="P1066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4" i="15"/>
  <c r="P665" i="15"/>
  <c r="P666" i="15"/>
  <c r="P667" i="15"/>
  <c r="P668" i="15"/>
  <c r="P669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92" i="15"/>
  <c r="M1292" i="15"/>
  <c r="M1293" i="15"/>
  <c r="M1294" i="15"/>
  <c r="M1295" i="15"/>
  <c r="M1296" i="15"/>
  <c r="M1298" i="15"/>
  <c r="M1299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180" i="15"/>
  <c r="M1182" i="15"/>
  <c r="M1184" i="15"/>
  <c r="M1186" i="15"/>
  <c r="M1188" i="15"/>
  <c r="M1190" i="15"/>
  <c r="M1192" i="15"/>
  <c r="M1194" i="15"/>
  <c r="M1196" i="15"/>
  <c r="M1198" i="15"/>
  <c r="M1199" i="15"/>
  <c r="M1200" i="15"/>
  <c r="M1202" i="15"/>
  <c r="M1204" i="15"/>
  <c r="M1206" i="15"/>
  <c r="M1208" i="15"/>
  <c r="M1210" i="15"/>
  <c r="M1212" i="15"/>
  <c r="M1214" i="15"/>
  <c r="M1216" i="15"/>
  <c r="M1218" i="15"/>
  <c r="M1220" i="15"/>
  <c r="M1222" i="15"/>
  <c r="M1224" i="15"/>
  <c r="M1226" i="15"/>
  <c r="M1228" i="15"/>
  <c r="M1230" i="15"/>
  <c r="M1232" i="15"/>
  <c r="M1233" i="15"/>
  <c r="M1234" i="15"/>
  <c r="M1235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9" i="15"/>
  <c r="M1010" i="15"/>
  <c r="M1011" i="15"/>
  <c r="M912" i="15"/>
  <c r="M913" i="15"/>
  <c r="M914" i="15"/>
  <c r="M915" i="15"/>
  <c r="M916" i="15"/>
  <c r="M917" i="15"/>
  <c r="M918" i="15"/>
  <c r="M919" i="15"/>
  <c r="M920" i="15"/>
  <c r="M921" i="15"/>
  <c r="M922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1" i="15"/>
  <c r="M162" i="15"/>
  <c r="M163" i="15"/>
  <c r="M164" i="15"/>
  <c r="M165" i="15"/>
  <c r="M166" i="15"/>
  <c r="M167" i="15"/>
  <c r="M168" i="15"/>
  <c r="M169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2" i="15"/>
  <c r="M3" i="15"/>
  <c r="M4" i="15"/>
  <c r="M5" i="15"/>
  <c r="M6" i="15"/>
  <c r="M7" i="15"/>
  <c r="M8" i="15"/>
  <c r="M9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300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O1235" i="15"/>
  <c r="L1235" i="15"/>
  <c r="L1234" i="15"/>
  <c r="O1233" i="15"/>
  <c r="L1233" i="15"/>
  <c r="L1231" i="15"/>
  <c r="M1231" i="15" s="1"/>
  <c r="L1229" i="15"/>
  <c r="M1229" i="15" s="1"/>
  <c r="O1231" i="15"/>
  <c r="P1231" i="15" s="1"/>
  <c r="O1229" i="15"/>
  <c r="P1229" i="15" s="1"/>
  <c r="L1227" i="15"/>
  <c r="M1227" i="15" s="1"/>
  <c r="L1225" i="15"/>
  <c r="M1225" i="15" s="1"/>
  <c r="L1223" i="15"/>
  <c r="M1223" i="15" s="1"/>
  <c r="L1221" i="15"/>
  <c r="M1221" i="15" s="1"/>
  <c r="L1219" i="15"/>
  <c r="M1219" i="15" s="1"/>
  <c r="L1217" i="15"/>
  <c r="M1217" i="15" s="1"/>
  <c r="L1215" i="15"/>
  <c r="M1215" i="15" s="1"/>
  <c r="L1213" i="15"/>
  <c r="M1213" i="15" s="1"/>
  <c r="L1211" i="15"/>
  <c r="M1211" i="15" s="1"/>
  <c r="L1209" i="15"/>
  <c r="M1209" i="15" s="1"/>
  <c r="L1207" i="15"/>
  <c r="M1207" i="15" s="1"/>
  <c r="L1205" i="15"/>
  <c r="M1205" i="15" s="1"/>
  <c r="L1203" i="15"/>
  <c r="M1203" i="15" s="1"/>
  <c r="L1201" i="15"/>
  <c r="M1201" i="15" s="1"/>
  <c r="L1197" i="15"/>
  <c r="M1197" i="15" s="1"/>
  <c r="L1195" i="15"/>
  <c r="M1195" i="15" s="1"/>
  <c r="L1193" i="15"/>
  <c r="M1193" i="15" s="1"/>
  <c r="L1191" i="15"/>
  <c r="M1191" i="15" s="1"/>
  <c r="L1189" i="15"/>
  <c r="M1189" i="15" s="1"/>
  <c r="L1187" i="15"/>
  <c r="M1187" i="15" s="1"/>
  <c r="L1183" i="15"/>
  <c r="M1183" i="15" s="1"/>
  <c r="L1181" i="15"/>
  <c r="M1181" i="15" s="1"/>
</calcChain>
</file>

<file path=xl/sharedStrings.xml><?xml version="1.0" encoding="utf-8"?>
<sst xmlns="http://schemas.openxmlformats.org/spreadsheetml/2006/main" count="121876" uniqueCount="8288">
  <si>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</si>
  <si>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</si>
  <si>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</si>
  <si>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</si>
  <si>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</si>
  <si>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</si>
  <si>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</si>
  <si>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</si>
  <si>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</si>
  <si>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</si>
  <si>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</si>
  <si>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</si>
  <si>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</si>
  <si>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</si>
  <si>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</si>
  <si>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</si>
  <si>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</si>
  <si>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</si>
  <si>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</si>
  <si>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</si>
  <si>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</si>
  <si>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</si>
  <si>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</si>
  <si>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</si>
  <si>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</si>
  <si>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</si>
  <si>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</si>
  <si>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</si>
  <si>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</si>
  <si>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</si>
  <si>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</si>
  <si>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</si>
  <si>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</si>
  <si>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</si>
  <si>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</si>
  <si>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</si>
  <si>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</si>
  <si>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</si>
  <si>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</si>
  <si>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</si>
  <si>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</si>
  <si>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</si>
  <si>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</si>
  <si>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</si>
  <si>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</si>
  <si>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</si>
  <si>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</si>
  <si>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</si>
  <si>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</si>
  <si>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</si>
  <si>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</si>
  <si>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</si>
  <si>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</si>
  <si>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</si>
  <si>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</si>
  <si>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</si>
  <si>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</si>
  <si>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</si>
  <si>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</si>
  <si>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</si>
  <si>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</si>
  <si>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</si>
  <si>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</si>
  <si>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</si>
  <si>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</si>
  <si>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</si>
  <si>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</si>
  <si>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</si>
  <si>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</si>
  <si>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</si>
  <si>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</si>
  <si>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</si>
  <si>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</si>
  <si>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</si>
  <si>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</si>
  <si>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</si>
  <si>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</si>
  <si>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</si>
  <si>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</si>
  <si>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</si>
  <si>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</si>
  <si>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</si>
  <si>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</si>
  <si>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</si>
  <si>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</si>
  <si>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</si>
  <si>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</si>
  <si>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</si>
  <si>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</si>
  <si>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</si>
  <si>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</si>
  <si>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</si>
  <si>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</si>
  <si>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</si>
  <si>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</si>
  <si>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</si>
  <si>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</si>
  <si>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</si>
  <si>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</si>
  <si>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</si>
  <si>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</si>
  <si>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</si>
  <si>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</si>
  <si>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</si>
  <si>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</si>
  <si>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</si>
  <si>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</si>
  <si>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</si>
  <si>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</si>
  <si>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</si>
  <si>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</si>
  <si>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</si>
  <si>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</si>
  <si>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</si>
  <si>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</si>
  <si>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</si>
  <si>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</si>
  <si>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</si>
  <si>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</si>
  <si>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</si>
  <si>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</si>
  <si>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</si>
  <si>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</si>
  <si>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</si>
  <si>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</si>
  <si>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</si>
  <si>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</si>
  <si>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</si>
  <si>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</si>
  <si>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</si>
  <si>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</si>
  <si>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</si>
  <si>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</si>
  <si>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</si>
  <si>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</si>
  <si>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</si>
  <si>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</si>
  <si>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</si>
  <si>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</si>
  <si>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</si>
  <si>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</si>
  <si>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</si>
  <si>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</si>
  <si>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</si>
  <si>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</si>
  <si>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</si>
  <si>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</si>
  <si>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</si>
  <si>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</si>
  <si>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</si>
  <si>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</si>
  <si>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</si>
  <si>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</si>
  <si>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</si>
  <si>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</si>
  <si>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</si>
  <si>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</si>
  <si>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</si>
  <si>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</si>
  <si>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</si>
  <si>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</si>
  <si>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</si>
  <si>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</si>
  <si>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</si>
  <si>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</si>
  <si>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</si>
  <si>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</si>
  <si>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</si>
  <si>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</si>
  <si>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</si>
  <si>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</si>
  <si>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</si>
  <si>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</si>
  <si>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</si>
  <si>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</si>
  <si>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</si>
  <si>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</si>
  <si>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</si>
  <si>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</si>
  <si>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</si>
  <si>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</si>
  <si>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</si>
  <si>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</si>
  <si>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</si>
  <si>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</si>
  <si>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</si>
  <si>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</si>
  <si>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</si>
  <si>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</si>
  <si>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</si>
  <si>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</si>
  <si>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</si>
  <si>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</si>
  <si>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</si>
  <si>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</si>
  <si>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</si>
  <si>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</si>
  <si>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</si>
  <si>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</si>
  <si>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</si>
  <si>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</si>
  <si>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</si>
  <si>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</si>
  <si>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</si>
  <si>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</si>
  <si>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</si>
  <si>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</si>
  <si>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</si>
  <si>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</si>
  <si>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</si>
  <si>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</si>
  <si>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</si>
  <si>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</si>
  <si>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</si>
  <si>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</si>
  <si>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</si>
  <si>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</si>
  <si>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</si>
  <si>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</si>
  <si>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</si>
  <si>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</si>
  <si>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</si>
  <si>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</si>
  <si>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</si>
  <si>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</si>
  <si>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</si>
  <si>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</si>
  <si>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</si>
  <si>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</si>
  <si>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</si>
  <si>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</si>
  <si>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</si>
  <si>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</si>
  <si>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</si>
  <si>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</si>
  <si>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</si>
  <si>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</si>
  <si>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</si>
  <si>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</si>
  <si>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</si>
  <si>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</si>
  <si>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</si>
  <si>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</si>
  <si>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</si>
  <si>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</si>
  <si>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</si>
  <si>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</si>
  <si>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</si>
  <si>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</si>
  <si>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</si>
  <si>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</si>
  <si>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</si>
  <si>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</si>
  <si>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</si>
  <si>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</si>
  <si>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</si>
  <si>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</si>
  <si>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</si>
  <si>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</si>
  <si>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</si>
  <si>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</si>
  <si>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</si>
  <si>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</si>
  <si>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</si>
  <si>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</si>
  <si>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</si>
  <si>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</si>
  <si>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</si>
  <si>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</si>
  <si>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</si>
  <si>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</si>
  <si>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</si>
  <si>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</si>
  <si>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</si>
  <si>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</si>
  <si>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</si>
  <si>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</si>
  <si>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</si>
  <si>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</si>
  <si>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</si>
  <si>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</si>
  <si>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</si>
  <si>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</si>
  <si>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</si>
  <si>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</si>
  <si>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</si>
  <si>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</si>
  <si>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</si>
  <si>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</si>
  <si>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</si>
  <si>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</si>
  <si>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</si>
  <si>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</si>
  <si>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</si>
  <si>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</si>
  <si>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</si>
  <si>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</si>
  <si>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</si>
  <si>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</si>
  <si>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</si>
  <si>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</si>
  <si>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</si>
  <si>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</si>
  <si>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</si>
  <si>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</si>
  <si>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</si>
  <si>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</si>
  <si>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</si>
  <si>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</si>
  <si>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</si>
  <si>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</si>
  <si>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</si>
  <si>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</si>
  <si>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</si>
  <si>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</si>
  <si>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</si>
  <si>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</si>
  <si>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</si>
  <si>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</si>
  <si>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</si>
  <si>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</si>
  <si>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</si>
  <si>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</si>
  <si>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</si>
  <si>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</si>
  <si>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</si>
  <si>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</si>
  <si>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</si>
  <si>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</si>
  <si>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</si>
  <si>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</si>
  <si>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</si>
  <si>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</si>
  <si>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</si>
  <si>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</si>
  <si>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</si>
  <si>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</si>
  <si>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</si>
  <si>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</si>
  <si>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</si>
  <si>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</si>
  <si>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</si>
  <si>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</si>
  <si>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</si>
  <si>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</si>
  <si>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</si>
  <si>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</si>
  <si>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</si>
  <si>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</si>
  <si>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</si>
  <si>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</si>
  <si>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</si>
  <si>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</si>
  <si>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</si>
  <si>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</si>
  <si>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</si>
  <si>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</si>
  <si>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</si>
  <si>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</si>
  <si>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</si>
  <si>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</si>
  <si>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</si>
  <si>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</si>
  <si>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</si>
  <si>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</si>
  <si>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</si>
  <si>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</si>
  <si>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</si>
  <si>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</si>
  <si>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</si>
  <si>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</si>
  <si>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</si>
  <si>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</si>
  <si>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</si>
  <si>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</si>
  <si>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</si>
  <si>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</si>
  <si>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</si>
  <si>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</si>
  <si>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</si>
  <si>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</si>
  <si>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</si>
  <si>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</si>
  <si>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</si>
  <si>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</si>
  <si>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</si>
  <si>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</si>
  <si>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</si>
  <si>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</si>
  <si>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</si>
  <si>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</si>
  <si>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</si>
  <si>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</si>
  <si>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</si>
  <si>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</si>
  <si>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</si>
  <si>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</si>
  <si>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</si>
  <si>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</si>
  <si>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</si>
  <si>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</si>
  <si>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</si>
  <si>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</si>
  <si>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</si>
  <si>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</si>
  <si>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</si>
  <si>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</si>
  <si>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</si>
  <si>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</si>
  <si>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</si>
  <si>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</si>
  <si>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</si>
  <si>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</si>
  <si>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</si>
  <si>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</si>
  <si>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</si>
  <si>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</si>
  <si>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</si>
  <si>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</si>
  <si>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</si>
  <si>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</si>
  <si>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</si>
  <si>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</si>
  <si>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</si>
  <si>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</si>
  <si>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</si>
  <si>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</si>
  <si>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</si>
  <si>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</si>
  <si>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</si>
  <si>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</si>
  <si>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</si>
  <si>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</si>
  <si>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</si>
  <si>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</si>
  <si>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</si>
  <si>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</si>
  <si>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</si>
  <si>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</si>
  <si>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</si>
  <si>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</si>
  <si>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</si>
  <si>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</si>
  <si>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</si>
  <si>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</si>
  <si>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</si>
  <si>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</si>
  <si>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</si>
  <si>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</si>
  <si>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</si>
  <si>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</si>
  <si>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</si>
  <si>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</si>
  <si>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</si>
  <si>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</si>
  <si>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</si>
  <si>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</si>
  <si>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</si>
  <si>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</si>
  <si>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</si>
  <si>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</si>
  <si>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</si>
  <si>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</si>
  <si>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</si>
  <si>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</si>
  <si>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</si>
  <si>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</si>
  <si>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</si>
  <si>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</si>
  <si>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</si>
  <si>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</si>
  <si>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</si>
  <si>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</si>
  <si>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</si>
  <si>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</si>
  <si>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</si>
  <si>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</si>
  <si>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</si>
  <si>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</si>
  <si>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</si>
  <si>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</si>
  <si>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</si>
  <si>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</si>
  <si>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</si>
  <si>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</si>
  <si>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</si>
  <si>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</si>
  <si>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</si>
  <si>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</si>
  <si>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</si>
  <si>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</si>
  <si>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</si>
  <si>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</si>
  <si>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</si>
  <si>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</si>
  <si>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</si>
  <si>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</si>
  <si>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</si>
  <si>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</si>
  <si>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</si>
  <si>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</si>
  <si>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</si>
  <si>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</si>
  <si>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</si>
  <si>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</si>
  <si>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</si>
  <si>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</si>
  <si>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</si>
  <si>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</si>
  <si>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</si>
  <si>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</si>
  <si>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</si>
  <si>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</si>
  <si>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</si>
  <si>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</si>
  <si>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</si>
  <si>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</si>
  <si>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</si>
  <si>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</si>
  <si>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</si>
  <si>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</si>
  <si>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</si>
  <si>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</si>
  <si>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</si>
  <si>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</si>
  <si>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</si>
  <si>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</si>
  <si>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</si>
  <si>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</si>
  <si>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</si>
  <si>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</si>
  <si>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</si>
  <si>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</si>
  <si>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</si>
  <si>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</si>
  <si>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</si>
  <si>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</si>
  <si>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</si>
  <si>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</si>
  <si>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</si>
  <si>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</si>
  <si>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</si>
  <si>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</si>
  <si>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</si>
  <si>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</si>
  <si>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</si>
  <si>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</si>
  <si>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</si>
  <si>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</si>
  <si>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</si>
  <si>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</si>
  <si>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</si>
  <si>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</si>
  <si>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</si>
  <si>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</si>
  <si>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</si>
  <si>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</si>
  <si>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</si>
  <si>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</si>
  <si>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</si>
  <si>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</si>
  <si>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</si>
  <si>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</si>
  <si>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</si>
  <si>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</si>
  <si>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</si>
  <si>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</si>
  <si>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</si>
  <si>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</si>
  <si>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</si>
  <si>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</si>
  <si>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</si>
  <si>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</si>
  <si>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</si>
  <si>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</si>
  <si>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</si>
  <si>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</si>
  <si>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</si>
  <si>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</si>
  <si>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</si>
  <si>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</si>
  <si>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</si>
  <si>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</si>
  <si>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</si>
  <si>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</si>
  <si>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</si>
  <si>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</si>
  <si>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</si>
  <si>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</si>
  <si>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</si>
  <si>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</si>
  <si>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</si>
  <si>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</si>
  <si>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</si>
  <si>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</si>
  <si>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</si>
  <si>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</si>
  <si>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</si>
  <si>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</si>
  <si>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</si>
  <si>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</si>
  <si>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</si>
  <si>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</si>
  <si>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</si>
  <si>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</si>
  <si>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</si>
  <si>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</si>
  <si>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</si>
  <si>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</si>
  <si>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</si>
  <si>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</si>
  <si>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</si>
  <si>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</si>
  <si>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</si>
  <si>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</si>
  <si>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</si>
  <si>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</si>
  <si>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</si>
  <si>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</si>
  <si>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</si>
  <si>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</si>
  <si>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</si>
  <si>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</si>
  <si>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</si>
  <si>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</si>
  <si>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</si>
  <si>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</si>
  <si>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</si>
  <si>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</si>
  <si>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</si>
  <si>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</si>
  <si>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</si>
  <si>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</si>
  <si>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</si>
  <si>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</si>
  <si>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</si>
  <si>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</si>
  <si>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</si>
  <si>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</si>
  <si>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</si>
  <si>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</si>
  <si>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</si>
  <si>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</si>
  <si>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</si>
  <si>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</si>
  <si>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</si>
  <si>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</si>
  <si>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</si>
  <si>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</si>
  <si>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</si>
  <si>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</si>
  <si>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</si>
  <si>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</si>
  <si>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</si>
  <si>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</si>
  <si>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</si>
  <si>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</si>
  <si>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</si>
  <si>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</si>
  <si>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</si>
  <si>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</si>
  <si>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</si>
  <si>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</si>
  <si>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</si>
  <si>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</si>
  <si>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</si>
  <si>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</si>
  <si>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</si>
  <si>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</si>
  <si>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</si>
  <si>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</si>
  <si>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</si>
  <si>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</si>
  <si>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</si>
  <si>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</si>
  <si>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</si>
  <si>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</si>
  <si>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</si>
  <si>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</si>
  <si>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</si>
  <si>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</si>
  <si>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</si>
  <si>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</si>
  <si>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</si>
  <si>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</si>
  <si>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</si>
  <si>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</si>
  <si>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</si>
  <si>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</si>
  <si>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</si>
  <si>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</si>
  <si>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</si>
  <si>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</si>
  <si>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</si>
  <si>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</si>
  <si>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</si>
  <si>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</si>
  <si>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</si>
  <si>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</si>
  <si>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</si>
  <si>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</si>
  <si>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</si>
  <si>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</si>
  <si>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</si>
  <si>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</si>
  <si>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</si>
  <si>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</si>
  <si>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</si>
  <si>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</si>
  <si>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</si>
  <si>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</si>
  <si>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</si>
  <si>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</si>
  <si>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</si>
  <si>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</si>
  <si>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</si>
  <si>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</si>
  <si>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</si>
  <si>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</si>
  <si>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</si>
  <si>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</si>
  <si>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</si>
  <si>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</si>
  <si>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</si>
  <si>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</si>
  <si>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</si>
  <si>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</si>
  <si>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</si>
  <si>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</si>
  <si>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</si>
  <si>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</si>
  <si>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</si>
  <si>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</si>
  <si>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</si>
  <si>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</si>
  <si>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</si>
  <si>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</si>
  <si>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</si>
  <si>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</si>
  <si>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</si>
  <si>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</si>
  <si>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</si>
  <si>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</si>
  <si>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</si>
  <si>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</si>
  <si>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</si>
  <si>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</si>
  <si>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</si>
  <si>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</si>
  <si>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</si>
  <si>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</si>
  <si>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</si>
  <si>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</si>
  <si>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</si>
  <si>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</si>
  <si>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</si>
  <si>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</si>
  <si>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</si>
  <si>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</si>
  <si>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</si>
  <si>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</si>
  <si>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</si>
  <si>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</si>
  <si>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</si>
  <si>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</si>
  <si>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</si>
  <si>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</si>
  <si>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</si>
  <si>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</si>
  <si>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</si>
  <si>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</si>
  <si>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</si>
  <si>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</si>
  <si>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</si>
  <si>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</si>
  <si>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</si>
  <si>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</si>
  <si>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</si>
  <si>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</si>
  <si>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</si>
  <si>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</si>
  <si>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</si>
  <si>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</si>
  <si>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</si>
  <si>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</si>
  <si>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</si>
  <si>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</si>
  <si>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</si>
  <si>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</si>
  <si>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</si>
  <si>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</si>
  <si>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</si>
  <si>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</si>
  <si>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</si>
  <si>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</si>
  <si>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</si>
  <si>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</si>
  <si>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</si>
  <si>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</si>
  <si>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</si>
  <si>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</si>
  <si>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</si>
  <si>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</si>
  <si>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</si>
  <si>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</si>
  <si>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</si>
  <si>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</si>
  <si>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</si>
  <si>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</si>
  <si>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</si>
  <si>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</si>
  <si>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</si>
  <si>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</si>
  <si>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</si>
  <si>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</si>
  <si>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</si>
  <si>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</si>
  <si>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</si>
  <si>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</si>
  <si>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</si>
  <si>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</si>
  <si>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</si>
  <si>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</si>
  <si>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</si>
  <si>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</si>
  <si>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</si>
  <si>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</si>
  <si>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</si>
  <si>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</si>
  <si>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</si>
  <si>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</si>
  <si>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</si>
  <si>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</si>
  <si>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</si>
  <si>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</si>
  <si>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</si>
  <si>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</si>
  <si>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</si>
  <si>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</si>
  <si>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</si>
  <si>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</si>
  <si>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</si>
  <si>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</si>
  <si>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</si>
  <si>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</si>
  <si>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</si>
  <si>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</si>
  <si>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</si>
  <si>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</si>
  <si>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</si>
  <si>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</si>
  <si>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</si>
  <si>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</si>
  <si>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</si>
  <si>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</si>
  <si>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</si>
  <si>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</si>
  <si>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</si>
  <si>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</si>
  <si>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</si>
  <si>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</si>
  <si>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</si>
  <si>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</si>
  <si>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</si>
  <si>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</si>
  <si>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</si>
  <si>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</si>
  <si>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</si>
  <si>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</si>
  <si>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</si>
  <si>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</si>
  <si>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</si>
  <si>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</si>
  <si>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</si>
  <si>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</si>
  <si>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</si>
  <si>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</si>
  <si>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</si>
  <si>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</si>
  <si>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</si>
  <si>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</si>
  <si>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</si>
  <si>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</si>
  <si>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</si>
  <si>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</si>
  <si>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</si>
  <si>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</si>
  <si>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</si>
  <si>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</si>
  <si>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</si>
  <si>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</si>
  <si>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</si>
  <si>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</si>
  <si>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</si>
  <si>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</si>
  <si>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</si>
  <si>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</si>
  <si>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</si>
  <si>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</si>
  <si>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</si>
  <si>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</si>
  <si>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</si>
  <si>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</si>
  <si>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</si>
  <si>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</si>
  <si>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</si>
  <si>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</si>
  <si>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</si>
  <si>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</si>
  <si>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</si>
  <si>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</si>
  <si>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</si>
  <si>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</si>
  <si>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</si>
  <si>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</si>
  <si>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</si>
  <si>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</si>
  <si>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</si>
  <si>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</si>
  <si>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</si>
  <si>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</si>
  <si>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</si>
  <si>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</si>
  <si>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</si>
  <si>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</si>
  <si>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</si>
  <si>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</si>
  <si>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</si>
  <si>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</si>
  <si>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</si>
  <si>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</si>
  <si>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</si>
  <si>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</si>
  <si>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</si>
  <si>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</si>
  <si>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</si>
  <si>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</si>
  <si>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</si>
  <si>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</si>
  <si>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</si>
  <si>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</si>
  <si>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</si>
  <si>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</si>
  <si>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</si>
  <si>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</si>
  <si>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</si>
  <si>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</si>
  <si>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</si>
  <si>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</si>
  <si>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</si>
  <si>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</si>
  <si>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</si>
  <si>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</si>
  <si>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</si>
  <si>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</si>
  <si>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</si>
  <si>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</si>
  <si>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</si>
  <si>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</si>
  <si>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</si>
  <si>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</si>
  <si>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</si>
  <si>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</si>
  <si>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</si>
  <si>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</si>
  <si>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</si>
  <si>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</si>
  <si>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</si>
  <si>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</si>
  <si>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</si>
  <si>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</si>
  <si>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</si>
  <si>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</si>
  <si>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</si>
  <si>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</si>
  <si>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</si>
  <si>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</si>
  <si>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</si>
  <si>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</si>
  <si>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</si>
  <si>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</si>
  <si>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</si>
  <si>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</si>
  <si>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</si>
  <si>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</si>
  <si>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</si>
  <si>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</si>
  <si>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</si>
  <si>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</si>
  <si>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</si>
  <si>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</si>
  <si>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</si>
  <si>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</si>
  <si>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</si>
  <si>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</si>
  <si>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</si>
  <si>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</si>
  <si>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</si>
  <si>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</si>
  <si>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</si>
  <si>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</si>
  <si>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</si>
  <si>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</si>
  <si>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</si>
  <si>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</si>
  <si>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</si>
  <si>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</si>
  <si>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</si>
  <si>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</si>
  <si>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</si>
  <si>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</si>
  <si>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</si>
  <si>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</si>
  <si>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</si>
  <si>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</si>
  <si>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</si>
  <si>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</si>
  <si>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</si>
  <si>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</si>
  <si>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</si>
  <si>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</si>
  <si>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</si>
  <si>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</si>
  <si>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</si>
  <si>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</si>
  <si>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</si>
  <si>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</si>
  <si>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</si>
  <si>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</si>
  <si>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</si>
  <si>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</si>
  <si>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</si>
  <si>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</si>
  <si>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</si>
  <si>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</si>
  <si>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</si>
  <si>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</si>
  <si>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</si>
  <si>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</si>
  <si>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</si>
  <si>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</si>
  <si>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</si>
  <si>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</si>
  <si>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</si>
  <si>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</si>
  <si>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</si>
  <si>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</si>
  <si>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</si>
  <si>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</si>
  <si>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</si>
  <si>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</si>
  <si>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</si>
  <si>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</si>
  <si>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</si>
  <si>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</si>
  <si>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</si>
  <si>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</si>
  <si>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</si>
  <si>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</si>
  <si>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</si>
  <si>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</si>
  <si>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</si>
  <si>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</si>
  <si>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</si>
  <si>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</si>
  <si>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</si>
  <si>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</si>
  <si>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</si>
  <si>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</si>
  <si>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</si>
  <si>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</si>
  <si>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</si>
  <si>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</si>
  <si>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</si>
  <si>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</si>
  <si>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</si>
  <si>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</si>
  <si>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</si>
  <si>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</si>
  <si>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</si>
  <si>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</si>
  <si>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</si>
  <si>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</si>
  <si>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</si>
  <si>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</si>
  <si>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</si>
  <si>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</si>
  <si>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</si>
  <si>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</si>
  <si>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</si>
  <si>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</si>
  <si>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</si>
  <si>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</si>
  <si>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</si>
  <si>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</si>
  <si>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</si>
  <si>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</si>
  <si>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</si>
  <si>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</si>
  <si>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</si>
  <si>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</si>
  <si>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</si>
  <si>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</si>
  <si>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</si>
  <si>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</si>
  <si>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</si>
  <si>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</si>
  <si>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</si>
  <si>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</si>
  <si>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</si>
  <si>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</si>
  <si>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</si>
  <si>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</si>
  <si>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</si>
  <si>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</si>
  <si>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</si>
  <si>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</si>
  <si>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</si>
  <si>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</si>
  <si>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</si>
  <si>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</si>
  <si>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</si>
  <si>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</si>
  <si>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</si>
  <si>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</si>
  <si>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</si>
  <si>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</si>
  <si>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</si>
  <si>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</si>
  <si>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</si>
  <si>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</si>
  <si>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</si>
  <si>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</si>
  <si>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</si>
  <si>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</si>
  <si>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</si>
  <si>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</si>
  <si>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</si>
  <si>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</si>
  <si>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</si>
  <si>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</si>
  <si>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</si>
  <si>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</si>
  <si>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</si>
  <si>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</si>
  <si>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</si>
  <si>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</si>
  <si>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</si>
  <si>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</si>
  <si>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</si>
  <si>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</si>
  <si>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</si>
  <si>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</si>
  <si>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</si>
  <si>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</si>
  <si>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</si>
  <si>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</si>
  <si>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</si>
  <si>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</si>
  <si>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</si>
  <si>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</si>
  <si>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</si>
  <si>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</si>
  <si>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</si>
  <si>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</si>
  <si>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</si>
  <si>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</si>
  <si>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</si>
  <si>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</si>
  <si>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</si>
  <si>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</si>
  <si>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</si>
  <si>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</si>
  <si>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</si>
  <si>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</si>
  <si>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</si>
  <si>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</si>
  <si>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</si>
  <si>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</si>
  <si>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</si>
  <si>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</si>
  <si>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</si>
  <si>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</si>
  <si>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</si>
  <si>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</si>
  <si>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</si>
  <si>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</si>
  <si>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</si>
  <si>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</si>
  <si>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</si>
  <si>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</si>
  <si>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</si>
  <si>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</si>
  <si>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</si>
  <si>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</si>
  <si>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</si>
  <si>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</si>
  <si>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</si>
  <si>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</si>
  <si>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</si>
  <si>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</si>
  <si>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</si>
  <si>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</si>
  <si>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</si>
  <si>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</si>
  <si>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</si>
  <si>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</si>
  <si>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</si>
  <si>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</si>
  <si>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</si>
  <si>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</si>
  <si>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</si>
  <si>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</si>
  <si>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</si>
  <si>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</si>
  <si>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</si>
  <si>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</si>
  <si>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</si>
  <si>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</si>
  <si>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</si>
  <si>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</si>
  <si>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</si>
  <si>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</si>
  <si>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</si>
  <si>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</si>
  <si>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</si>
  <si>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</si>
  <si>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</si>
  <si>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</si>
  <si>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</si>
  <si>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</si>
  <si>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</si>
  <si>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</si>
  <si>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</si>
  <si>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</si>
  <si>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</si>
  <si>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</si>
  <si>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</si>
  <si>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</si>
  <si>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</si>
  <si>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</si>
  <si>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</si>
  <si>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</si>
  <si>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</si>
  <si>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</si>
  <si>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</si>
  <si>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</si>
  <si>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</si>
  <si>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</si>
  <si>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</si>
  <si>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</si>
  <si>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</si>
  <si>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</si>
  <si>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</si>
  <si>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</si>
  <si>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</si>
  <si>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</si>
  <si>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</si>
  <si>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</si>
  <si>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</si>
  <si>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</si>
  <si>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</si>
  <si>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</si>
  <si>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</si>
  <si>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</si>
  <si>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</si>
  <si>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</si>
  <si>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</si>
  <si>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</si>
  <si>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</si>
  <si>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</si>
  <si>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</si>
  <si>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</si>
  <si>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</si>
  <si>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</si>
  <si>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</si>
  <si>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</si>
  <si>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</si>
  <si>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</si>
  <si>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</si>
  <si>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</si>
  <si>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</si>
  <si>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</si>
  <si>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</si>
  <si>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</si>
  <si>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</si>
  <si>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</si>
  <si>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</si>
  <si>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</si>
  <si>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</si>
  <si>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</si>
  <si>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</si>
  <si>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</si>
  <si>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</si>
  <si>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</si>
  <si>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</si>
  <si>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</si>
  <si>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</si>
  <si>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</si>
  <si>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</si>
  <si>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</si>
  <si>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</si>
  <si>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</si>
  <si>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</si>
  <si>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</si>
  <si>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</si>
  <si>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</si>
  <si>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</si>
  <si>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</si>
  <si>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</si>
  <si>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</si>
  <si>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</si>
  <si>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</si>
  <si>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</si>
  <si>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</si>
  <si>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</si>
  <si>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</si>
  <si>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</si>
  <si>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</si>
  <si>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</si>
  <si>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</si>
  <si>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</si>
  <si>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</si>
  <si>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</si>
  <si>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</si>
  <si>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</si>
  <si>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</si>
  <si>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</si>
  <si>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</si>
  <si>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</si>
  <si>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</si>
  <si>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</si>
  <si>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</si>
  <si>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</si>
  <si>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</si>
  <si>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</si>
  <si>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</si>
  <si>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</si>
  <si>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</si>
  <si>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</si>
  <si>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</si>
  <si>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</si>
  <si>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</si>
  <si>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</si>
  <si>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</si>
  <si>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</si>
  <si>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</si>
  <si>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</si>
  <si>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</si>
  <si>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</si>
  <si>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</si>
  <si>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</si>
  <si>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</si>
  <si>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</si>
  <si>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</si>
  <si>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</si>
  <si>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</si>
  <si>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</si>
  <si>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</si>
  <si>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</si>
  <si>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</si>
  <si>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</si>
  <si>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</si>
  <si>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</si>
  <si>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</si>
  <si>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</si>
  <si>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</si>
  <si>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</si>
  <si>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</si>
  <si>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</si>
  <si>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</si>
  <si>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</si>
  <si>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</si>
  <si>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</si>
  <si>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</si>
  <si>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</si>
  <si>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</si>
  <si>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</si>
  <si>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</si>
  <si>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</si>
  <si>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</si>
  <si>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</si>
  <si>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</si>
  <si>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</si>
  <si>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</si>
  <si>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</si>
  <si>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</si>
  <si>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</si>
  <si>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</si>
  <si>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</si>
  <si>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</si>
  <si>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</si>
  <si>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</si>
  <si>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</si>
  <si>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</si>
  <si>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</si>
  <si>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</si>
  <si>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</si>
  <si>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</si>
  <si>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</si>
  <si>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</si>
  <si>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</si>
  <si>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</si>
  <si>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</si>
  <si>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</si>
  <si>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</si>
  <si>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</si>
  <si>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</si>
  <si>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</si>
  <si>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</si>
  <si>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</si>
  <si>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</si>
  <si>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</si>
  <si>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</si>
  <si>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</si>
  <si>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</si>
  <si>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</si>
  <si>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</si>
  <si>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</si>
  <si>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</si>
  <si>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</si>
  <si>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</si>
  <si>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</si>
  <si>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</si>
  <si>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</si>
  <si>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</si>
  <si>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</si>
  <si>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</si>
  <si>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</si>
  <si>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</si>
  <si>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</si>
  <si>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</si>
  <si>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</si>
  <si>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</si>
  <si>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</si>
  <si>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</si>
  <si>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</si>
  <si>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</si>
  <si>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</si>
  <si>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</si>
  <si>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</si>
  <si>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</si>
  <si>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</si>
  <si>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</si>
  <si>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</si>
  <si>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</si>
  <si>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</si>
  <si>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</si>
  <si>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</si>
  <si>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</si>
  <si>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</si>
  <si>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</si>
  <si>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</si>
  <si>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</si>
  <si>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</si>
  <si>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</si>
  <si>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</si>
  <si>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</si>
  <si>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</si>
  <si>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</si>
  <si>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</si>
  <si>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</si>
  <si>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</si>
  <si>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</si>
  <si>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</si>
  <si>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</si>
  <si>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</si>
  <si>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</si>
  <si>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</si>
  <si>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</si>
  <si>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</si>
  <si>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</si>
  <si>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</si>
  <si>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</si>
  <si>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</si>
  <si>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</si>
  <si>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</si>
  <si>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</si>
  <si>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</si>
  <si>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</si>
  <si>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</si>
  <si>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</si>
  <si>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</si>
  <si>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</si>
  <si>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</si>
  <si>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</si>
  <si>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</si>
  <si>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</si>
  <si>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</si>
  <si>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</si>
  <si>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</si>
  <si>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</si>
  <si>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</si>
  <si>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</si>
  <si>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</si>
  <si>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</si>
  <si>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</si>
  <si>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</si>
  <si>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</si>
  <si>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</si>
  <si>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</si>
  <si>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</si>
  <si>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</si>
  <si>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</si>
  <si>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</si>
  <si>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</si>
  <si>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</si>
  <si>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</si>
  <si>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</si>
  <si>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</si>
  <si>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</si>
  <si>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</si>
  <si>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</si>
  <si>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</si>
  <si>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</si>
  <si>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</si>
  <si>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</si>
  <si>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</si>
  <si>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</si>
  <si>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</si>
  <si>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</si>
  <si>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</si>
  <si>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</si>
  <si>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</si>
  <si>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</si>
  <si>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</si>
  <si>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</si>
  <si>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</si>
  <si>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</si>
  <si>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</si>
  <si>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</si>
  <si>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</si>
  <si>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</si>
  <si>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</si>
  <si>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</si>
  <si>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</si>
  <si>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</si>
  <si>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</si>
  <si>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</si>
  <si>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</si>
  <si>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</si>
  <si>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</si>
  <si>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</si>
  <si>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</si>
  <si>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</si>
  <si>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</si>
  <si>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</si>
  <si>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</si>
  <si>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</si>
  <si>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</si>
  <si>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</si>
  <si>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</si>
  <si>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</si>
  <si>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</si>
  <si>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</si>
  <si>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</si>
  <si>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</si>
  <si>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</si>
  <si>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</si>
  <si>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</si>
  <si>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</si>
  <si>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</si>
  <si>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</si>
  <si>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</si>
  <si>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</si>
  <si>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</si>
  <si>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</si>
  <si>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</si>
  <si>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</si>
  <si>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</si>
  <si>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</si>
  <si>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</si>
  <si>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</si>
  <si>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</si>
  <si>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</si>
  <si>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</si>
  <si>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</si>
  <si>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</si>
  <si>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</si>
  <si>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</si>
  <si>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</si>
  <si>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</si>
  <si>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</si>
  <si>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</si>
  <si>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</si>
  <si>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</si>
  <si>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</si>
  <si>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</si>
  <si>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</si>
  <si>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</si>
  <si>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</si>
  <si>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</si>
  <si>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</si>
  <si>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</si>
  <si>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</si>
  <si>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</si>
  <si>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</si>
  <si>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</si>
  <si>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</si>
  <si>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</si>
  <si>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</si>
  <si>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</si>
  <si>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</si>
  <si>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</si>
  <si>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</si>
  <si>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</si>
  <si>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</si>
  <si>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</si>
  <si>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</si>
  <si>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</si>
  <si>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</si>
  <si>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</si>
  <si>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</si>
  <si>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</si>
  <si>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</si>
  <si>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</si>
  <si>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</si>
  <si>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</si>
  <si>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</si>
  <si>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</si>
  <si>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</si>
  <si>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</si>
  <si>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</si>
  <si>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</si>
  <si>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</si>
  <si>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</si>
  <si>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</si>
  <si>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</si>
  <si>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</si>
  <si>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</si>
  <si>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</si>
  <si>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</si>
  <si>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</si>
  <si>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</si>
  <si>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</si>
  <si>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</si>
  <si>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</si>
  <si>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</si>
  <si>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</si>
  <si>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</si>
  <si>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</si>
  <si>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</si>
  <si>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</si>
  <si>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</si>
  <si>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</si>
  <si>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</si>
  <si>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</si>
  <si>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</si>
  <si>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</si>
  <si>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</si>
  <si>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</si>
  <si>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</si>
  <si>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</si>
  <si>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</si>
  <si>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</si>
  <si>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</si>
  <si>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</si>
  <si>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</si>
  <si>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</si>
  <si>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</si>
  <si>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</si>
  <si>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</si>
  <si>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</si>
  <si>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</si>
  <si>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</si>
  <si>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</si>
  <si>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</si>
  <si>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</si>
  <si>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</si>
  <si>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</si>
  <si>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</si>
  <si>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</si>
  <si>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</si>
  <si>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</si>
  <si>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</si>
  <si>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</si>
  <si>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</si>
  <si>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</si>
  <si>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</si>
  <si>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</si>
  <si>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</si>
  <si>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</si>
  <si>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</si>
  <si>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</si>
  <si>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</si>
  <si>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</si>
  <si>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</si>
  <si>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</si>
  <si>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</si>
  <si>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</si>
  <si>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</si>
  <si>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</si>
  <si>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</si>
  <si>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</si>
  <si>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</si>
  <si>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</si>
  <si>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</si>
  <si>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</si>
  <si>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</si>
  <si>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</si>
  <si>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</si>
  <si>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</si>
  <si>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</si>
  <si>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</si>
  <si>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</si>
  <si>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</si>
  <si>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</si>
  <si>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</si>
  <si>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</si>
  <si>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</si>
  <si>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</si>
  <si>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</si>
  <si>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</si>
  <si>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</si>
  <si>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</si>
  <si>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</si>
  <si>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</si>
  <si>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</si>
  <si>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</si>
  <si>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</si>
  <si>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</si>
  <si>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</si>
  <si>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</si>
  <si>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</si>
  <si>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</si>
  <si>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</si>
  <si>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</si>
  <si>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</si>
  <si>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</si>
  <si>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</si>
  <si>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</si>
  <si>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</si>
  <si>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</si>
  <si>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</si>
  <si>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</si>
  <si>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</si>
  <si>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</si>
  <si>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</si>
  <si>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</si>
  <si>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</si>
  <si>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</si>
  <si>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</si>
  <si>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</si>
  <si>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</si>
  <si>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</si>
  <si>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</si>
  <si>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</si>
  <si>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</si>
  <si>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</si>
  <si>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</si>
  <si>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</si>
  <si>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</si>
  <si>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</si>
  <si>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</si>
  <si>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</si>
  <si>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</si>
  <si>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</si>
  <si>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</si>
  <si>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</si>
  <si>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</si>
  <si>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</si>
  <si>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</si>
  <si>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</si>
  <si>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</si>
  <si>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</si>
  <si>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</si>
  <si>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</si>
  <si>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</si>
  <si>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</si>
  <si>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</si>
  <si>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</si>
  <si>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</si>
  <si>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</si>
  <si>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</si>
  <si>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</si>
  <si>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</si>
  <si>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</si>
  <si>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</si>
  <si>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</si>
  <si>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</si>
  <si>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</si>
  <si>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</si>
  <si>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</si>
  <si>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</si>
  <si>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</si>
  <si>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</si>
  <si>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</si>
  <si>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</si>
  <si>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</si>
  <si>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</si>
  <si>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</si>
  <si>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</si>
  <si>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</si>
  <si>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</si>
  <si>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</si>
  <si>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</si>
  <si>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</si>
  <si>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</si>
  <si>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</si>
  <si>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</si>
  <si>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</si>
  <si>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</si>
  <si>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</si>
  <si>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</si>
  <si>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</si>
  <si>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</si>
  <si>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</si>
  <si>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</si>
  <si>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</si>
  <si>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</si>
  <si>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</si>
  <si>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</si>
  <si>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</si>
  <si>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</si>
  <si>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</si>
  <si>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</si>
  <si>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</si>
  <si>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</si>
  <si>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</si>
  <si>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</si>
  <si>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</si>
  <si>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</si>
  <si>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</si>
  <si>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</si>
  <si>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</si>
  <si>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</si>
  <si>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</si>
  <si>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</si>
  <si>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</si>
  <si>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</si>
  <si>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</si>
  <si>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</si>
  <si>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</si>
  <si>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</si>
  <si>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</si>
  <si>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</si>
  <si>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</si>
  <si>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</si>
  <si>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</si>
  <si>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</si>
  <si>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</si>
  <si>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</si>
  <si>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</si>
  <si>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</si>
  <si>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</si>
  <si>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</si>
  <si>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</si>
  <si>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</si>
  <si>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</si>
  <si>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</si>
  <si>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</si>
  <si>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</si>
  <si>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</si>
  <si>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</si>
  <si>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</si>
  <si>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</si>
  <si>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</si>
  <si>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</si>
  <si>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</si>
  <si>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</si>
  <si>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</si>
  <si>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</si>
  <si>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</si>
  <si>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</si>
  <si>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</si>
  <si>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</si>
  <si>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</si>
  <si>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</si>
  <si>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</si>
  <si>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</si>
  <si>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</si>
  <si>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</si>
  <si>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</si>
  <si>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</si>
  <si>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</si>
  <si>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</si>
  <si>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</si>
  <si>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</si>
  <si>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</si>
  <si>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</si>
  <si>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</si>
  <si>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</si>
  <si>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</si>
  <si>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</si>
  <si>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</si>
  <si>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</si>
  <si>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</si>
  <si>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</si>
  <si>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</si>
  <si>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</si>
  <si>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</si>
  <si>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</si>
  <si>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</si>
  <si>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</si>
  <si>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</si>
  <si>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</si>
  <si>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</si>
  <si>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</si>
  <si>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</si>
  <si>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</si>
  <si>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</si>
  <si>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</si>
  <si>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</si>
  <si>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</si>
  <si>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</si>
  <si>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</si>
  <si>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</si>
  <si>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</si>
  <si>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</si>
  <si>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</si>
  <si>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</si>
  <si>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</si>
  <si>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</si>
  <si>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</si>
  <si>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</si>
  <si>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</si>
  <si>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</si>
  <si>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</si>
  <si>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</si>
  <si>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</si>
  <si>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</si>
  <si>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</si>
  <si>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</si>
  <si>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</si>
  <si>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</si>
  <si>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</si>
  <si>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</si>
  <si>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</si>
  <si>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</si>
  <si>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</si>
  <si>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</si>
  <si>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</si>
  <si>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</si>
  <si>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</si>
  <si>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</si>
  <si>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</si>
  <si>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</si>
  <si>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</si>
  <si>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</si>
  <si>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</si>
  <si>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</si>
  <si>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</si>
  <si>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</si>
  <si>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</si>
  <si>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</si>
  <si>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</si>
  <si>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</si>
  <si>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</si>
  <si>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</si>
  <si>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</si>
  <si>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</si>
  <si>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</si>
  <si>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</si>
  <si>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</si>
  <si>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</si>
  <si>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</si>
  <si>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</si>
  <si>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</si>
  <si>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</si>
  <si>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</si>
  <si>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</si>
  <si>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</si>
  <si>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</si>
  <si>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</si>
  <si>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</si>
  <si>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</si>
  <si>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</si>
  <si>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</si>
  <si>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</si>
  <si>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</si>
  <si>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</si>
  <si>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</si>
  <si>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</si>
  <si>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</si>
  <si>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</si>
  <si>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</si>
  <si>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</si>
  <si>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</si>
  <si>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</si>
  <si>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</si>
  <si>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</si>
  <si>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</si>
  <si>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</si>
  <si>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</si>
  <si>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</si>
  <si>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</si>
  <si>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</si>
  <si>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</si>
  <si>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</si>
  <si>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</si>
  <si>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</si>
  <si>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</si>
  <si>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</si>
  <si>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</si>
  <si>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</si>
  <si>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</si>
  <si>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</si>
  <si>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</si>
  <si>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</si>
  <si>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</si>
  <si>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</si>
  <si>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</si>
  <si>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</si>
  <si>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</si>
  <si>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</si>
  <si>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</si>
  <si>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</si>
  <si>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</si>
  <si>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</si>
  <si>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</si>
  <si>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</si>
  <si>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</si>
  <si>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</si>
  <si>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</si>
  <si>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</si>
  <si>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</si>
  <si>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</si>
  <si>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</si>
  <si>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</si>
  <si>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</si>
  <si>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</si>
  <si>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</si>
  <si>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</si>
  <si>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</si>
  <si>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</si>
  <si>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</si>
  <si>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</si>
  <si>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</si>
  <si>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</si>
  <si>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</si>
  <si>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</si>
  <si>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</si>
  <si>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</si>
  <si>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</si>
  <si>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</si>
  <si>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</si>
  <si>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</si>
  <si>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</si>
  <si>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</si>
  <si>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</si>
  <si>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</si>
  <si>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</si>
  <si>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</si>
  <si>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</si>
  <si>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</si>
  <si>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</si>
  <si>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</si>
  <si>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</si>
  <si>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</si>
  <si>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</si>
  <si>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</si>
  <si>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</si>
  <si>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</si>
  <si>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</si>
  <si>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</si>
  <si>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</si>
  <si>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</si>
  <si>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</si>
  <si>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</si>
  <si>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</si>
  <si>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</si>
  <si>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</si>
  <si>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</si>
  <si>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</si>
  <si>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</si>
  <si>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</si>
  <si>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</si>
  <si>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</si>
  <si>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</si>
  <si>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</si>
  <si>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</si>
  <si>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</si>
  <si>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</si>
  <si>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</si>
  <si>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</si>
  <si>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</si>
  <si>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</si>
  <si>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</si>
  <si>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</si>
  <si>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</si>
  <si>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</si>
  <si>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</si>
  <si>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</si>
  <si>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</si>
  <si>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</si>
  <si>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</si>
  <si>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</si>
  <si>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</si>
  <si>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</si>
  <si>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</si>
  <si>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</si>
  <si>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</si>
  <si>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</si>
  <si>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</si>
  <si>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</si>
  <si>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</si>
  <si>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</si>
  <si>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</si>
  <si>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</si>
  <si>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</si>
  <si>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</si>
  <si>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</si>
  <si>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</si>
  <si>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</si>
  <si>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</si>
  <si>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</si>
  <si>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</si>
  <si>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</si>
  <si>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</si>
  <si>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</si>
  <si>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</si>
  <si>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</si>
  <si>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</si>
  <si>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</si>
  <si>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</si>
  <si>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</si>
  <si>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</si>
  <si>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</si>
  <si>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</si>
  <si>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</si>
  <si>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</si>
  <si>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</si>
  <si>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</si>
  <si>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</si>
  <si>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</si>
  <si>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</si>
  <si>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</si>
  <si>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</si>
  <si>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</si>
  <si>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</si>
  <si>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</si>
  <si>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</si>
  <si>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</si>
  <si>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</si>
  <si>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</si>
  <si>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</si>
  <si>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</si>
  <si>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</si>
  <si>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</si>
  <si>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</si>
  <si>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</si>
  <si>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</si>
  <si>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</si>
  <si>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</si>
  <si>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</si>
  <si>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</si>
  <si>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</si>
  <si>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</si>
  <si>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</si>
  <si>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</si>
  <si>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</si>
  <si>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</si>
  <si>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</si>
  <si>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</si>
  <si>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</si>
  <si>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</si>
  <si>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</si>
  <si>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</si>
  <si>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</si>
  <si>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</si>
  <si>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</si>
  <si>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</si>
  <si>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</si>
  <si>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</si>
  <si>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</si>
  <si>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</si>
  <si>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</si>
  <si>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</si>
  <si>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</si>
  <si>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</si>
  <si>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</si>
  <si>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</si>
  <si>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</si>
  <si>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</si>
  <si>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</si>
  <si>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</si>
  <si>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</si>
  <si>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</si>
  <si>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</si>
  <si>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</si>
  <si>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</si>
  <si>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</si>
  <si>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</si>
  <si>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</si>
  <si>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</si>
  <si>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</si>
  <si>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</si>
  <si>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</si>
  <si>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</si>
  <si>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</si>
  <si>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</si>
  <si>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</si>
  <si>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</si>
  <si>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</si>
  <si>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</si>
  <si>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</si>
  <si>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</si>
  <si>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</si>
  <si>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</si>
  <si>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</si>
  <si>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</si>
  <si>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</si>
  <si>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</si>
  <si>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</si>
  <si>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</si>
  <si>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</si>
  <si>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</si>
  <si>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</si>
  <si>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</si>
  <si>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</si>
  <si>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</si>
  <si>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</si>
  <si>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</si>
  <si>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</si>
  <si>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</si>
  <si>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</si>
  <si>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</si>
  <si>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</si>
  <si>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</si>
  <si>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</si>
  <si>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</si>
  <si>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</si>
  <si>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</si>
  <si>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</si>
  <si>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</si>
  <si>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</si>
  <si>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</si>
  <si>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</si>
  <si>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</si>
  <si>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</si>
  <si>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</si>
  <si>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</si>
  <si>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</si>
  <si>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</si>
  <si>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</si>
  <si>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</si>
  <si>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</si>
  <si>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</si>
  <si>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</si>
  <si>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</si>
  <si>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</si>
  <si>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</si>
  <si>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</si>
  <si>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</si>
  <si>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</si>
  <si>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</si>
  <si>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</si>
  <si>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</si>
  <si>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</si>
  <si>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</si>
  <si>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</si>
  <si>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</si>
  <si>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</si>
  <si>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</si>
  <si>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</si>
  <si>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</si>
  <si>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</si>
  <si>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</si>
  <si>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</si>
  <si>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</si>
  <si>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</si>
  <si>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</si>
  <si>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</si>
  <si>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</si>
  <si>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</si>
  <si>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</si>
  <si>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</si>
  <si>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</si>
  <si>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</si>
  <si>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</si>
  <si>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</si>
  <si>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</si>
  <si>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</si>
  <si>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</si>
  <si>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</si>
  <si>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</si>
  <si>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</si>
  <si>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</si>
  <si>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</si>
  <si>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</si>
  <si>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</si>
  <si>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</si>
  <si>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</si>
  <si>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</si>
  <si>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</si>
  <si>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</si>
  <si>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</si>
  <si>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</si>
  <si>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</si>
  <si>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</si>
  <si>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</si>
  <si>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</si>
  <si>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</si>
  <si>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</si>
  <si>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</si>
  <si>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</si>
  <si>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</si>
  <si>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</si>
  <si>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</si>
  <si>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</si>
  <si>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</si>
  <si>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</si>
  <si>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</si>
  <si>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</si>
  <si>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</si>
  <si>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</si>
  <si>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</si>
  <si>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</si>
  <si>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</si>
  <si>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</si>
  <si>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</si>
  <si>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</si>
  <si>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</si>
  <si>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</si>
  <si>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</si>
  <si>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</si>
  <si>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</si>
  <si>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</si>
  <si>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</si>
  <si>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</si>
  <si>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</si>
  <si>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</si>
  <si>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</si>
  <si>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</si>
  <si>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</si>
  <si>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</si>
  <si>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</si>
  <si>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</si>
  <si>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</si>
  <si>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</si>
  <si>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</si>
  <si>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</si>
  <si>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</si>
  <si>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</si>
  <si>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</si>
  <si>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</si>
  <si>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</si>
  <si>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</si>
  <si>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</si>
  <si>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</si>
  <si>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</si>
  <si>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</si>
  <si>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</si>
  <si>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</si>
  <si>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</si>
  <si>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</si>
  <si>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</si>
  <si>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</si>
  <si>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</si>
  <si>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</si>
  <si>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</si>
  <si>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</si>
  <si>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</si>
  <si>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</si>
  <si>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</si>
  <si>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</si>
  <si>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</si>
  <si>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</si>
  <si>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</si>
  <si>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</si>
  <si>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</si>
  <si>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</si>
  <si>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</si>
  <si>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</si>
  <si>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</si>
  <si>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</si>
  <si>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</si>
  <si>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</si>
  <si>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</si>
  <si>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</si>
  <si>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</si>
  <si>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</si>
  <si>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</si>
  <si>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</si>
  <si>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</si>
  <si>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</si>
  <si>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</si>
  <si>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</si>
  <si>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</si>
  <si>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</si>
  <si>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</si>
  <si>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</si>
  <si>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</si>
  <si>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</si>
  <si>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</si>
  <si>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</si>
  <si>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</si>
  <si>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</si>
  <si>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</si>
  <si>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</si>
  <si>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</si>
  <si>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</si>
  <si>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</si>
  <si>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</si>
  <si>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</si>
  <si>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</si>
  <si>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</si>
  <si>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</si>
  <si>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</si>
  <si>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</si>
  <si>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</si>
  <si>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</si>
  <si>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</si>
  <si>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</si>
  <si>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</si>
  <si>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</si>
  <si>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</si>
  <si>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</si>
  <si>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</si>
  <si>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</si>
  <si>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</si>
  <si>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</si>
  <si>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</si>
  <si>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</si>
  <si>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</si>
  <si>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</si>
  <si>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</si>
  <si>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</si>
  <si>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</si>
  <si>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</si>
  <si>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</si>
  <si>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</si>
  <si>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</si>
  <si>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</si>
  <si>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</si>
  <si>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</si>
  <si>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</si>
  <si>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</si>
  <si>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</si>
  <si>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</si>
  <si>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</si>
  <si>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</si>
  <si>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</si>
  <si>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</si>
  <si>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</si>
  <si>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</si>
  <si>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</si>
  <si>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</si>
  <si>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</si>
  <si>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</si>
  <si>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</si>
  <si>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</si>
  <si>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</si>
  <si>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</si>
  <si>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</si>
  <si>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</si>
  <si>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</si>
  <si>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</si>
  <si>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</si>
  <si>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</si>
  <si>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</si>
  <si>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</si>
  <si>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</si>
  <si>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</si>
  <si>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</si>
  <si>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</si>
  <si>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</si>
  <si>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</si>
  <si>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</si>
  <si>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</si>
  <si>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</si>
  <si>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</si>
  <si>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</si>
  <si>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</si>
  <si>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</si>
  <si>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</si>
  <si>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</si>
  <si>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</si>
  <si>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</si>
  <si>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</si>
  <si>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</si>
  <si>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</si>
  <si>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</si>
  <si>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</si>
  <si>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</si>
  <si>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</si>
  <si>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</si>
  <si>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</si>
  <si>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</si>
  <si>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</si>
  <si>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</si>
  <si>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</si>
  <si>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</si>
  <si>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</si>
  <si>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</si>
  <si>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</si>
  <si>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</si>
  <si>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</si>
  <si>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</si>
  <si>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</si>
  <si>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</si>
  <si>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</si>
  <si>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</si>
  <si>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</si>
  <si>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</si>
  <si>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</si>
  <si>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</si>
  <si>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</si>
  <si>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</si>
  <si>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</si>
  <si>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</si>
  <si>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</si>
  <si>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</si>
  <si>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</si>
  <si>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</si>
  <si>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</si>
  <si>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</si>
  <si>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</si>
  <si>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</si>
  <si>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</si>
  <si>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</si>
  <si>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</si>
  <si>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</si>
  <si>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</si>
  <si>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</si>
  <si>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</si>
  <si>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</si>
  <si>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</si>
  <si>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</si>
  <si>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</si>
  <si>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</si>
  <si>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</si>
  <si>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</si>
  <si>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</si>
  <si>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</si>
  <si>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</si>
  <si>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</si>
  <si>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</si>
  <si>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</si>
  <si>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</si>
  <si>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</si>
  <si>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</si>
  <si>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</si>
  <si>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</si>
  <si>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</si>
  <si>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</si>
  <si>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</si>
  <si>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</si>
  <si>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</si>
  <si>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</si>
  <si>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</si>
  <si>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</si>
  <si>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</si>
  <si>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</si>
  <si>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</si>
  <si>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</si>
  <si>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</si>
  <si>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</si>
  <si>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</si>
  <si>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</si>
  <si>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</si>
  <si>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</si>
  <si>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</si>
  <si>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</si>
  <si>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</si>
  <si>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</si>
  <si>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</si>
  <si>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</si>
  <si>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</si>
  <si>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</si>
  <si>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</si>
  <si>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</si>
  <si>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</si>
  <si>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</si>
  <si>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</si>
  <si>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</si>
  <si>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</si>
  <si>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</si>
  <si>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</si>
  <si>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</si>
  <si>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</si>
  <si>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</si>
  <si>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</si>
  <si>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</si>
  <si>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</si>
  <si>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</si>
  <si>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</si>
  <si>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</si>
  <si>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</si>
  <si>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</si>
  <si>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</si>
  <si>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</si>
  <si>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</si>
  <si>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</si>
  <si>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</si>
  <si>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</si>
  <si>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</si>
  <si>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</si>
  <si>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</si>
  <si>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</si>
  <si>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</si>
  <si>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</si>
  <si>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</si>
  <si>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</si>
  <si>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</si>
  <si>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</si>
  <si>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</si>
  <si>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</si>
  <si>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</si>
  <si>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</si>
  <si>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</si>
  <si>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</si>
  <si>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</si>
  <si>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</si>
  <si>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</si>
  <si>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</si>
  <si>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</si>
  <si>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</si>
  <si>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</si>
  <si>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</si>
  <si>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</si>
  <si>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</si>
  <si>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</si>
  <si>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</si>
  <si>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</si>
  <si>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</si>
  <si>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</si>
  <si>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</si>
  <si>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</si>
  <si>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</si>
  <si>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</si>
  <si>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</si>
  <si>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</si>
  <si>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</si>
  <si>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</si>
  <si>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</si>
  <si>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</si>
  <si>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</si>
  <si>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</si>
  <si>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</si>
  <si>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</si>
  <si>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</si>
  <si>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</si>
  <si>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</si>
  <si>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</si>
  <si>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</si>
  <si>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</si>
  <si>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</si>
  <si>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</si>
  <si>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</si>
  <si>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</si>
  <si>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</si>
  <si>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</si>
  <si>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</si>
  <si>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</si>
  <si>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</si>
  <si>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</si>
  <si>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</si>
  <si>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</si>
  <si>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</si>
  <si>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</si>
  <si>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</si>
  <si>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</si>
  <si>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</si>
  <si>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</si>
  <si>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</si>
  <si>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</si>
  <si>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</si>
  <si>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</si>
  <si>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</si>
  <si>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</si>
  <si>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</si>
  <si>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</si>
  <si>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</si>
  <si>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</si>
  <si>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</si>
  <si>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</si>
  <si>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</si>
  <si>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</si>
  <si>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</si>
  <si>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</si>
  <si>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</si>
  <si>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</si>
  <si>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</si>
  <si>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</si>
  <si>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</si>
  <si>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</si>
  <si>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</si>
  <si>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</si>
  <si>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</si>
  <si>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</si>
  <si>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</si>
  <si>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</si>
  <si>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</si>
  <si>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</si>
  <si>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</si>
  <si>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</si>
  <si>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</si>
  <si>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</si>
  <si>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</si>
  <si>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</si>
  <si>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</si>
  <si>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</si>
  <si>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</si>
  <si>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</si>
  <si>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</si>
  <si>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</si>
  <si>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</si>
  <si>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</si>
  <si>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</si>
  <si>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</si>
  <si>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</si>
  <si>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</si>
  <si>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</si>
  <si>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</si>
  <si>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</si>
  <si>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</si>
  <si>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</si>
  <si>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</si>
  <si>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</si>
  <si>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</si>
  <si>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</si>
  <si>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</si>
  <si>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</si>
  <si>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</si>
  <si>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</si>
  <si>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</si>
  <si>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</si>
  <si>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</si>
  <si>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</si>
  <si>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</si>
  <si>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</si>
  <si>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</si>
  <si>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</si>
  <si>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</si>
  <si>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</si>
  <si>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</si>
  <si>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</si>
  <si>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</si>
  <si>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</si>
  <si>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</si>
  <si>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</si>
  <si>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</si>
  <si>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</si>
  <si>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</si>
  <si>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</si>
  <si>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</si>
  <si>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</si>
  <si>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</si>
  <si>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</si>
  <si>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</si>
  <si>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</si>
  <si>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</si>
  <si>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</si>
  <si>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</si>
  <si>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</si>
  <si>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</si>
  <si>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</si>
  <si>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</si>
  <si>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</si>
  <si>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</si>
  <si>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</si>
  <si>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</si>
  <si>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</si>
  <si>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</si>
  <si>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</si>
  <si>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</si>
  <si>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</si>
  <si>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</si>
  <si>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</si>
  <si>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</si>
  <si>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</si>
  <si>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</si>
  <si>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</si>
  <si>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</si>
  <si>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</si>
  <si>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</si>
  <si>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</si>
  <si>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</si>
  <si>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</si>
  <si>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</si>
  <si>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</si>
  <si>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</si>
  <si>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</si>
  <si>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</si>
  <si>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</si>
  <si>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</si>
  <si>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</si>
  <si>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</si>
  <si>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</si>
  <si>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</si>
  <si>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</si>
  <si>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</si>
  <si>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</si>
  <si>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</si>
  <si>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</si>
  <si>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</si>
  <si>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</si>
  <si>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</si>
  <si>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</si>
  <si>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</si>
  <si>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</si>
  <si>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</si>
  <si>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</si>
  <si>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</si>
  <si>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</si>
  <si>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</si>
  <si>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</si>
  <si>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</si>
  <si>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</si>
  <si>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</si>
  <si>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</si>
  <si>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</si>
  <si>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</si>
  <si>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</si>
  <si>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</si>
  <si>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</si>
  <si>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</si>
  <si>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</si>
  <si>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</si>
  <si>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</si>
  <si>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</si>
  <si>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</si>
  <si>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</si>
  <si>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</si>
  <si>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</si>
  <si>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</si>
  <si>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</si>
  <si>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</si>
  <si>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</si>
  <si>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</si>
  <si>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</si>
  <si>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</si>
  <si>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</si>
  <si>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</si>
  <si>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</si>
  <si>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</si>
  <si>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</si>
  <si>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</si>
  <si>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</si>
  <si>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</si>
  <si>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</si>
  <si>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</si>
  <si>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</si>
  <si>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</si>
  <si>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</si>
  <si>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</si>
  <si>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</si>
  <si>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</si>
  <si>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</si>
  <si>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</si>
  <si>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</si>
  <si>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</si>
  <si>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</si>
  <si>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</si>
  <si>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</si>
  <si>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</si>
  <si>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</si>
  <si>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</si>
  <si>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</si>
  <si>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</si>
  <si>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</si>
  <si>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</si>
  <si>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</si>
  <si>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</si>
  <si>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</si>
  <si>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</si>
  <si>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</si>
  <si>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</si>
  <si>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</si>
  <si>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</si>
  <si>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</si>
  <si>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</si>
  <si>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</si>
  <si>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</si>
  <si>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</si>
  <si>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</si>
  <si>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</si>
  <si>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</si>
  <si>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</si>
  <si>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</si>
  <si>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</si>
  <si>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</si>
  <si>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</si>
  <si>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</si>
  <si>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</si>
  <si>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</si>
  <si>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</si>
  <si>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</si>
  <si>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</si>
  <si>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</si>
  <si>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</si>
  <si>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</si>
  <si>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</si>
  <si>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</si>
  <si>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</si>
  <si>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</si>
  <si>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</si>
  <si>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</si>
  <si>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</si>
  <si>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</si>
  <si>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</si>
  <si>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</si>
  <si>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</si>
  <si>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</si>
  <si>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</si>
  <si>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</si>
  <si>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</si>
  <si>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</si>
  <si>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</si>
  <si>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</si>
  <si>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</si>
  <si>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</si>
  <si>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</si>
  <si>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</si>
  <si>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</si>
  <si>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</si>
  <si>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</si>
  <si>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</si>
  <si>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</si>
  <si>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</si>
  <si>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</si>
  <si>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</si>
  <si>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</si>
  <si>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</si>
  <si>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</si>
  <si>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</si>
  <si>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</si>
  <si>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</si>
  <si>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</si>
  <si>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</si>
  <si>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</si>
  <si>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</si>
  <si>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</si>
  <si>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</si>
  <si>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</si>
  <si>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</si>
  <si>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</si>
  <si>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</si>
  <si>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</si>
  <si>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</si>
  <si>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</si>
  <si>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</si>
  <si>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</si>
  <si>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</si>
  <si>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</si>
  <si>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</si>
  <si>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</si>
  <si>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</si>
  <si>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</si>
  <si>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</si>
  <si>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</si>
  <si>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</si>
  <si>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</si>
  <si>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</si>
  <si>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</si>
  <si>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</si>
  <si>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</si>
  <si>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</si>
  <si>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</si>
  <si>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</si>
  <si>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</si>
  <si>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</si>
  <si>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</si>
  <si>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</si>
  <si>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</si>
  <si>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</si>
  <si>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</si>
  <si>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</si>
  <si>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</si>
  <si>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</si>
  <si>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</si>
  <si>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</si>
  <si>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</si>
  <si>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</si>
  <si>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</si>
  <si>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</si>
  <si>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</si>
  <si>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</si>
  <si>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</si>
  <si>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</si>
  <si>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</si>
  <si>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</si>
  <si>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</si>
  <si>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</si>
  <si>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</si>
  <si>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</si>
  <si>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</si>
  <si>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</si>
  <si>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</si>
  <si>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</si>
  <si>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</si>
  <si>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</si>
  <si>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</si>
  <si>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</si>
  <si>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</si>
  <si>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</si>
  <si>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</si>
  <si>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</si>
  <si>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</si>
  <si>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</si>
  <si>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</si>
  <si>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</si>
  <si>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</si>
  <si>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</si>
  <si>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</si>
  <si>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</si>
  <si>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</si>
  <si>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</si>
  <si>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</si>
  <si>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</si>
  <si>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</si>
  <si>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</si>
  <si>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</si>
  <si>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</si>
  <si>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</si>
  <si>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</si>
  <si>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</si>
  <si>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</si>
  <si>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</si>
  <si>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</si>
  <si>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</si>
  <si>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</si>
  <si>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</si>
  <si>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</si>
  <si>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</si>
  <si>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</si>
  <si>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</si>
  <si>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</si>
  <si>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</si>
  <si>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</si>
  <si>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</si>
  <si>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</si>
  <si>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</si>
  <si>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</si>
  <si>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</si>
  <si>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</si>
  <si>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</si>
  <si>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</si>
  <si>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</si>
  <si>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</si>
  <si>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</si>
  <si>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</si>
  <si>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</si>
  <si>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</si>
  <si>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</si>
  <si>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</si>
  <si>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</si>
  <si>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</si>
  <si>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</si>
  <si>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</si>
  <si>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</si>
  <si>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</si>
  <si>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</si>
  <si>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</si>
  <si>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</si>
  <si>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</si>
  <si>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</si>
  <si>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</si>
  <si>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</si>
  <si>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</si>
  <si>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</si>
  <si>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</si>
  <si>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</si>
  <si>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</si>
  <si>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</si>
  <si>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</si>
  <si>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</si>
  <si>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</si>
  <si>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</si>
  <si>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</si>
  <si>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</si>
  <si>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</si>
  <si>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</si>
  <si>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</si>
  <si>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</si>
  <si>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</si>
  <si>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</si>
  <si>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</si>
  <si>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</si>
  <si>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</si>
  <si>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</si>
  <si>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</si>
  <si>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</si>
  <si>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</si>
  <si>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</si>
  <si>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</si>
  <si>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</si>
  <si>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</si>
  <si>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</si>
  <si>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</si>
  <si>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</si>
  <si>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</si>
  <si>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</si>
  <si>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</si>
  <si>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</si>
  <si>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</si>
  <si>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</si>
  <si>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</si>
  <si>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</si>
  <si>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</si>
  <si>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</si>
  <si>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</si>
  <si>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</si>
  <si>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</si>
  <si>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</si>
  <si>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</si>
  <si>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</si>
  <si>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</si>
  <si>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</si>
  <si>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</si>
  <si>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</si>
  <si>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</si>
  <si>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</si>
  <si>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</si>
  <si>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</si>
  <si>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</si>
  <si>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</si>
  <si>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</si>
  <si>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</si>
  <si>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</si>
  <si>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</si>
  <si>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</si>
  <si>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</si>
  <si>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</si>
  <si>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</si>
  <si>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</si>
  <si>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</si>
  <si>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</si>
  <si>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</si>
  <si>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</si>
  <si>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</si>
  <si>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</si>
  <si>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</si>
  <si>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</si>
  <si>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</si>
  <si>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</si>
  <si>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</si>
  <si>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</si>
  <si>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</si>
  <si>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</si>
  <si>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</si>
  <si>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</si>
  <si>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</si>
  <si>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</si>
  <si>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</si>
  <si>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</si>
  <si>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</si>
  <si>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</si>
  <si>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</si>
  <si>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</si>
  <si>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</si>
  <si>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</si>
  <si>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</si>
  <si>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</si>
  <si>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</si>
  <si>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</si>
  <si>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</si>
  <si>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</si>
  <si>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</si>
  <si>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</si>
  <si>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</si>
  <si>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</si>
  <si>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</si>
  <si>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</si>
  <si>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</si>
  <si>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</si>
  <si>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</si>
  <si>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</si>
  <si>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</si>
  <si>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</si>
  <si>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</si>
  <si>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</si>
  <si>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</si>
  <si>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</si>
  <si>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</si>
  <si>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</si>
  <si>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</si>
  <si>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</si>
  <si>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</si>
  <si>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</si>
  <si>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</si>
  <si>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</si>
  <si>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</si>
  <si>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</si>
  <si>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</si>
  <si>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</si>
  <si>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</si>
  <si>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</si>
  <si>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</si>
  <si>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</si>
  <si>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</si>
  <si>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</si>
  <si>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</si>
  <si>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</si>
  <si>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</si>
  <si>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</si>
  <si>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</si>
  <si>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</si>
  <si>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</si>
  <si>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</si>
  <si>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</si>
  <si>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</si>
  <si>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</si>
  <si>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</si>
  <si>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</si>
  <si>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</si>
  <si>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</si>
  <si>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</si>
  <si>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</si>
  <si>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</si>
  <si>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</si>
  <si>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</si>
  <si>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</si>
  <si>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</si>
  <si>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</si>
  <si>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</si>
  <si>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</si>
  <si>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</si>
  <si>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</si>
  <si>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</si>
  <si>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</si>
  <si>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</si>
  <si>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</si>
  <si>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</si>
  <si>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</si>
  <si>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</si>
  <si>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</si>
  <si>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</si>
  <si>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</si>
  <si>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</si>
  <si>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</si>
  <si>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</si>
  <si>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</si>
  <si>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</si>
  <si>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</si>
  <si>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</si>
  <si>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</si>
  <si>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</si>
  <si>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</si>
  <si>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</si>
  <si>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</si>
  <si>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</si>
  <si>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</si>
  <si>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</si>
  <si>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</si>
  <si>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</si>
  <si>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</si>
  <si>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</si>
  <si>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</si>
  <si>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</si>
  <si>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</si>
  <si>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</si>
  <si>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</si>
  <si>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</si>
  <si>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</si>
  <si>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</si>
  <si>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</si>
  <si>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</si>
  <si>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</si>
  <si>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</si>
  <si>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</si>
  <si>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</si>
  <si>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</si>
  <si>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</si>
  <si>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</si>
  <si>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</si>
  <si>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</si>
  <si>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</si>
  <si>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</si>
  <si>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</si>
  <si>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</si>
  <si>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</si>
  <si>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</si>
  <si>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</si>
  <si>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</si>
  <si>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</si>
  <si>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</si>
  <si>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</si>
  <si>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</si>
  <si>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</si>
  <si>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</si>
  <si>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</si>
  <si>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</si>
  <si>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</si>
  <si>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</si>
  <si>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</si>
  <si>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</si>
  <si>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</si>
  <si>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</si>
  <si>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</si>
  <si>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</si>
  <si>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</si>
  <si>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</si>
  <si>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</si>
  <si>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</si>
  <si>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</si>
  <si>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</si>
  <si>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</si>
  <si>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</si>
  <si>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</si>
  <si>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</si>
  <si>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</si>
  <si>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</si>
  <si>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</si>
  <si>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</si>
  <si>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</si>
  <si>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</si>
  <si>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</si>
  <si>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</si>
  <si>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</si>
  <si>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</si>
  <si>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</si>
  <si>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</si>
  <si>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</si>
  <si>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</si>
  <si>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</si>
  <si>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</si>
  <si>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</si>
  <si>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</si>
  <si>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</si>
  <si>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</si>
  <si>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</si>
  <si>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</si>
  <si>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</si>
  <si>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</si>
  <si>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</si>
  <si>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</si>
  <si>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</si>
  <si>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</si>
  <si>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</si>
  <si>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</si>
  <si>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</si>
  <si>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</si>
  <si>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</si>
  <si>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</si>
  <si>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</si>
  <si>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</si>
  <si>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</si>
  <si>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</si>
  <si>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</si>
  <si>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</si>
  <si>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</si>
  <si>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</si>
  <si>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</si>
  <si>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</si>
  <si>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</si>
  <si>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</si>
  <si>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</si>
  <si>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</si>
  <si>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</si>
  <si>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</si>
  <si>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</si>
  <si>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</si>
  <si>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</si>
  <si>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</si>
  <si>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</si>
  <si>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</si>
  <si>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</si>
  <si>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</si>
  <si>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</si>
  <si>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</si>
  <si>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</si>
  <si>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</si>
  <si>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</si>
  <si>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</si>
  <si>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</si>
  <si>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</si>
  <si>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</si>
  <si>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</si>
  <si>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</si>
  <si>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</si>
  <si>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</si>
  <si>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</si>
  <si>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</si>
  <si>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</si>
  <si>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</si>
  <si>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</si>
  <si>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</si>
  <si>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</si>
  <si>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</si>
  <si>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</si>
  <si>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</si>
  <si>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</si>
  <si>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</si>
  <si>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</si>
  <si>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</si>
  <si>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</si>
  <si>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</si>
  <si>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</si>
  <si>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</si>
  <si>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</si>
  <si>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</si>
  <si>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</si>
  <si>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</si>
  <si>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</si>
  <si>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</si>
  <si>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</si>
  <si>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</si>
  <si>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</si>
  <si>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</si>
  <si>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</si>
  <si>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</si>
  <si>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</si>
  <si>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</si>
  <si>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</si>
  <si>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</si>
  <si>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</si>
  <si>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</si>
  <si>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</si>
  <si>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</si>
  <si>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</si>
  <si>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</si>
  <si>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</si>
  <si>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</si>
  <si>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</si>
  <si>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</si>
  <si>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</si>
  <si>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</si>
  <si>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</si>
  <si>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</si>
  <si>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</si>
  <si>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</si>
  <si>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</si>
  <si>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</si>
  <si>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</si>
  <si>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</si>
  <si>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</si>
  <si>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</si>
  <si>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</si>
  <si>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</si>
  <si>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</si>
  <si>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</si>
  <si>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</si>
  <si>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</si>
  <si>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</si>
  <si>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</si>
  <si>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</si>
  <si>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</si>
  <si>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</si>
  <si>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</si>
  <si>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</si>
  <si>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</si>
  <si>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</si>
  <si>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</si>
  <si>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</si>
  <si>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</si>
  <si>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</si>
  <si>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</si>
  <si>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</si>
  <si>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</si>
  <si>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</si>
  <si>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</si>
  <si>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</si>
  <si>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</si>
  <si>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</si>
  <si>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</si>
  <si>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</si>
  <si>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</si>
  <si>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</si>
  <si>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</si>
  <si>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</si>
  <si>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</si>
  <si>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</si>
  <si>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</si>
  <si>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</si>
  <si>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</si>
  <si>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</si>
  <si>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</si>
  <si>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</si>
  <si>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</si>
  <si>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</si>
  <si>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</si>
  <si>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</si>
  <si>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</si>
  <si>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</si>
  <si>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</si>
  <si>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</si>
  <si>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</si>
  <si>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</si>
  <si>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</si>
  <si>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</si>
  <si>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</si>
  <si>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</si>
  <si>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</si>
  <si>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</si>
  <si>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</si>
  <si>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</si>
  <si>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</si>
  <si>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</si>
  <si>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</si>
  <si>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</si>
  <si>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</si>
  <si>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</si>
  <si>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</si>
  <si>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</si>
  <si>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</si>
  <si>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</si>
  <si>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</si>
  <si>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</si>
  <si>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</si>
  <si>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</si>
  <si>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</si>
  <si>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</si>
  <si>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</si>
  <si>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</si>
  <si>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</si>
  <si>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</si>
  <si>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</si>
  <si>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</si>
  <si>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</si>
  <si>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</si>
  <si>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</si>
  <si>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</si>
  <si>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</si>
  <si>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</si>
  <si>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</si>
  <si>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</si>
  <si>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</si>
  <si>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</si>
  <si>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</si>
  <si>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</si>
  <si>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</si>
  <si>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</si>
  <si>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</si>
  <si>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</si>
  <si>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</si>
  <si>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</si>
  <si>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</si>
  <si>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</si>
  <si>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</si>
  <si>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</si>
  <si>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</si>
  <si>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</si>
  <si>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</si>
  <si>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</si>
  <si>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</si>
  <si>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</si>
  <si>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</si>
  <si>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</si>
  <si>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</si>
  <si>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</si>
  <si>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</si>
  <si>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</si>
  <si>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</si>
  <si>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</si>
  <si>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</si>
  <si>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</si>
  <si>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</si>
  <si>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</si>
  <si>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</si>
  <si>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</si>
  <si>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</si>
  <si>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</si>
  <si>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</si>
  <si>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</si>
  <si>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</si>
  <si>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</si>
  <si>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</si>
  <si>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</si>
  <si>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</si>
  <si>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</si>
  <si>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</si>
  <si>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</si>
  <si>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</si>
  <si>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</si>
  <si>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</si>
  <si>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</si>
  <si>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</si>
  <si>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</si>
  <si>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</si>
  <si>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</si>
  <si>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</si>
  <si>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</si>
  <si>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</si>
  <si>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</si>
  <si>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</si>
  <si>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</si>
  <si>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</si>
  <si>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</si>
  <si>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</si>
  <si>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</si>
  <si>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</si>
  <si>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</si>
  <si>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</si>
  <si>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</si>
  <si>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</si>
  <si>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</si>
  <si>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</si>
  <si>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</si>
  <si>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</si>
  <si>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</si>
  <si>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</si>
  <si>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</si>
  <si>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</si>
  <si>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</si>
  <si>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</si>
  <si>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</si>
  <si>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</si>
  <si>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</si>
  <si>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</si>
  <si>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</si>
  <si>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</si>
  <si>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</si>
  <si>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</si>
  <si>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</si>
  <si>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</si>
  <si>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</si>
  <si>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</si>
  <si>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</si>
  <si>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</si>
  <si>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</si>
  <si>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</si>
  <si>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</si>
  <si>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</si>
  <si>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</si>
  <si>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</si>
  <si>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</si>
  <si>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</si>
  <si>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</si>
  <si>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</si>
  <si>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</si>
  <si>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</si>
  <si>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</si>
  <si>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</si>
  <si>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</si>
  <si>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</si>
  <si>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</si>
  <si>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</si>
  <si>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</si>
  <si>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</si>
  <si>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</si>
  <si>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</si>
  <si>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</si>
  <si>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</si>
  <si>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</si>
  <si>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</si>
  <si>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</si>
  <si>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</si>
  <si>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</si>
  <si>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</si>
  <si>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</si>
  <si>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</si>
  <si>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</si>
  <si>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</si>
  <si>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</si>
  <si>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</si>
  <si>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</si>
  <si>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</si>
  <si>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</si>
  <si>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</si>
  <si>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</si>
  <si>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</si>
  <si>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</si>
  <si>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</si>
  <si>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</si>
  <si>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</si>
  <si>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</si>
  <si>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</si>
  <si>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</si>
  <si>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</si>
  <si>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</si>
  <si>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</si>
  <si>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</si>
  <si>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</si>
  <si>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</si>
  <si>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</si>
  <si>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</si>
  <si>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</si>
  <si>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</si>
  <si>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</si>
  <si>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</si>
  <si>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</si>
  <si>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</si>
  <si>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</si>
  <si>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</si>
  <si>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</si>
  <si>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</si>
  <si>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</si>
  <si>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</si>
  <si>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</si>
  <si>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</si>
  <si>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</si>
  <si>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</si>
  <si>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</si>
  <si>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</si>
  <si>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</si>
  <si>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</si>
  <si>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</si>
  <si>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</si>
  <si>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</si>
  <si>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</si>
  <si>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</si>
  <si>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</si>
  <si>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</si>
  <si>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</si>
  <si>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</si>
  <si>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</si>
  <si>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</si>
  <si>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</si>
  <si>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</si>
  <si>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</si>
  <si>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</si>
  <si>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</si>
  <si>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</si>
  <si>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</si>
  <si>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</si>
  <si>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</si>
  <si>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</si>
  <si>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</si>
  <si>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</si>
  <si>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</si>
  <si>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</si>
  <si>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</si>
  <si>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</si>
  <si>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</si>
  <si>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</si>
  <si>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</si>
  <si>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</si>
  <si>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</si>
  <si>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</si>
  <si>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</si>
  <si>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</si>
  <si>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</si>
  <si>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</si>
  <si>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</si>
  <si>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</si>
  <si>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</si>
  <si>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</si>
  <si>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</si>
  <si>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</si>
  <si>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</si>
  <si>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</si>
  <si>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</si>
  <si>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</si>
  <si>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</si>
  <si>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</si>
  <si>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</si>
  <si>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</si>
  <si>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</si>
  <si>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</si>
  <si>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</si>
  <si>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</si>
  <si>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</si>
  <si>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</si>
  <si>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</si>
  <si>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</si>
  <si>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</si>
  <si>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</si>
  <si>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</si>
  <si>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</si>
  <si>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</si>
  <si>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</si>
  <si>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</si>
  <si>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</si>
  <si>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</si>
  <si>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</si>
  <si>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</si>
  <si>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</si>
  <si>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</si>
  <si>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</si>
  <si>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</si>
  <si>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</si>
  <si>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</si>
  <si>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</si>
  <si>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</si>
  <si>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</si>
  <si>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</si>
  <si>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</si>
  <si>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</si>
  <si>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</si>
  <si>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</si>
  <si>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</si>
  <si>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</si>
  <si>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</si>
  <si>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</si>
  <si>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</si>
  <si>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</si>
  <si>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</si>
  <si>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</si>
  <si>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</si>
  <si>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</si>
  <si>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</si>
  <si>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</si>
  <si>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</si>
  <si>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</si>
  <si>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</si>
  <si>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</si>
  <si>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</si>
  <si>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</si>
  <si>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</si>
  <si>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</si>
  <si>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</si>
  <si>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</si>
  <si>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</si>
  <si>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</si>
  <si>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</si>
  <si>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</si>
  <si>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</si>
  <si>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</si>
  <si>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</si>
  <si>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</si>
  <si>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</si>
  <si>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</si>
  <si>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</si>
  <si>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</si>
  <si>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</si>
  <si>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</si>
  <si>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</si>
  <si>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</si>
  <si>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</si>
  <si>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</si>
  <si>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</si>
  <si>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</si>
  <si>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</si>
  <si>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</si>
  <si>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</si>
  <si>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</si>
  <si>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</si>
  <si>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</si>
  <si>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</si>
  <si>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</si>
  <si>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</si>
  <si>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</si>
  <si>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</si>
  <si>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</si>
  <si>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</si>
  <si>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</si>
  <si>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</si>
  <si>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</si>
  <si>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</si>
  <si>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</si>
  <si>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</si>
  <si>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</si>
  <si>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</si>
  <si>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</si>
  <si>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</si>
  <si>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</si>
  <si>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</si>
  <si>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</si>
  <si>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</si>
  <si>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</si>
  <si>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</si>
  <si>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</si>
  <si>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</si>
  <si>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</si>
  <si>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</si>
  <si>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</si>
  <si>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</si>
  <si>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</si>
  <si>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</si>
  <si>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</si>
  <si>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</si>
  <si>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</si>
  <si>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</si>
  <si>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</si>
  <si>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</si>
  <si>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</si>
  <si>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</si>
  <si>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</si>
  <si>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</si>
  <si>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</si>
  <si>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</si>
  <si>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</si>
  <si>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</si>
  <si>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</si>
  <si>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</si>
  <si>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</si>
  <si>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</si>
  <si>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</si>
  <si>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</si>
  <si>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</si>
  <si>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</si>
  <si>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</si>
  <si>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</si>
  <si>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</si>
  <si>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</si>
  <si>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</si>
  <si>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</si>
  <si>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</si>
  <si>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</si>
  <si>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</si>
  <si>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</si>
  <si>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</si>
  <si>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</si>
  <si>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</si>
  <si>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</si>
  <si>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</si>
  <si>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</si>
  <si>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</si>
  <si>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</si>
  <si>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</si>
  <si>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</si>
  <si>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</si>
  <si>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</si>
  <si>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</si>
  <si>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</si>
  <si>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</si>
  <si>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</si>
  <si>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</si>
  <si>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</si>
  <si>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</si>
  <si>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</si>
  <si>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</si>
  <si>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</si>
  <si>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</si>
  <si>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</si>
  <si>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</si>
  <si>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</si>
  <si>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</si>
  <si>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</si>
  <si>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</si>
  <si>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</si>
  <si>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</si>
  <si>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</si>
  <si>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</si>
  <si>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</si>
  <si>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</si>
  <si>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</si>
  <si>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</si>
  <si>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</si>
  <si>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</si>
  <si>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</si>
  <si>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</si>
  <si>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</si>
  <si>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</si>
  <si>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</si>
  <si>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</si>
  <si>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</si>
  <si>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</si>
  <si>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</si>
  <si>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</si>
  <si>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</si>
  <si>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</si>
  <si>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</si>
  <si>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</si>
  <si>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</si>
  <si>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</si>
  <si>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</si>
  <si>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</si>
  <si>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</si>
  <si>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</si>
  <si>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</si>
  <si>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</si>
  <si>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</si>
  <si>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</si>
  <si>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</si>
  <si>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</si>
  <si>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</si>
  <si>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</si>
  <si>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</si>
  <si>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</si>
  <si>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</si>
  <si>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</si>
  <si>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</si>
  <si>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</si>
  <si>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</si>
  <si>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</si>
  <si>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</si>
  <si>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</si>
  <si>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</si>
  <si>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</si>
  <si>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</si>
  <si>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</si>
  <si>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</si>
  <si>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</si>
  <si>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</si>
  <si>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</si>
  <si>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</si>
  <si>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</si>
  <si>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</si>
  <si>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</si>
  <si>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</si>
  <si>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</si>
  <si>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</si>
  <si>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</si>
  <si>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</si>
  <si>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</si>
  <si>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</si>
  <si>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</si>
  <si>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</si>
  <si>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</si>
  <si>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</si>
  <si>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</si>
  <si>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</si>
  <si>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</si>
  <si>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</si>
  <si>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</si>
  <si>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</si>
  <si>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</si>
  <si>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</si>
  <si>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</si>
  <si>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</si>
  <si>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</si>
  <si>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</si>
  <si>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</si>
  <si>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</si>
  <si>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</si>
  <si>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</si>
  <si>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</si>
  <si>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</si>
  <si>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</si>
  <si>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</si>
  <si>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</si>
  <si>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</si>
  <si>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</si>
  <si>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</si>
  <si>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</si>
  <si>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</si>
  <si>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</si>
  <si>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</si>
  <si>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</si>
  <si>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</si>
  <si>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</si>
  <si>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</si>
  <si>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</si>
  <si>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</si>
  <si>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</si>
  <si>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</si>
  <si>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</si>
  <si>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</si>
  <si>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</si>
  <si>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</si>
  <si>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</si>
  <si>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</si>
  <si>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</si>
  <si>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</si>
  <si>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</si>
  <si>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</si>
  <si>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</si>
  <si>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</si>
  <si>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</si>
  <si>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</si>
  <si>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</si>
  <si>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</si>
  <si>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</si>
  <si>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</si>
  <si>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</si>
  <si>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</si>
  <si>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</si>
  <si>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</si>
  <si>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</si>
  <si>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</si>
  <si>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</si>
  <si>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</si>
  <si>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</si>
  <si>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</si>
  <si>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</si>
  <si>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</si>
  <si>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</si>
  <si>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</si>
  <si>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</si>
  <si>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</si>
  <si>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</si>
  <si>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</si>
  <si>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</si>
  <si>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</si>
  <si>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</si>
  <si>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</si>
  <si>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</si>
  <si>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</si>
  <si>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</si>
  <si>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</si>
  <si>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</si>
  <si>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</si>
  <si>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</si>
  <si>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</si>
  <si>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</si>
  <si>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</si>
  <si>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</si>
  <si>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</si>
  <si>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</si>
  <si>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</si>
  <si>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</si>
  <si>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</si>
  <si>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</si>
  <si>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</si>
  <si>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</si>
  <si>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</si>
  <si>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</si>
  <si>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</si>
  <si>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</si>
  <si>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</si>
  <si>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</si>
  <si>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</si>
  <si>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</si>
  <si>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</si>
  <si>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</si>
  <si>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</si>
  <si>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</si>
  <si>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</si>
  <si>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</si>
  <si>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</si>
  <si>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</si>
  <si>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</si>
  <si>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</si>
  <si>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</si>
  <si>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</si>
  <si>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</si>
  <si>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</si>
  <si>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</si>
  <si>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</si>
  <si>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</si>
  <si>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</si>
  <si>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</si>
  <si>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</si>
  <si>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</si>
  <si>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</si>
  <si>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</si>
  <si>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</si>
  <si>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</si>
  <si>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</si>
  <si>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</si>
  <si>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</si>
  <si>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</si>
  <si>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</si>
  <si>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</si>
  <si>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</si>
  <si>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</si>
  <si>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</si>
  <si>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</si>
  <si>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</si>
  <si>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</si>
  <si>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</si>
  <si>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</si>
  <si>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</si>
  <si>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</si>
  <si>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</si>
  <si>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</si>
  <si>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</si>
  <si>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</si>
  <si>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</si>
  <si>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</si>
  <si>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</si>
  <si>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</si>
  <si>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</si>
  <si>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</si>
  <si>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</si>
  <si>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</si>
  <si>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</si>
  <si>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</si>
  <si>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</si>
  <si>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</si>
  <si>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</si>
  <si>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</si>
  <si>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</si>
  <si>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</si>
  <si>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</si>
  <si>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</si>
  <si>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</si>
  <si>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</si>
  <si>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</si>
  <si>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</si>
  <si>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</si>
  <si>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</si>
  <si>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</si>
  <si>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</si>
  <si>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</si>
  <si>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</si>
  <si>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</si>
  <si>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</si>
  <si>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</si>
  <si>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</si>
  <si>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</si>
  <si>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</si>
  <si>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</si>
  <si>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</si>
  <si>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</si>
  <si>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</si>
  <si>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</si>
  <si>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</si>
  <si>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</si>
  <si>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</si>
  <si>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</si>
  <si>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</si>
  <si>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</si>
  <si>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</si>
  <si>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</si>
  <si>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</si>
  <si>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</si>
  <si>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</si>
  <si>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</si>
  <si>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</si>
  <si>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</si>
  <si>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</si>
  <si>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</si>
  <si>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</si>
  <si>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</si>
  <si>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</si>
  <si>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</si>
  <si>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</si>
  <si>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</si>
  <si>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</si>
  <si>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</si>
  <si>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</si>
  <si>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</si>
  <si>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</si>
  <si>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</si>
  <si>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</si>
  <si>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</si>
  <si>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</si>
  <si>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</si>
  <si>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</si>
  <si>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</si>
  <si>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</si>
  <si>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</si>
  <si>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</si>
  <si>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</si>
  <si>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</si>
  <si>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</si>
  <si>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</si>
  <si>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</si>
  <si>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</si>
  <si>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</si>
  <si>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</si>
  <si>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</si>
  <si>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</si>
  <si>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</si>
  <si>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</si>
  <si>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</si>
  <si>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</si>
  <si>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</si>
  <si>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</si>
  <si>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</si>
  <si>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</si>
  <si>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</si>
  <si>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</si>
  <si>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</si>
  <si>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</si>
  <si>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</si>
  <si>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</si>
  <si>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</si>
  <si>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</si>
  <si>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</si>
  <si>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</si>
  <si>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</si>
  <si>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</si>
  <si>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</si>
  <si>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</si>
  <si>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</si>
  <si>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</si>
  <si>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</si>
  <si>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</si>
  <si>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</si>
  <si>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</si>
  <si>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</si>
  <si>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</si>
  <si>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</si>
  <si>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</si>
  <si>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</si>
  <si>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</si>
  <si>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</si>
  <si>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</si>
  <si>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</si>
  <si>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</si>
  <si>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</si>
  <si>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</si>
  <si>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</si>
  <si>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</si>
  <si>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</si>
  <si>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</si>
  <si>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</si>
  <si>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</si>
  <si>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</si>
  <si>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</si>
  <si>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</si>
  <si>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</si>
  <si>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</si>
  <si>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</si>
  <si>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</si>
  <si>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</si>
  <si>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</si>
  <si>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</si>
  <si>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</si>
  <si>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</si>
  <si>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</si>
  <si>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</si>
  <si>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</si>
  <si>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</si>
  <si>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</si>
  <si>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</si>
  <si>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</si>
  <si>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</si>
  <si>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</si>
  <si>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</si>
  <si>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</si>
  <si>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</si>
  <si>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</si>
  <si>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</si>
  <si>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</si>
  <si>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</si>
  <si>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</si>
  <si>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</si>
  <si>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</si>
  <si>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</si>
  <si>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</si>
  <si>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</si>
  <si>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</si>
  <si>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</si>
  <si>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</si>
  <si>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</si>
  <si>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</si>
  <si>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</si>
  <si>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</si>
  <si>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</si>
  <si>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</si>
  <si>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</si>
  <si>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</si>
  <si>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</si>
  <si>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</si>
  <si>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</si>
  <si>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</si>
  <si>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</si>
  <si>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</si>
  <si>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</si>
  <si>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</si>
  <si>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</si>
  <si>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</si>
  <si>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</si>
  <si>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</si>
  <si>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</si>
  <si>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</si>
  <si>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</si>
  <si>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</si>
  <si>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</si>
  <si>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</si>
  <si>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</si>
  <si>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</si>
  <si>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</si>
  <si>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</si>
  <si>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</si>
  <si>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</si>
  <si>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</si>
  <si>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</si>
  <si>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</si>
  <si>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</si>
  <si>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</si>
  <si>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</si>
  <si>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</si>
  <si>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</si>
  <si>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</si>
  <si>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</si>
  <si>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</si>
  <si>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</si>
  <si>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</si>
  <si>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</si>
  <si>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</si>
  <si>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</si>
  <si>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</si>
  <si>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</si>
  <si>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</si>
  <si>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</si>
  <si>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</si>
  <si>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</si>
  <si>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</si>
  <si>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</si>
  <si>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</si>
  <si>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</si>
  <si>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</si>
  <si>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</si>
  <si>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</si>
  <si>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</si>
  <si>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</si>
  <si>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</si>
  <si>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</si>
  <si>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</si>
  <si>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</si>
  <si>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</si>
  <si>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</si>
  <si>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</si>
  <si>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</si>
  <si>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</si>
  <si>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</si>
  <si>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</si>
  <si>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</si>
  <si>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</si>
  <si>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</si>
  <si>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</si>
  <si>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</si>
  <si>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</si>
  <si>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</si>
  <si>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</si>
  <si>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</si>
  <si>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</si>
  <si>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</si>
  <si>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</si>
  <si>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</si>
  <si>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</si>
  <si>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</si>
  <si>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</si>
  <si>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</si>
  <si>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</si>
  <si>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</si>
  <si>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</si>
  <si>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</si>
  <si>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</si>
  <si>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</si>
  <si>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</si>
  <si>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</si>
  <si>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</si>
  <si>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</si>
  <si>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</si>
  <si>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</si>
  <si>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</si>
  <si>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</si>
  <si>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</si>
  <si>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</si>
  <si>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</si>
  <si>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</si>
  <si>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</si>
  <si>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</si>
  <si>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</si>
  <si>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</si>
  <si>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</si>
  <si>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</si>
  <si>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</si>
  <si>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</si>
  <si>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</si>
  <si>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</si>
  <si>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</si>
  <si>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</si>
  <si>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</si>
  <si>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</si>
  <si>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</si>
  <si>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</si>
  <si>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</si>
  <si>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</si>
  <si>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</si>
  <si>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</si>
  <si>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</si>
  <si>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</si>
  <si>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</si>
  <si>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</si>
  <si>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</si>
  <si>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</si>
  <si>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</si>
  <si>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</si>
  <si>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</si>
  <si>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</si>
  <si>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</si>
  <si>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</si>
  <si>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</si>
  <si>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</si>
  <si>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</si>
  <si>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</si>
  <si>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</si>
  <si>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</si>
  <si>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</si>
  <si>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</si>
  <si>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</si>
  <si>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</si>
  <si>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</si>
  <si>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</si>
  <si>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</si>
  <si>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</si>
  <si>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</si>
  <si>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</si>
  <si>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</si>
  <si>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</si>
  <si>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</si>
  <si>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</si>
  <si>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</si>
  <si>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</si>
  <si>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</si>
  <si>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</si>
  <si>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</si>
  <si>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</si>
  <si>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</si>
  <si>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</si>
  <si>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</si>
  <si>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</si>
  <si>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</si>
  <si>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</si>
  <si>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</si>
  <si>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</si>
  <si>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</si>
  <si>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</si>
  <si>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</si>
  <si>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</si>
  <si>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</si>
  <si>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</si>
  <si>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</si>
  <si>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</si>
  <si>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</si>
  <si>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</si>
  <si>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</si>
  <si>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</si>
  <si>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</si>
  <si>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</si>
  <si>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</si>
  <si>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</si>
  <si>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</si>
  <si>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</si>
  <si>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</si>
  <si>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</si>
  <si>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</si>
  <si>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</si>
  <si>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</si>
  <si>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</si>
  <si>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</si>
  <si>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</si>
  <si>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</si>
  <si>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</si>
  <si>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</si>
  <si>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</si>
  <si>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</si>
  <si>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</si>
  <si>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</si>
  <si>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</si>
  <si>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</si>
  <si>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</si>
  <si>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</si>
  <si>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</si>
  <si>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</si>
  <si>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</si>
  <si>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</si>
  <si>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</si>
  <si>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</si>
  <si>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</si>
  <si>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</si>
  <si>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</si>
  <si>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</si>
  <si>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</si>
  <si>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</si>
  <si>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</si>
  <si>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</si>
  <si>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</si>
  <si>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</si>
  <si>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</si>
  <si>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</si>
  <si>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</si>
  <si>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</si>
  <si>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</si>
  <si>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</si>
  <si>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</si>
  <si>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</si>
  <si>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</si>
  <si>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</si>
  <si>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</si>
  <si>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</si>
  <si>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</si>
  <si>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</si>
  <si>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</si>
  <si>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</si>
  <si>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</si>
  <si>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</si>
  <si>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</si>
  <si>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</si>
  <si>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</si>
  <si>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</si>
  <si>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</si>
  <si>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</si>
  <si>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</si>
  <si>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</si>
  <si>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</si>
  <si>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</si>
  <si>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</si>
  <si>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</si>
  <si>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</si>
  <si>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</si>
  <si>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</si>
  <si>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</si>
  <si>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</si>
  <si>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</si>
  <si>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</si>
  <si>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</si>
  <si>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</si>
  <si>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</si>
  <si>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</si>
  <si>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</si>
  <si>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</si>
  <si>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</si>
  <si>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</si>
  <si>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</si>
  <si>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</si>
  <si>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</si>
  <si>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</si>
  <si>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</si>
  <si>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</si>
  <si>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</si>
  <si>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</si>
  <si>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</si>
  <si>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</si>
  <si>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</si>
  <si>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</si>
  <si>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</si>
  <si>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</si>
  <si>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</si>
  <si>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</si>
  <si>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</si>
  <si>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</si>
  <si>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</si>
  <si>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</si>
  <si>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</si>
  <si>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</si>
  <si>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</si>
  <si>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</si>
  <si>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</si>
  <si>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</si>
  <si>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</si>
  <si>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</si>
  <si>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</si>
  <si>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</si>
  <si>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</si>
  <si>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</si>
  <si>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</si>
  <si>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</si>
  <si>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</si>
  <si>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</si>
  <si>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</si>
  <si>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</si>
  <si>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</si>
  <si>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</si>
  <si>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</si>
  <si>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</si>
  <si>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</si>
  <si>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</si>
  <si>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</si>
  <si>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</si>
  <si>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</si>
  <si>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</si>
  <si>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</si>
  <si>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</si>
  <si>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</si>
  <si>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</si>
  <si>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</si>
  <si>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</si>
  <si>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</si>
  <si>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</si>
  <si>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</si>
  <si>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</si>
  <si>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</si>
  <si>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</si>
  <si>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</si>
  <si>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</si>
  <si>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</si>
  <si>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</si>
  <si>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</si>
  <si>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</si>
  <si>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</si>
  <si>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</si>
  <si>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</si>
  <si>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</si>
  <si>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</si>
  <si>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</si>
  <si>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</si>
  <si>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</si>
  <si>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</si>
  <si>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</si>
  <si>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</si>
  <si>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</si>
  <si>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</si>
  <si>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</si>
  <si>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</si>
  <si>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</si>
  <si>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</si>
  <si>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</si>
  <si>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</si>
  <si>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</si>
  <si>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</si>
  <si>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</si>
  <si>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</si>
  <si>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</si>
  <si>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</si>
  <si>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</si>
  <si>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</si>
  <si>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</si>
  <si>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</si>
  <si>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</si>
  <si>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</si>
  <si>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</si>
  <si>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</si>
  <si>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</si>
  <si>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</si>
  <si>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</si>
  <si>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</si>
  <si>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</si>
  <si>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</si>
  <si>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</si>
  <si>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</si>
  <si>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</si>
  <si>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</si>
  <si>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</si>
  <si>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</si>
  <si>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</si>
  <si>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</si>
  <si>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</si>
  <si>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</si>
  <si>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</si>
  <si>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</si>
  <si>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</si>
  <si>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</si>
  <si>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</si>
  <si>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</si>
  <si>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</si>
  <si>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</si>
  <si>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</si>
  <si>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</si>
  <si>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</si>
  <si>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</si>
  <si>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</si>
  <si>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</si>
  <si>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</si>
  <si>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</si>
  <si>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</si>
  <si>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</si>
  <si>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</si>
  <si>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</si>
  <si>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</si>
  <si>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</si>
  <si>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</si>
  <si>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</si>
  <si>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</si>
  <si>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</si>
  <si>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</si>
  <si>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</si>
  <si>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</si>
  <si>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</si>
  <si>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</si>
  <si>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</si>
  <si>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</si>
  <si>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</si>
  <si>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</si>
  <si>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</si>
  <si>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</si>
  <si>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</si>
  <si>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</si>
  <si>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</si>
  <si>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</si>
  <si>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</si>
  <si>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</si>
  <si>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</si>
  <si>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</si>
  <si>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</si>
  <si>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</si>
  <si>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</si>
  <si>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</si>
  <si>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</si>
  <si>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</si>
  <si>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</si>
  <si>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</si>
  <si>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</si>
  <si>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</si>
  <si>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</si>
  <si>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</si>
  <si>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</si>
  <si>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</si>
  <si>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</si>
  <si>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</si>
  <si>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</si>
  <si>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</si>
  <si>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</si>
  <si>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</si>
  <si>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</si>
  <si>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</si>
  <si>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</si>
  <si>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</si>
  <si>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</si>
  <si>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</si>
  <si>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</si>
  <si>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</si>
  <si>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</si>
  <si>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</si>
  <si>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</si>
  <si>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</si>
  <si>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</si>
  <si>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</si>
  <si>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</si>
  <si>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</si>
  <si>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</si>
  <si>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</si>
  <si>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</si>
  <si>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</si>
  <si>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</si>
  <si>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</si>
  <si>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</si>
  <si>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</si>
  <si>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</si>
  <si>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</si>
  <si>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</si>
  <si>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</si>
  <si>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</si>
  <si>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</si>
  <si>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</si>
  <si>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</si>
  <si>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</si>
  <si>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</si>
  <si>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</si>
  <si>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</si>
  <si>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</si>
  <si>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</si>
  <si>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</si>
  <si>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</si>
  <si>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</si>
  <si>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</si>
  <si>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</si>
  <si>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</si>
  <si>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</si>
  <si>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</si>
  <si>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</si>
  <si>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</si>
  <si>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</si>
  <si>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</si>
  <si>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</si>
  <si>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</si>
  <si>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</si>
  <si>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</si>
  <si>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</si>
  <si>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</si>
  <si>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</si>
  <si>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</si>
  <si>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</si>
  <si>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</si>
  <si>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</si>
  <si>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</si>
  <si>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</si>
  <si>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</si>
  <si>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</si>
  <si>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</si>
  <si>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</si>
  <si>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</si>
  <si>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</si>
  <si>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</si>
  <si>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</si>
  <si>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</si>
  <si>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</si>
  <si>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</si>
  <si>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</si>
  <si>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</si>
  <si>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</si>
  <si>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</si>
  <si>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</si>
  <si>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</si>
  <si>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</si>
  <si>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</si>
  <si>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</si>
  <si>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</si>
  <si>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</si>
  <si>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</si>
  <si>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</si>
  <si>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</si>
  <si>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</si>
  <si>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</si>
  <si>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</si>
  <si>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</si>
  <si>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</si>
  <si>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</si>
  <si>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</si>
  <si>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</si>
  <si>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</si>
  <si>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</si>
  <si>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</si>
  <si>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</si>
  <si>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</si>
  <si>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</si>
  <si>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</si>
  <si>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</si>
  <si>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</si>
  <si>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</si>
  <si>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</si>
  <si>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</si>
  <si>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</si>
  <si>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</si>
  <si>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</si>
  <si>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</si>
  <si>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</si>
  <si>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</si>
  <si>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</si>
  <si>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</si>
  <si>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</si>
  <si>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</si>
  <si>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</si>
  <si>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</si>
  <si>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</si>
  <si>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</si>
  <si>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</si>
  <si>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</si>
  <si>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</si>
  <si>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</si>
  <si>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</si>
  <si>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</si>
  <si>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</si>
  <si>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</si>
  <si>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</si>
  <si>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</si>
  <si>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</si>
  <si>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</si>
  <si>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</si>
  <si>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</si>
  <si>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</si>
  <si>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</si>
  <si>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</si>
  <si>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</si>
  <si>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</si>
  <si>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</si>
  <si>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</si>
  <si>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</si>
  <si>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</si>
  <si>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</si>
  <si>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</si>
  <si>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</si>
  <si>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</si>
  <si>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</si>
  <si>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</si>
  <si>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</si>
  <si>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</si>
  <si>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</si>
  <si>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</si>
  <si>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</si>
  <si>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</si>
  <si>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</si>
  <si>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</si>
  <si>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</si>
  <si>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</si>
  <si>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</si>
  <si>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</si>
  <si>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</si>
  <si>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</si>
  <si>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</si>
  <si>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</si>
  <si>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</si>
  <si>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</si>
  <si>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</si>
  <si>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</si>
  <si>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</si>
  <si>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</si>
  <si>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</si>
  <si>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</si>
  <si>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</si>
  <si>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</si>
  <si>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</si>
  <si>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</si>
  <si>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</si>
  <si>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</si>
  <si>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</si>
  <si>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</si>
  <si>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</si>
  <si>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</si>
  <si>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</si>
  <si>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</si>
  <si>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</si>
  <si>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</si>
  <si>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</si>
  <si>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</si>
  <si>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</si>
  <si>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</si>
  <si>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</si>
  <si>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</si>
  <si>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</si>
  <si>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</si>
  <si>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</si>
  <si>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</si>
  <si>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</si>
  <si>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</si>
  <si>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</si>
  <si>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</si>
  <si>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</si>
  <si>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</si>
  <si>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</si>
  <si>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</si>
  <si>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</si>
  <si>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</si>
  <si>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</si>
  <si>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</si>
  <si>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</si>
  <si>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</si>
  <si>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</si>
  <si>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</si>
  <si>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</si>
  <si>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</si>
  <si>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</si>
  <si>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</si>
  <si>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</si>
  <si>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</si>
  <si>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</si>
  <si>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</si>
  <si>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</si>
  <si>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</si>
  <si>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</si>
  <si>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</si>
  <si>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</si>
  <si>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</si>
  <si>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</si>
  <si>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</si>
  <si>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</si>
  <si>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</si>
  <si>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</si>
  <si>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</si>
  <si>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</si>
  <si>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</si>
  <si>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</si>
  <si>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</si>
  <si>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</si>
  <si>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</si>
  <si>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</si>
  <si>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</si>
  <si>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</si>
  <si>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</si>
  <si>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</si>
  <si>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</si>
  <si>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</si>
  <si>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</si>
  <si>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</si>
  <si>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</si>
  <si>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</si>
  <si>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</si>
  <si>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</si>
  <si>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</si>
  <si>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</si>
  <si>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</si>
  <si>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</si>
  <si>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</si>
  <si>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</si>
  <si>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</si>
  <si>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</si>
  <si>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</si>
  <si>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</si>
  <si>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</si>
  <si>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</si>
  <si>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</si>
  <si>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</si>
  <si>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</si>
  <si>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</si>
  <si>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</si>
  <si>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</si>
  <si>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</si>
  <si>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</si>
  <si>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</si>
  <si>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</si>
  <si>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</si>
  <si>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</si>
  <si>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</si>
  <si>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</si>
  <si>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</si>
  <si>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</si>
  <si>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</si>
  <si>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</si>
  <si>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</si>
  <si>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</si>
  <si>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</si>
  <si>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</si>
  <si>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</si>
  <si>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</si>
  <si>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</si>
  <si>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</si>
  <si>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</si>
  <si>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</si>
  <si>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</si>
  <si>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</si>
  <si>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</si>
  <si>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</si>
  <si>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</si>
  <si>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</si>
  <si>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</si>
  <si>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</si>
  <si>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</si>
  <si>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</si>
  <si>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</si>
  <si>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</si>
  <si>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</si>
  <si>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</si>
  <si>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</si>
  <si>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</si>
  <si>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</si>
  <si>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</si>
  <si>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</si>
  <si>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</si>
  <si>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</si>
  <si>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</si>
  <si>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</si>
  <si>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</si>
  <si>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</si>
  <si>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</si>
  <si>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</si>
  <si>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</si>
  <si>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</si>
  <si>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</si>
  <si>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</si>
  <si>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</si>
  <si>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</si>
  <si>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</si>
  <si>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</si>
  <si>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</si>
  <si>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</si>
  <si>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</si>
  <si>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</si>
  <si>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</si>
  <si>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</si>
  <si>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</si>
  <si>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</si>
  <si>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</si>
  <si>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</si>
  <si>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</si>
  <si>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</si>
  <si>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</si>
  <si>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</si>
  <si>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</si>
  <si>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</si>
  <si>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</si>
  <si>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</si>
  <si>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</si>
  <si>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</si>
  <si>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</si>
  <si>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</si>
  <si>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</si>
  <si>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</si>
  <si>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</si>
  <si>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</si>
  <si>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</si>
  <si>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</si>
  <si>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</si>
  <si>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</si>
  <si>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</si>
  <si>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</si>
  <si>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</si>
  <si>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</si>
  <si>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</si>
  <si>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</si>
  <si>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</si>
  <si>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</si>
  <si>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</si>
  <si>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</si>
  <si>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</si>
  <si>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</si>
  <si>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</si>
  <si>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</si>
  <si>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</si>
  <si>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</si>
  <si>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</si>
  <si>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</si>
  <si>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</si>
  <si>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</si>
  <si>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</si>
  <si>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</si>
  <si>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</si>
  <si>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</si>
  <si>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</si>
  <si>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</si>
  <si>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</si>
  <si>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</si>
  <si>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</si>
  <si>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</si>
  <si>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</si>
  <si>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</si>
  <si>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</si>
  <si>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</si>
  <si>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</si>
  <si>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</si>
  <si>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</si>
  <si>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</si>
  <si>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</si>
  <si>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</si>
  <si>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</si>
  <si>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</si>
  <si>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</si>
  <si>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</si>
  <si>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</si>
  <si>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</si>
  <si>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</si>
  <si>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</si>
  <si>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</si>
  <si>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</si>
  <si>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</si>
  <si>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</si>
  <si>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</si>
  <si>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</si>
  <si>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</si>
  <si>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</si>
  <si>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</si>
  <si>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</si>
  <si>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</si>
  <si>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</si>
  <si>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</si>
  <si>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</si>
  <si>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</si>
  <si>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</si>
  <si>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</si>
  <si>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</si>
  <si>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</si>
  <si>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</si>
  <si>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</si>
  <si>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</si>
  <si>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</si>
  <si>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</si>
  <si>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</si>
  <si>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</si>
  <si>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</si>
  <si>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</si>
  <si>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</si>
  <si>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</si>
  <si>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</si>
  <si>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</si>
  <si>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</si>
  <si>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</si>
  <si>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</si>
  <si>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</si>
  <si>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</si>
  <si>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</si>
  <si>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</si>
  <si>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</si>
  <si>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</si>
  <si>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</si>
  <si>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</si>
  <si>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</si>
  <si>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</si>
  <si>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</si>
  <si>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</si>
  <si>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</si>
  <si>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</si>
  <si>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</si>
  <si>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</si>
  <si>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</si>
  <si>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</si>
  <si>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</si>
  <si>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</si>
  <si>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</si>
  <si>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</si>
  <si>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</si>
  <si>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</si>
  <si>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</si>
  <si>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</si>
  <si>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</si>
  <si>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</si>
  <si>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</si>
  <si>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</si>
  <si>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</si>
  <si>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</si>
  <si>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</si>
  <si>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</si>
  <si>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</si>
  <si>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</si>
  <si>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</si>
  <si>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</si>
  <si>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</si>
  <si>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</si>
  <si>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</si>
  <si>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</si>
  <si>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</si>
  <si>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</si>
  <si>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</si>
  <si>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</si>
  <si>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</si>
  <si>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</si>
  <si>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</si>
  <si>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</si>
  <si>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</si>
  <si>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</si>
  <si>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</si>
  <si>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</si>
  <si>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</si>
  <si>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</si>
  <si>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</si>
  <si>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</si>
  <si>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</si>
  <si>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</si>
  <si>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</si>
  <si>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</si>
  <si>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</si>
  <si>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</si>
  <si>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</si>
  <si>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</si>
  <si>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</si>
  <si>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</si>
  <si>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</si>
  <si>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</si>
  <si>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</si>
  <si>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</si>
  <si>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</si>
  <si>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</si>
  <si>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</si>
  <si>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</si>
  <si>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</si>
  <si>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</si>
  <si>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</si>
  <si>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</si>
  <si>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</si>
  <si>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</si>
  <si>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</si>
  <si>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</si>
  <si>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</si>
  <si>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</si>
  <si>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</si>
  <si>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</si>
  <si>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</si>
  <si>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</si>
  <si>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</si>
  <si>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</si>
  <si>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</si>
  <si>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</si>
  <si>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</si>
  <si>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</si>
  <si>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</si>
  <si>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</si>
  <si>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</si>
  <si>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</si>
  <si>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</si>
  <si>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</si>
  <si>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</si>
  <si>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</si>
  <si>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</si>
  <si>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</si>
  <si>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</si>
  <si>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</si>
  <si>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</si>
  <si>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</si>
  <si>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</si>
  <si>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</si>
  <si>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</si>
  <si>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</si>
  <si>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</si>
  <si>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</si>
  <si>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</si>
  <si>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</si>
  <si>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</si>
  <si>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</si>
  <si>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</si>
  <si>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</si>
  <si>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</si>
  <si>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</si>
  <si>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</si>
  <si>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</si>
  <si>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</si>
  <si>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</si>
  <si>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</si>
  <si>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</si>
  <si>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</si>
  <si>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</si>
  <si>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</si>
  <si>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</si>
  <si>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</si>
  <si>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</si>
  <si>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</si>
  <si>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</si>
  <si>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</si>
  <si>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</si>
  <si>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</si>
  <si>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</si>
  <si>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</si>
  <si>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</si>
  <si>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</si>
  <si>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</si>
  <si>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</si>
  <si>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</si>
  <si>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</si>
  <si>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</si>
  <si>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</si>
  <si>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</si>
  <si>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</si>
  <si>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</si>
  <si>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</si>
  <si>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</si>
  <si>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</si>
  <si>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</si>
  <si>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</si>
  <si>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</si>
  <si>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</si>
  <si>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</si>
  <si>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</si>
  <si>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</si>
  <si>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</si>
  <si>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</si>
  <si>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</si>
  <si>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</si>
  <si>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</si>
  <si>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</si>
  <si>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</si>
  <si>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</si>
  <si>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</si>
  <si>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</si>
  <si>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</si>
  <si>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</si>
  <si>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</si>
  <si>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</si>
  <si>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</si>
  <si>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</si>
  <si>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</si>
  <si>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</si>
  <si>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</si>
  <si>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</si>
  <si>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</si>
  <si>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</si>
  <si>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</si>
  <si>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</si>
  <si>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</si>
  <si>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</si>
  <si>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</si>
  <si>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</si>
  <si>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</si>
  <si>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</si>
  <si>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</si>
  <si>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</si>
  <si>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</si>
  <si>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</si>
  <si>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</si>
  <si>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</si>
  <si>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</si>
  <si>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</si>
  <si>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</si>
  <si>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</si>
  <si>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</si>
  <si>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</si>
  <si>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</si>
  <si>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</si>
  <si>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</si>
  <si>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</si>
  <si>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</si>
  <si>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</si>
  <si>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</si>
  <si>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</si>
  <si>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</si>
  <si>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</si>
  <si>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</si>
  <si>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</si>
  <si>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</si>
  <si>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</si>
  <si>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</si>
  <si>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</si>
  <si>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</si>
  <si>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</si>
  <si>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</si>
  <si>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</si>
  <si>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</si>
  <si>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</si>
  <si>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</si>
  <si>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</si>
  <si>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</si>
  <si>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</si>
  <si>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</si>
  <si>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</si>
  <si>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</si>
  <si>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</si>
  <si>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</si>
  <si>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</si>
  <si>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</si>
  <si>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</si>
  <si>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</si>
  <si>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</si>
  <si>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</si>
  <si>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</si>
  <si>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</si>
  <si>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</si>
  <si>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</si>
  <si>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</si>
  <si>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</si>
  <si>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</si>
  <si>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</si>
  <si>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</si>
  <si>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</si>
  <si>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</si>
  <si>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</si>
  <si>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</si>
  <si>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</si>
  <si>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</si>
  <si>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</si>
  <si>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</si>
  <si>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</si>
  <si>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</si>
  <si>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</si>
  <si>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</si>
  <si>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</si>
  <si>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</si>
  <si>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</si>
  <si>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</si>
  <si>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</si>
  <si>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</si>
  <si>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</si>
  <si>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</si>
  <si>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</si>
  <si>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</si>
  <si>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</si>
  <si>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</si>
  <si>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</si>
  <si>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</si>
  <si>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</si>
  <si>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</si>
  <si>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</si>
  <si>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</si>
  <si>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</si>
  <si>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</si>
  <si>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</si>
  <si>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</si>
  <si>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</si>
  <si>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</si>
  <si>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</si>
  <si>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</si>
  <si>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</si>
  <si>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</si>
  <si>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</si>
  <si>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</si>
  <si>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</si>
  <si>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</si>
  <si>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</si>
  <si>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</si>
  <si>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</si>
  <si>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</si>
  <si>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</si>
  <si>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</si>
  <si>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</si>
  <si>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</si>
  <si>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</si>
  <si>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</si>
  <si>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</si>
  <si>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</si>
  <si>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</si>
  <si>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</si>
  <si>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</si>
  <si>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</si>
  <si>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</si>
  <si>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</si>
  <si>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</si>
  <si>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</si>
  <si>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</si>
  <si>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</si>
  <si>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</si>
  <si>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</si>
  <si>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</si>
  <si>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</si>
  <si>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</si>
  <si>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</si>
  <si>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</si>
  <si>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</si>
  <si>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</si>
  <si>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</si>
  <si>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</si>
  <si>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</si>
  <si>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</si>
  <si>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</si>
  <si>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</si>
  <si>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</si>
  <si>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</si>
  <si>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</si>
  <si>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</si>
  <si>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</si>
  <si>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</si>
  <si>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</si>
  <si>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</si>
  <si>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</si>
  <si>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</si>
  <si>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</si>
  <si>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</si>
  <si>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</si>
  <si>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</si>
  <si>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</si>
  <si>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</si>
  <si>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</si>
  <si>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</si>
  <si>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</si>
  <si>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</si>
  <si>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</si>
  <si>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</si>
  <si>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</si>
  <si>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</si>
  <si>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</si>
  <si>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</si>
  <si>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</si>
  <si>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</si>
  <si>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</si>
  <si>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</si>
  <si>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</si>
  <si>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</si>
  <si>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</si>
  <si>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</si>
  <si>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</si>
  <si>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</si>
  <si>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</si>
  <si>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</si>
  <si>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</si>
  <si>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</si>
  <si>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</si>
  <si>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</si>
  <si>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</si>
  <si>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</si>
  <si>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</si>
  <si>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</si>
  <si>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</si>
  <si>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</si>
  <si>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</si>
  <si>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</si>
  <si>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</si>
  <si>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</si>
  <si>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</si>
  <si>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</si>
  <si>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</si>
  <si>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</si>
  <si>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</si>
  <si>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</si>
  <si>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</si>
  <si>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</si>
  <si>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</si>
  <si>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</si>
  <si>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</si>
  <si>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</si>
  <si>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</si>
  <si>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</si>
  <si>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</si>
  <si>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</si>
  <si>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</si>
  <si>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</si>
  <si>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</si>
  <si>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</si>
  <si>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</si>
  <si>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</si>
  <si>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</si>
  <si>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</si>
  <si>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</si>
  <si>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</si>
  <si>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</si>
  <si>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</si>
  <si>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</si>
  <si>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</si>
  <si>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</si>
  <si>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</si>
  <si>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</si>
  <si>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</si>
  <si>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</si>
  <si>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</si>
  <si>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</si>
  <si>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</si>
  <si>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</si>
  <si>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</si>
  <si>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</si>
  <si>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</si>
  <si>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</si>
  <si>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</si>
  <si>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</si>
  <si>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</si>
  <si>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</si>
  <si>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</si>
  <si>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</si>
  <si>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</si>
  <si>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</si>
  <si>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</si>
  <si>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</si>
  <si>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</si>
  <si>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</si>
  <si>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</si>
  <si>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</si>
  <si>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</si>
  <si>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</si>
  <si>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</si>
  <si>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</si>
  <si>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</si>
  <si>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</si>
  <si>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</si>
  <si>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</si>
  <si>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</si>
  <si>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</si>
  <si>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</si>
  <si>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</si>
  <si>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</si>
  <si>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</si>
  <si>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</si>
  <si>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</si>
  <si>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</si>
  <si>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</si>
  <si>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</si>
  <si>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</si>
  <si>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</si>
  <si>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</si>
  <si>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</si>
  <si>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</si>
  <si>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</si>
  <si>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</si>
  <si>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</si>
  <si>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</si>
  <si>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</si>
  <si>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</si>
  <si>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</si>
  <si>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</si>
  <si>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</si>
  <si>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</si>
  <si>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</si>
  <si>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</si>
  <si>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</si>
  <si>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</si>
  <si>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</si>
  <si>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</si>
  <si>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</si>
  <si>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</si>
  <si>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</si>
  <si>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</si>
  <si>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</si>
  <si>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</si>
  <si>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</si>
  <si>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</si>
  <si>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</si>
  <si>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</si>
  <si>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</si>
  <si>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</si>
  <si>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</si>
  <si>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</si>
  <si>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</si>
  <si>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</si>
  <si>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</si>
  <si>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</si>
  <si>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</si>
  <si>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</si>
  <si>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</si>
  <si>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</si>
  <si>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</si>
  <si>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</si>
  <si>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</si>
  <si>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</si>
  <si>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</si>
  <si>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</si>
  <si>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</si>
  <si>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</si>
  <si>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</si>
  <si>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</si>
  <si>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</si>
  <si>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</si>
  <si>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</si>
  <si>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</si>
  <si>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</si>
  <si>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</si>
  <si>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</si>
  <si>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</si>
  <si>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</si>
  <si>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</si>
  <si>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</si>
  <si>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</si>
  <si>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</si>
  <si>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</si>
  <si>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</si>
  <si>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</si>
  <si>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</si>
  <si>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</si>
  <si>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</si>
  <si>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</si>
  <si>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</si>
  <si>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</si>
  <si>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</si>
  <si>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</si>
  <si>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</si>
  <si>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</si>
  <si>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</si>
  <si>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</si>
  <si>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</si>
  <si>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</si>
  <si>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</si>
  <si>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</si>
  <si>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</si>
  <si>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</si>
  <si>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</si>
  <si>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</si>
  <si>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</si>
  <si>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</si>
  <si>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</si>
  <si>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</si>
  <si>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</si>
  <si>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</si>
  <si>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</si>
  <si>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</si>
  <si>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</si>
  <si>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</si>
  <si>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</si>
  <si>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</si>
  <si>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</si>
  <si>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</si>
  <si>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</si>
  <si>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</si>
  <si>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</si>
  <si>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</si>
  <si>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</si>
  <si>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</si>
  <si>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</si>
  <si>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</si>
  <si>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</si>
  <si>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</si>
  <si>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</si>
  <si>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</si>
  <si>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</si>
  <si>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</si>
  <si>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</si>
  <si>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</si>
  <si>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</si>
  <si>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</si>
  <si>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</si>
  <si>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</si>
  <si>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</si>
  <si>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</si>
  <si>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</si>
  <si>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</si>
  <si>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</si>
  <si>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</si>
  <si>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</si>
  <si>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</si>
  <si>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</si>
  <si>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</si>
  <si>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</si>
  <si>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</si>
  <si>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</si>
  <si>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</si>
  <si>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</si>
  <si>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</si>
  <si>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</si>
  <si>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</si>
  <si>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</si>
  <si>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</si>
  <si>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</si>
  <si>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</si>
  <si>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</si>
  <si>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</si>
  <si>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</si>
  <si>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</si>
  <si>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</si>
  <si>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</si>
  <si>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</si>
  <si>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</si>
  <si>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</si>
  <si>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</si>
  <si>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</si>
  <si>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</si>
  <si>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</si>
  <si>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</si>
  <si>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</si>
  <si>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</si>
  <si>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</si>
  <si>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</si>
  <si>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</si>
  <si>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</si>
  <si>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</si>
  <si>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</si>
  <si>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</si>
  <si>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</si>
  <si>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</si>
  <si>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</si>
  <si>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</si>
  <si>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</si>
  <si>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</si>
  <si>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</si>
  <si>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</si>
  <si>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</si>
  <si>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</si>
  <si>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</si>
  <si>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</si>
  <si>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</si>
  <si>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</si>
  <si>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</si>
  <si>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</si>
  <si>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</si>
  <si>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</si>
  <si>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</si>
  <si>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</si>
  <si>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</si>
  <si>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</si>
  <si>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</si>
  <si>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</si>
  <si>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</si>
  <si>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</si>
  <si>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</si>
  <si>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</si>
  <si>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</si>
  <si>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</si>
  <si>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</si>
  <si>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</si>
  <si>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</si>
  <si>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</si>
  <si>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</si>
  <si>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</si>
  <si>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</si>
  <si>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</si>
  <si>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</si>
  <si>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</si>
  <si>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</si>
  <si>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</si>
  <si>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</si>
  <si>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</si>
  <si>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</si>
  <si>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</si>
  <si>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</si>
  <si>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</si>
  <si>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</si>
  <si>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</si>
  <si>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</si>
  <si>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</si>
  <si>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</si>
  <si>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</si>
  <si>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</si>
  <si>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</si>
  <si>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</si>
  <si>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</si>
  <si>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</si>
  <si>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</si>
  <si>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</si>
  <si>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</si>
  <si>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</si>
  <si>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</si>
  <si>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</si>
  <si>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</si>
  <si>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</si>
  <si>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</si>
  <si>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</si>
  <si>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</si>
  <si>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</si>
  <si>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</si>
  <si>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</si>
  <si>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</si>
  <si>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</si>
  <si>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</si>
  <si>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</si>
  <si>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</si>
  <si>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</si>
  <si>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</si>
  <si>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</si>
  <si>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</si>
  <si>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</si>
  <si>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</si>
  <si>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</si>
  <si>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</si>
  <si>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</si>
  <si>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</si>
  <si>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</si>
  <si>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</si>
  <si>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</si>
  <si>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</si>
  <si>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</si>
  <si>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</si>
  <si>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</si>
  <si>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</si>
  <si>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</si>
  <si>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</si>
  <si>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</si>
  <si>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</si>
  <si>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</si>
  <si>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</si>
  <si>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</si>
  <si>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</si>
  <si>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</si>
  <si>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</si>
  <si>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</si>
  <si>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</si>
  <si>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</si>
  <si>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</si>
  <si>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</si>
  <si>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</si>
  <si>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</si>
  <si>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</si>
  <si>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</si>
  <si>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</si>
  <si>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</si>
  <si>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</si>
  <si>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</si>
  <si>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</si>
  <si>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</si>
  <si>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</si>
  <si>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</si>
  <si>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</si>
  <si>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</si>
  <si>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</si>
  <si>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</si>
  <si>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</si>
  <si>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</si>
  <si>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</si>
  <si>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</si>
  <si>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</si>
  <si>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</si>
  <si>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</si>
  <si>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</si>
  <si>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</si>
  <si>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</si>
  <si>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</si>
  <si>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</si>
  <si>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</si>
  <si>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</si>
  <si>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</si>
  <si>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</si>
  <si>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</si>
  <si>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</si>
  <si>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</si>
  <si>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</si>
  <si>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</si>
  <si>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</si>
  <si>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</si>
  <si>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</si>
  <si>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</si>
  <si>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</si>
  <si>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</si>
  <si>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</si>
  <si>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</si>
  <si>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</si>
  <si>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</si>
  <si>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</si>
  <si>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</si>
  <si>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</si>
  <si>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</si>
  <si>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</si>
  <si>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</si>
  <si>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</si>
  <si>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</si>
  <si>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</si>
  <si>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</si>
  <si>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</si>
  <si>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</si>
  <si>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</si>
  <si>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</si>
  <si>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</si>
  <si>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</si>
  <si>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</si>
  <si>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</si>
  <si>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</si>
  <si>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</si>
  <si>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</si>
  <si>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</si>
  <si>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</si>
  <si>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</si>
  <si>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</si>
  <si>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</si>
  <si>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</si>
  <si>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</si>
  <si>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</si>
  <si>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</si>
  <si>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</si>
  <si>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</si>
  <si>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</si>
  <si>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</si>
  <si>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</si>
  <si>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</si>
  <si>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</si>
  <si>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</si>
  <si>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</si>
  <si>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</si>
  <si>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</si>
  <si>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</si>
  <si>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</si>
  <si>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</si>
  <si>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</si>
  <si>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</si>
  <si>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</si>
  <si>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</si>
  <si>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</si>
  <si>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</si>
  <si>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</si>
  <si>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</si>
  <si>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</si>
  <si>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</si>
  <si>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</si>
  <si>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</si>
  <si>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</si>
  <si>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</si>
  <si>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</si>
  <si>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</si>
  <si>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</si>
  <si>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</si>
  <si>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</si>
  <si>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</si>
  <si>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</si>
  <si>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</si>
  <si>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</si>
  <si>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</si>
  <si>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</si>
  <si>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</si>
  <si>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</si>
  <si>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</si>
  <si>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</si>
  <si>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</si>
  <si>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</si>
  <si>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</si>
  <si>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</si>
  <si>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</si>
  <si>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</si>
  <si>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</si>
  <si>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</si>
  <si>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</si>
  <si>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</si>
  <si>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</si>
  <si>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</si>
  <si>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</si>
  <si>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</si>
  <si>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</si>
  <si>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</si>
  <si>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</si>
  <si>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</si>
  <si>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</si>
  <si>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</si>
  <si>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</si>
  <si>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</si>
  <si>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</si>
  <si>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</si>
  <si>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</si>
  <si>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</si>
  <si>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</si>
  <si>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</si>
  <si>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</si>
  <si>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</si>
  <si>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</si>
  <si>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</si>
  <si>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</si>
  <si>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</si>
  <si>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</si>
  <si>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</si>
  <si>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</si>
  <si>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</si>
  <si>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</si>
  <si>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</si>
  <si>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</si>
  <si>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</si>
  <si>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</si>
  <si>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</si>
  <si>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</si>
  <si>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</si>
  <si>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</si>
  <si>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</si>
  <si>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</si>
  <si>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</si>
  <si>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</si>
  <si>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</si>
  <si>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</si>
  <si>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</si>
  <si>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</si>
  <si>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</si>
  <si>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</si>
  <si>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</si>
  <si>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</si>
  <si>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</si>
  <si>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</si>
  <si>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</si>
  <si>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</si>
  <si>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</si>
  <si>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</si>
  <si>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</si>
  <si>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</si>
  <si>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</si>
  <si>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</si>
  <si>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</si>
  <si>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</si>
  <si>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</si>
  <si>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</si>
  <si>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</si>
  <si>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</si>
  <si>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</si>
  <si>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</si>
  <si>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</si>
  <si>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</si>
  <si>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</si>
  <si>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</si>
  <si>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</si>
  <si>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</si>
  <si>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</si>
  <si>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</si>
  <si>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</si>
  <si>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</si>
  <si>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</si>
  <si>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</si>
  <si>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</si>
  <si>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</si>
  <si>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</si>
  <si>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</si>
  <si>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</si>
  <si>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</si>
  <si>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</si>
  <si>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</si>
  <si>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</si>
  <si>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</si>
  <si>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</si>
  <si>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</si>
  <si>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</si>
  <si>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</si>
  <si>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</si>
  <si>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</si>
  <si>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</si>
  <si>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</si>
  <si>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</si>
  <si>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</si>
  <si>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</si>
  <si>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</si>
  <si>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</si>
  <si>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</si>
  <si>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</si>
  <si>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</si>
  <si>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</si>
  <si>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</si>
  <si>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</si>
  <si>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</si>
  <si>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</si>
  <si>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</si>
  <si>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</si>
  <si>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</si>
  <si>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</si>
  <si>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</si>
  <si>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</si>
  <si>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</si>
  <si>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</si>
  <si>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</si>
  <si>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</si>
  <si>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</si>
  <si>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</si>
  <si>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</si>
  <si>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</si>
  <si>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</si>
  <si>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</si>
  <si>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</si>
  <si>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</si>
  <si>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</si>
  <si>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</si>
  <si>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</si>
  <si>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</si>
  <si>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</si>
  <si>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</si>
  <si>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</si>
  <si>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</si>
  <si>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</si>
  <si>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</si>
  <si>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</si>
  <si>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</si>
  <si>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</si>
  <si>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</si>
  <si>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</si>
  <si>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</si>
  <si>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</si>
  <si>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</si>
  <si>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</si>
  <si>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</si>
  <si>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</si>
  <si>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</si>
  <si>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</si>
  <si>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</si>
  <si>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</si>
  <si>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</si>
  <si>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</si>
  <si>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</si>
  <si>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</si>
  <si>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</si>
  <si>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</si>
  <si>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</si>
  <si>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</si>
  <si>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</si>
  <si>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</si>
  <si>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</si>
  <si>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</si>
  <si>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</si>
  <si>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</si>
  <si>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</si>
  <si>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</si>
  <si>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</si>
  <si>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</si>
  <si>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</si>
  <si>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</si>
  <si>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</si>
  <si>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</si>
  <si>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</si>
  <si>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</si>
  <si>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</si>
  <si>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</si>
  <si>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</si>
  <si>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</si>
  <si>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</si>
  <si>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</si>
  <si>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</si>
  <si>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</si>
  <si>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</si>
  <si>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</si>
  <si>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</si>
  <si>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</si>
  <si>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</si>
  <si>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</si>
  <si>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</si>
  <si>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</si>
  <si>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</si>
  <si>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</si>
  <si>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</si>
  <si>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</si>
  <si>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</si>
  <si>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</si>
  <si>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</si>
  <si>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</si>
  <si>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</si>
  <si>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</si>
  <si>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</si>
  <si>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</si>
  <si>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</si>
  <si>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</si>
  <si>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</si>
  <si>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</si>
  <si>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</si>
  <si>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</si>
  <si>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</si>
  <si>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</si>
  <si>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</si>
  <si>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</si>
  <si>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</si>
  <si>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</si>
  <si>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</si>
  <si>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</si>
  <si>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</si>
  <si>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</si>
  <si>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</si>
  <si>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</si>
  <si>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</si>
  <si>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</si>
  <si>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</si>
  <si>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</si>
  <si>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</si>
  <si>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</si>
  <si>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</si>
  <si>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</si>
  <si>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</si>
  <si>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</si>
  <si>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</si>
  <si>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</si>
  <si>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</si>
  <si>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</si>
  <si>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</si>
  <si>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</si>
  <si>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</si>
  <si>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</si>
  <si>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</si>
  <si>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</si>
  <si>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</si>
  <si>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</si>
  <si>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</si>
  <si>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</si>
  <si>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</si>
  <si>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</si>
  <si>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</si>
  <si>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</si>
  <si>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</si>
  <si>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</si>
  <si>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</si>
  <si>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</si>
  <si>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</si>
  <si>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</si>
  <si>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</si>
  <si>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</si>
  <si>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</si>
  <si>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</si>
  <si>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</si>
  <si>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</si>
  <si>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</si>
  <si>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</si>
  <si>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</si>
  <si>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</si>
  <si>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</si>
  <si>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</si>
  <si>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</si>
  <si>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</si>
  <si>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</si>
  <si>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</si>
  <si>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</si>
  <si>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</si>
  <si>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</si>
  <si>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</si>
  <si>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</si>
  <si>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</si>
  <si>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</si>
  <si>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</si>
  <si>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</si>
  <si>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</si>
  <si>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</si>
  <si>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</si>
  <si>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</si>
  <si>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</si>
  <si>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</si>
  <si>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</si>
  <si>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</si>
  <si>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</si>
  <si>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</si>
  <si>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</si>
  <si>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</si>
  <si>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</si>
  <si>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</si>
  <si>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</si>
  <si>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</si>
  <si>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</si>
  <si>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</si>
  <si>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</si>
  <si>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</si>
  <si>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</si>
  <si>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</si>
  <si>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</si>
  <si>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</si>
  <si>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</si>
  <si>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</si>
  <si>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</si>
  <si>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</si>
  <si>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</si>
  <si>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</si>
  <si>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</si>
  <si>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</si>
  <si>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</si>
  <si>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</si>
  <si>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</si>
  <si>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</si>
  <si>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</si>
  <si>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</si>
  <si>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</si>
  <si>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</si>
  <si>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</si>
  <si>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</si>
  <si>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</si>
  <si>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</si>
  <si>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</si>
  <si>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</si>
  <si>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</si>
  <si>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</si>
  <si>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</si>
  <si>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</si>
  <si>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</si>
  <si>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</si>
  <si>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</si>
  <si>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</si>
  <si>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</si>
  <si>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</si>
  <si>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</si>
  <si>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</si>
  <si>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</si>
  <si>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</si>
  <si>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</si>
  <si>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</si>
  <si>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</si>
  <si>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</si>
  <si>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</si>
  <si>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</si>
  <si>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</si>
  <si>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</si>
  <si>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</si>
  <si>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</si>
  <si>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</si>
  <si>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</si>
  <si>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</si>
  <si>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</si>
  <si>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</si>
  <si>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</si>
  <si>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</si>
  <si>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</si>
  <si>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</si>
  <si>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</si>
  <si>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</si>
  <si>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</si>
  <si>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</si>
  <si>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</si>
  <si>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</si>
  <si>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</si>
  <si>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</si>
  <si>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</si>
  <si>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</si>
  <si>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</si>
  <si>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</si>
  <si>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</si>
  <si>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</si>
  <si>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</si>
  <si>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</si>
  <si>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</si>
  <si>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</si>
  <si>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</si>
  <si>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</si>
  <si>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</si>
  <si>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</si>
  <si>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</si>
  <si>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</si>
  <si>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</si>
  <si>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</si>
  <si>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</si>
  <si>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</si>
  <si>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</si>
  <si>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</si>
  <si>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</si>
  <si>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</si>
  <si>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</si>
  <si>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</si>
  <si>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</si>
  <si>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</si>
  <si>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</si>
  <si>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</si>
  <si>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</si>
  <si>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</si>
  <si>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</si>
  <si>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</si>
  <si>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</si>
  <si>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</si>
  <si>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</si>
  <si>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</si>
  <si>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</si>
  <si>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</si>
  <si>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</si>
  <si>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</si>
  <si>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</si>
  <si>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</si>
  <si>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</si>
  <si>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</si>
  <si>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</si>
  <si>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</si>
  <si>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</si>
  <si>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</si>
  <si>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</si>
  <si>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</si>
  <si>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</si>
  <si>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</si>
  <si>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</si>
  <si>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</si>
  <si>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</si>
  <si>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</si>
  <si>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</si>
  <si>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</si>
  <si>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</si>
  <si>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</si>
  <si>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</si>
  <si>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</si>
  <si>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</si>
  <si>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</si>
  <si>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</si>
  <si>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</si>
  <si>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</si>
  <si>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</si>
  <si>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</si>
  <si>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</si>
  <si>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</si>
  <si>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</si>
  <si>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</si>
  <si>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</si>
  <si>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</si>
  <si>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</si>
  <si>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</si>
  <si>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</si>
  <si>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</si>
  <si>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</si>
  <si>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</si>
  <si>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</si>
  <si>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</si>
  <si>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</si>
  <si>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</si>
  <si>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</si>
  <si>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</si>
  <si>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</si>
  <si>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</si>
  <si>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</si>
  <si>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</si>
  <si>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</si>
  <si>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</si>
  <si>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</si>
  <si>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</si>
  <si>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</si>
  <si>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</si>
  <si>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</si>
  <si>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</si>
  <si>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</si>
  <si>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</si>
  <si>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</si>
  <si>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</si>
  <si>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</si>
  <si>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</si>
  <si>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</si>
  <si>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</si>
  <si>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</si>
  <si>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</si>
  <si>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</si>
  <si>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</si>
  <si>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</si>
  <si>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</si>
  <si>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</si>
  <si>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</si>
  <si>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</si>
  <si>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</si>
  <si>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</si>
  <si>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</si>
  <si>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</si>
  <si>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</si>
  <si>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</si>
  <si>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</si>
  <si>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</si>
  <si>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</si>
  <si>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</si>
  <si>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</si>
  <si>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</si>
  <si>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</si>
  <si>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</si>
  <si>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</si>
  <si>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</si>
  <si>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</si>
  <si>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</si>
  <si>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</si>
  <si>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</si>
  <si>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</si>
  <si>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</si>
  <si>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</si>
  <si>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</si>
  <si>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</si>
  <si>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</si>
  <si>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</si>
  <si>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</si>
  <si>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</si>
  <si>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</si>
  <si>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</si>
  <si>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</si>
  <si>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</si>
  <si>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</si>
  <si>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</si>
  <si>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</si>
  <si>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</si>
  <si>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</si>
  <si>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</si>
  <si>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</si>
  <si>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</si>
  <si>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</si>
  <si>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</si>
  <si>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</si>
  <si>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</si>
  <si>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</si>
  <si>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</si>
  <si>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</si>
  <si>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</si>
  <si>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</si>
  <si>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</si>
  <si>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</si>
  <si>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</si>
  <si>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</si>
  <si>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</si>
  <si>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</si>
  <si>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</si>
  <si>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</si>
  <si>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</si>
  <si>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</si>
  <si>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</si>
  <si>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</si>
  <si>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</si>
  <si>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</si>
  <si>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</si>
  <si>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</si>
  <si>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</si>
  <si>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</si>
  <si>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</si>
  <si>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</si>
  <si>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</si>
  <si>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</si>
  <si>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</si>
  <si>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</si>
  <si>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</si>
  <si>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</si>
  <si>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</si>
  <si>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</si>
  <si>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</si>
  <si>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</si>
  <si>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</si>
  <si>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</si>
  <si>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</si>
  <si>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</si>
  <si>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</si>
  <si>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</si>
  <si>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</si>
  <si>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</si>
  <si>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</si>
  <si>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</si>
  <si>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</si>
  <si>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</si>
  <si>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</si>
  <si>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</si>
  <si>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</si>
  <si>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</si>
  <si>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</si>
  <si>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</si>
  <si>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</si>
  <si>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</si>
  <si>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</si>
  <si>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</si>
  <si>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</si>
  <si>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</si>
  <si>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</si>
  <si>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</si>
  <si>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</si>
  <si>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</si>
  <si>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</si>
  <si>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</si>
  <si>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</si>
  <si>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</si>
  <si>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</si>
  <si>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</si>
  <si>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</si>
  <si>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</si>
  <si>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</si>
  <si>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</si>
  <si>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</si>
  <si>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</si>
  <si>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</si>
  <si>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</si>
  <si>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</si>
  <si>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</si>
  <si>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</si>
  <si>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</si>
  <si>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</si>
  <si>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</si>
  <si>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</si>
  <si>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</si>
  <si>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</si>
  <si>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</si>
  <si>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</si>
  <si>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</si>
  <si>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</si>
  <si>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</si>
  <si>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</si>
  <si>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</si>
  <si>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</si>
  <si>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</si>
  <si>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</si>
  <si>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</si>
  <si>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</si>
  <si>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</si>
  <si>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</si>
  <si>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</si>
  <si>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</si>
  <si>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</si>
  <si>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</si>
  <si>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</si>
  <si>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</si>
  <si>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</si>
  <si>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</si>
  <si>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</si>
  <si>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</si>
  <si>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</si>
  <si>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</si>
  <si>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</si>
  <si>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</si>
  <si>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</si>
  <si>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</si>
  <si>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</si>
  <si>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</si>
  <si>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</si>
  <si>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</si>
  <si>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</si>
  <si>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</si>
  <si>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</si>
  <si>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</si>
  <si>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</si>
  <si>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</si>
  <si>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</si>
  <si>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</si>
  <si>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</si>
  <si>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</si>
  <si>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</si>
  <si>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</si>
  <si>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</si>
  <si>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</si>
  <si>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</si>
  <si>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</si>
  <si>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</si>
  <si>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</si>
  <si>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</si>
  <si>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</si>
  <si>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</si>
  <si>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</si>
  <si>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</si>
  <si>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</si>
  <si>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</si>
  <si>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</si>
  <si>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</si>
  <si>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</si>
  <si>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</si>
  <si>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</si>
  <si>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</si>
  <si>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</si>
  <si>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</si>
  <si>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</si>
  <si>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</si>
  <si>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</si>
  <si>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</si>
  <si>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</si>
  <si>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</si>
  <si>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</si>
  <si>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</si>
  <si>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</si>
  <si>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</si>
  <si>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</si>
  <si>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</si>
  <si>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</si>
  <si>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</si>
  <si>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</si>
  <si>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</si>
  <si>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</si>
  <si>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</si>
  <si>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</si>
  <si>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</si>
  <si>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</si>
  <si>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</si>
  <si>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</si>
  <si>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</si>
  <si>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</si>
  <si>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</si>
  <si>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</si>
  <si>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</si>
  <si>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</si>
  <si>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</si>
  <si>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</si>
  <si>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</si>
  <si>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</si>
  <si>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</si>
  <si>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</si>
  <si>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</si>
  <si>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</si>
  <si>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</si>
  <si>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</si>
  <si>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</si>
  <si>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</si>
  <si>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</si>
  <si>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</si>
  <si>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</si>
  <si>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</si>
  <si>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</si>
  <si>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</si>
  <si>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</si>
  <si>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</si>
  <si>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</si>
  <si>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</si>
  <si>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</si>
  <si>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</si>
  <si>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</si>
  <si>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</si>
  <si>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</si>
  <si>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</si>
  <si>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</si>
  <si>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</si>
  <si>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</si>
  <si>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</si>
  <si>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</si>
  <si>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</si>
  <si>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</si>
  <si>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</si>
  <si>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</si>
  <si>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</si>
  <si>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</si>
  <si>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</si>
  <si>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</si>
  <si>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</si>
  <si>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</si>
  <si>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</si>
  <si>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</si>
  <si>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</si>
  <si>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</si>
  <si>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</si>
  <si>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</si>
  <si>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</si>
  <si>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</si>
  <si>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</si>
  <si>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</si>
  <si>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</si>
  <si>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</si>
  <si>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</si>
  <si>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</si>
  <si>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</si>
  <si>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</si>
  <si>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</si>
  <si>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</si>
  <si>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</si>
  <si>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</si>
  <si>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</si>
  <si>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</si>
  <si>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</si>
  <si>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</si>
  <si>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</si>
  <si>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</si>
  <si>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</si>
  <si>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</si>
  <si>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</si>
  <si>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</si>
  <si>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</si>
  <si>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</si>
  <si>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</si>
  <si>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</si>
  <si>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</si>
  <si>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</si>
  <si>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</si>
  <si>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</si>
  <si>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</si>
  <si>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</si>
  <si>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</si>
  <si>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</si>
  <si>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</si>
  <si>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</si>
  <si>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</si>
  <si>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</si>
  <si>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</si>
  <si>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</si>
  <si>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</si>
  <si>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</si>
  <si>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</si>
  <si>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</si>
  <si>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</si>
  <si>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</si>
  <si>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</si>
  <si>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</si>
  <si>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</si>
  <si>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</si>
  <si>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</si>
  <si>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</si>
  <si>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</si>
  <si>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</si>
  <si>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</si>
  <si>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</si>
  <si>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</si>
  <si>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</si>
  <si>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</si>
  <si>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</si>
  <si>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</si>
  <si>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</si>
  <si>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</si>
  <si>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</si>
  <si>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</si>
  <si>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</si>
  <si>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</si>
  <si>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</si>
  <si>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</si>
  <si>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</si>
  <si>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</si>
  <si>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</si>
  <si>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</si>
  <si>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</si>
  <si>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</si>
  <si>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</si>
  <si>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</si>
  <si>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</si>
  <si>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</si>
  <si>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</si>
  <si>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</si>
  <si>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</si>
  <si>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</si>
  <si>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</si>
  <si>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</si>
  <si>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</si>
  <si>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</si>
  <si>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</si>
  <si>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</si>
  <si>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</si>
  <si>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</si>
  <si>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</si>
  <si>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</si>
  <si>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</si>
  <si>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</si>
  <si>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</si>
  <si>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</si>
  <si>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</si>
  <si>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</si>
  <si>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</si>
  <si>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</si>
  <si>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</si>
  <si>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</si>
  <si>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</si>
  <si>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</si>
  <si>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</si>
  <si>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</si>
  <si>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</si>
  <si>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</si>
  <si>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</si>
  <si>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</si>
  <si>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</si>
  <si>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</si>
  <si>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</si>
  <si>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</si>
  <si>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</si>
  <si>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</si>
  <si>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</si>
  <si>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</si>
  <si>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</si>
  <si>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</si>
  <si>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</si>
  <si>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</si>
  <si>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</si>
  <si>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</si>
  <si>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</si>
  <si>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</si>
  <si>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</si>
  <si>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</si>
  <si>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</si>
  <si>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</si>
  <si>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</si>
  <si>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</si>
  <si>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</si>
  <si>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</si>
  <si>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</si>
  <si>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</si>
  <si>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</si>
  <si>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</si>
  <si>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</si>
  <si>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</si>
  <si>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</si>
  <si>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</si>
  <si>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</si>
  <si>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</si>
  <si>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</si>
  <si>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</si>
  <si>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</si>
  <si>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</si>
  <si>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</si>
  <si>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</si>
  <si>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</si>
  <si>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</si>
  <si>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</si>
  <si>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</si>
  <si>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</si>
  <si>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</si>
  <si>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</si>
  <si>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</si>
  <si>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</si>
  <si>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</si>
  <si>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</si>
  <si>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</si>
  <si>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</si>
  <si>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</si>
  <si>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</si>
  <si>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</si>
  <si>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</si>
  <si>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</si>
  <si>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</si>
  <si>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</si>
  <si>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</si>
  <si>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</si>
  <si>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</si>
  <si>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</si>
  <si>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</si>
  <si>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</si>
  <si>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</si>
  <si>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</si>
  <si>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</si>
  <si>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</si>
  <si>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</si>
  <si>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</si>
  <si>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</si>
  <si>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</si>
  <si>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</si>
  <si>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</si>
  <si>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</si>
  <si>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</si>
  <si>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</si>
  <si>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</si>
  <si>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</si>
  <si>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</si>
  <si>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</si>
  <si>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</si>
  <si>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</si>
  <si>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</si>
  <si>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</si>
  <si>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</si>
  <si>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</si>
  <si>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</si>
  <si>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</si>
  <si>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</si>
  <si>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</si>
  <si>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</si>
  <si>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</si>
  <si>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</si>
  <si>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</si>
  <si>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</si>
  <si>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</si>
  <si>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</si>
  <si>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</si>
  <si>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</si>
  <si>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</si>
  <si>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</si>
  <si>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</si>
  <si>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</si>
  <si>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</si>
  <si>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</si>
  <si>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</si>
  <si>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</si>
  <si>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</si>
  <si>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</si>
  <si>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</si>
  <si>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</si>
  <si>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</si>
  <si>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</si>
  <si>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</si>
  <si>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</si>
  <si>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</si>
  <si>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</si>
  <si>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</si>
  <si>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</si>
  <si>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</si>
  <si>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</si>
  <si>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</si>
  <si>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</si>
  <si>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</si>
  <si>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</si>
  <si>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</si>
  <si>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</si>
  <si>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</si>
  <si>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</si>
  <si>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</si>
  <si>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</si>
  <si>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</si>
  <si>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</si>
  <si>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</si>
  <si>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</si>
  <si>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</si>
  <si>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</si>
  <si>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</si>
  <si>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</si>
  <si>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</si>
  <si>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</si>
  <si>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</si>
  <si>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</si>
  <si>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</si>
  <si>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</si>
  <si>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</si>
  <si>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</si>
  <si>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</si>
  <si>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</si>
  <si>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</si>
  <si>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</si>
  <si>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</si>
  <si>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</si>
  <si>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</si>
  <si>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</si>
  <si>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</si>
  <si>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</si>
  <si>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</si>
  <si>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</si>
  <si>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</si>
  <si>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</si>
  <si>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</si>
  <si>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</si>
  <si>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</si>
  <si>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</si>
  <si>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</si>
  <si>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</si>
  <si>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</si>
  <si>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</si>
  <si>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</si>
  <si>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</si>
  <si>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</si>
  <si>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</si>
  <si>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</si>
  <si>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</si>
  <si>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</si>
  <si>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</si>
  <si>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</si>
  <si>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</si>
  <si>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</si>
  <si>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</si>
  <si>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</si>
  <si>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</si>
  <si>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</si>
  <si>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</si>
  <si>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</si>
  <si>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</si>
  <si>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</si>
  <si>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</si>
  <si>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</si>
  <si>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</si>
  <si>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</si>
  <si>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</si>
  <si>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</si>
  <si>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</si>
  <si>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</si>
  <si>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</si>
  <si>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</si>
  <si>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</si>
  <si>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</si>
  <si>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</si>
  <si>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</si>
  <si>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</si>
  <si>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</si>
  <si>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</si>
  <si>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</si>
  <si>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</si>
  <si>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</si>
  <si>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</si>
  <si>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</si>
  <si>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</si>
  <si>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</si>
  <si>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</si>
  <si>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</si>
  <si>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</si>
  <si>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</si>
  <si>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</si>
  <si>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</si>
  <si>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</si>
  <si>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</si>
  <si>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</si>
  <si>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</si>
  <si>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</si>
  <si>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</si>
  <si>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</si>
  <si>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</si>
  <si>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</si>
  <si>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</si>
  <si>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</si>
  <si>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</si>
  <si>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</si>
  <si>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</si>
  <si>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</si>
  <si>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</si>
  <si>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</si>
  <si>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</si>
  <si>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</si>
  <si>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</si>
  <si>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</si>
  <si>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</si>
  <si>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</si>
  <si>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</si>
  <si>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</si>
  <si>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</si>
  <si>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</si>
  <si>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</si>
  <si>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</si>
  <si>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</si>
  <si>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</si>
  <si>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</si>
  <si>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</si>
  <si>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</si>
  <si>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</si>
  <si>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</si>
  <si>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</si>
  <si>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</si>
  <si>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</si>
  <si>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</si>
  <si>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</si>
  <si>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</si>
  <si>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</si>
  <si>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</si>
  <si>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</si>
  <si>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</si>
  <si>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</si>
  <si>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</si>
  <si>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</si>
  <si>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</si>
  <si>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</si>
  <si>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</si>
  <si>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</si>
  <si>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</si>
  <si>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</si>
  <si>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</si>
  <si>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</si>
  <si>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</si>
  <si>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</si>
  <si>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</si>
  <si>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</si>
  <si>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</si>
  <si>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</si>
  <si>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</si>
  <si>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</si>
  <si>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</si>
  <si>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</si>
  <si>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</si>
  <si>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</si>
  <si>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</si>
  <si>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</si>
  <si>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</si>
  <si>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</si>
  <si>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</si>
  <si>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</si>
  <si>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</si>
  <si>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</si>
  <si>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</si>
  <si>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</si>
  <si>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</si>
  <si>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</si>
  <si>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</si>
  <si>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</si>
  <si>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</si>
  <si>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</si>
  <si>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</si>
  <si>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</si>
  <si>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</si>
  <si>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</si>
  <si>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</si>
  <si>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</si>
  <si>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</si>
  <si>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</si>
  <si>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</si>
  <si>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</si>
  <si>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</si>
  <si>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</si>
  <si>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</si>
  <si>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</si>
  <si>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</si>
  <si>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</si>
  <si>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</si>
  <si>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</si>
  <si>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</si>
  <si>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</si>
  <si>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</si>
  <si>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</si>
  <si>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</si>
  <si>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</si>
  <si>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</si>
  <si>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</si>
  <si>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</si>
  <si>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</si>
  <si>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</si>
  <si>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</si>
  <si>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</si>
  <si>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</si>
  <si>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</si>
  <si>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</si>
  <si>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</si>
  <si>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</si>
  <si>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</si>
  <si>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</si>
  <si>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</si>
  <si>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</si>
  <si>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</si>
  <si>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</si>
  <si>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</si>
  <si>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</si>
  <si>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</si>
  <si>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</si>
  <si>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</si>
  <si>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</si>
  <si>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</si>
  <si>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</si>
  <si>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</si>
  <si>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</si>
  <si>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</si>
  <si>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</si>
  <si>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</si>
  <si>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</si>
  <si>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</si>
  <si>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</si>
  <si>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</si>
  <si>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</si>
  <si>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</si>
  <si>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</si>
  <si>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</si>
  <si>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</si>
  <si>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</si>
  <si>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</si>
  <si>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</si>
  <si>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</si>
  <si>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</si>
  <si>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</si>
  <si>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</si>
  <si>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</si>
  <si>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</si>
  <si>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</si>
  <si>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</si>
  <si>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</si>
  <si>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</si>
  <si>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</si>
  <si>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</si>
  <si>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</si>
  <si>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</si>
  <si>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</si>
  <si>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</si>
  <si>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</si>
  <si>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</si>
  <si>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</si>
  <si>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</si>
  <si>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</si>
  <si>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</si>
  <si>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</si>
  <si>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</si>
  <si>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</si>
  <si>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</si>
  <si>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</si>
  <si>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</si>
  <si>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</si>
  <si>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</si>
  <si>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</si>
  <si>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</si>
  <si>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</si>
  <si>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</si>
  <si>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</si>
  <si>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</si>
  <si>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</si>
  <si>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</si>
  <si>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</si>
  <si>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</si>
  <si>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</si>
  <si>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</si>
  <si>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</si>
  <si>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</si>
  <si>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</si>
  <si>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</si>
  <si>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</si>
  <si>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</si>
  <si>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</si>
  <si>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</si>
  <si>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</si>
  <si>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</si>
  <si>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</si>
  <si>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</si>
  <si>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</si>
  <si>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</si>
  <si>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</si>
  <si>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</si>
  <si>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</si>
  <si>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</si>
  <si>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</si>
  <si>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</si>
  <si>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</si>
  <si>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</si>
  <si>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</si>
  <si>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</si>
  <si>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</si>
  <si>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</si>
  <si>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</si>
  <si>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</si>
  <si>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</si>
  <si>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</si>
  <si>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</si>
  <si>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</si>
  <si>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</si>
  <si>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</si>
  <si>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</si>
  <si>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</si>
  <si>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</si>
  <si>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</si>
  <si>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</si>
  <si>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</si>
  <si>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</si>
  <si>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</si>
  <si>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</si>
  <si>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</si>
  <si>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</si>
  <si>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</si>
  <si>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</si>
  <si>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</si>
  <si>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</si>
  <si>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</si>
  <si>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</si>
  <si>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</si>
  <si>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</si>
  <si>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</si>
  <si>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</si>
  <si>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</si>
  <si>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</si>
  <si>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</si>
  <si>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</si>
  <si>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</si>
  <si>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</si>
  <si>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</si>
  <si>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</si>
  <si>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</si>
  <si>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</si>
  <si>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</si>
  <si>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</si>
  <si>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</si>
  <si>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</si>
  <si>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</si>
  <si>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</si>
  <si>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</si>
  <si>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</si>
  <si>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</si>
  <si>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</si>
  <si>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</si>
  <si>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</si>
  <si>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</si>
  <si>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</si>
  <si>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</si>
  <si>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</si>
  <si>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</si>
  <si>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</si>
  <si>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</si>
  <si>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</si>
  <si>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</si>
  <si>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</si>
  <si>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</si>
  <si>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</si>
  <si>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</si>
  <si>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</si>
  <si>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</si>
  <si>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</si>
  <si>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</si>
  <si>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</si>
  <si>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</si>
  <si>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</si>
  <si>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</si>
  <si>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</si>
  <si>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</si>
  <si>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</si>
  <si>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</si>
  <si>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</si>
  <si>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</si>
  <si>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</si>
  <si>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</si>
  <si>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</si>
  <si>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</si>
  <si>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</si>
  <si>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</si>
  <si>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</si>
  <si>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</si>
  <si>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</si>
  <si>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</si>
  <si>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</si>
  <si>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</si>
  <si>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</si>
  <si>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</si>
  <si>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</si>
  <si>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</si>
  <si>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</si>
  <si>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</si>
  <si>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</si>
  <si>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</si>
  <si>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</si>
  <si>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</si>
  <si>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</si>
  <si>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</si>
  <si>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</si>
  <si>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</si>
  <si>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</si>
  <si>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</si>
  <si>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</si>
  <si>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</si>
  <si>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</si>
  <si>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</si>
  <si>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</si>
  <si>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</si>
  <si>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</si>
  <si>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</si>
  <si>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</si>
  <si>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</si>
  <si>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</si>
  <si>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</si>
  <si>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</si>
  <si>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</si>
  <si>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</si>
  <si>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</si>
  <si>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</si>
  <si>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</si>
  <si>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</si>
  <si>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</si>
  <si>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</si>
  <si>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</si>
  <si>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</si>
  <si>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</si>
  <si>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</si>
  <si>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</si>
  <si>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</si>
  <si>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</si>
  <si>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</si>
  <si>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</si>
  <si>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</si>
  <si>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</si>
  <si>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</si>
  <si>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</si>
  <si>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</si>
  <si>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</si>
  <si>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</si>
  <si>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</si>
  <si>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</si>
  <si>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</si>
  <si>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</si>
  <si>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</si>
  <si>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</si>
  <si>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</si>
  <si>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</si>
  <si>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</si>
  <si>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</si>
  <si>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</si>
  <si>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</si>
  <si>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</si>
  <si>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</si>
  <si>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</si>
  <si>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</si>
  <si>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</si>
  <si>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</si>
  <si>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</si>
  <si>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</si>
  <si>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</si>
  <si>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</si>
  <si>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</si>
  <si>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</si>
  <si>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</si>
  <si>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</si>
  <si>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</si>
  <si>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</si>
  <si>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</si>
  <si>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</si>
  <si>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</si>
  <si>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</si>
  <si>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</si>
  <si>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</si>
  <si>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</si>
  <si>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</si>
  <si>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</si>
  <si>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</si>
  <si>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</si>
  <si>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</si>
  <si>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</si>
  <si>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</si>
  <si>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</si>
  <si>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</si>
  <si>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</si>
  <si>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</si>
  <si>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</si>
  <si>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</si>
  <si>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</si>
  <si>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</si>
  <si>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</si>
  <si>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</si>
  <si>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</si>
  <si>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</si>
  <si>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</si>
  <si>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</si>
  <si>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</si>
  <si>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</si>
  <si>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</si>
  <si>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</si>
  <si>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</si>
  <si>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</si>
  <si>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</si>
  <si>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</si>
  <si>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</si>
  <si>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</si>
  <si>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</si>
  <si>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</si>
  <si>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</si>
  <si>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</si>
  <si>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</si>
  <si>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</si>
  <si>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</si>
  <si>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</si>
  <si>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</si>
  <si>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</si>
  <si>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</si>
  <si>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</si>
  <si>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</si>
  <si>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</si>
  <si>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</si>
  <si>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</si>
  <si>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</si>
  <si>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</si>
  <si>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</si>
  <si>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</si>
  <si>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</si>
  <si>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</si>
  <si>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</si>
  <si>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</si>
  <si>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</si>
  <si>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</si>
  <si>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</si>
  <si>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</si>
  <si>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</si>
  <si>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</si>
  <si>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</si>
  <si>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</si>
  <si>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</si>
  <si>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</si>
  <si>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</si>
  <si>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</si>
  <si>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</si>
  <si>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</si>
  <si>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</si>
  <si>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</si>
  <si>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</si>
  <si>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</si>
  <si>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</si>
  <si>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</si>
  <si>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</si>
  <si>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</si>
  <si>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</si>
  <si>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</si>
  <si>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</si>
  <si>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</si>
  <si>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</si>
  <si>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</si>
  <si>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</si>
  <si>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</si>
  <si>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</si>
  <si>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</si>
  <si>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</si>
  <si>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</si>
  <si>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</si>
  <si>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</si>
  <si>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</si>
  <si>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</si>
  <si>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</si>
  <si>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</si>
  <si>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</si>
  <si>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</si>
  <si>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</si>
  <si>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</si>
  <si>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</si>
  <si>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</si>
  <si>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</si>
  <si>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</si>
  <si>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</si>
  <si>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</si>
  <si>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</si>
  <si>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</si>
  <si>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</si>
  <si>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</si>
  <si>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</si>
  <si>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</si>
  <si>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</si>
  <si>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</si>
  <si>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</si>
  <si>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</si>
  <si>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</si>
  <si>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</si>
  <si>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</si>
  <si>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</si>
  <si>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</si>
  <si>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</si>
  <si>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</si>
  <si>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</si>
  <si>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</si>
  <si>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</si>
  <si>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</si>
  <si>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</si>
  <si>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</si>
  <si>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</si>
  <si>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</si>
  <si>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</si>
  <si>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</si>
  <si>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</si>
  <si>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</si>
  <si>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</si>
  <si>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</si>
  <si>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</si>
  <si>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</si>
  <si>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</si>
  <si>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</si>
  <si>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</si>
  <si>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</si>
  <si>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</si>
  <si>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</si>
  <si>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</si>
  <si>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</si>
  <si>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</si>
  <si>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</si>
  <si>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</si>
  <si>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</si>
  <si>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</si>
  <si>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</si>
  <si>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</si>
  <si>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</si>
  <si>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</si>
  <si>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</si>
  <si>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</si>
  <si>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</si>
  <si>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</si>
  <si>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</si>
  <si>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</si>
  <si>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</si>
  <si>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</si>
  <si>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</si>
  <si>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</si>
  <si>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</si>
  <si>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</si>
  <si>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</si>
  <si>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</si>
  <si>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</si>
  <si>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</si>
  <si>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</si>
  <si>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</si>
  <si>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</si>
  <si>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</si>
  <si>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</si>
  <si>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</si>
  <si>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</si>
  <si>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</si>
  <si>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</si>
  <si>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</si>
  <si>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</si>
  <si>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</si>
  <si>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</si>
  <si>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</si>
  <si>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</si>
  <si>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</si>
  <si>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</si>
  <si>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</si>
  <si>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</si>
  <si>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</si>
  <si>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</si>
  <si>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</si>
  <si>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</si>
  <si>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</si>
  <si>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</si>
  <si>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</si>
  <si>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</si>
  <si>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</si>
  <si>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</si>
  <si>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</si>
  <si>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</si>
  <si>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</si>
  <si>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</si>
  <si>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</si>
  <si>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</si>
  <si>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</si>
  <si>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</si>
  <si>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</si>
  <si>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</si>
  <si>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</si>
  <si>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</si>
  <si>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</si>
  <si>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</si>
  <si>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</si>
  <si>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</si>
  <si>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</si>
  <si>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</si>
  <si>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</si>
  <si>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</si>
  <si>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</si>
  <si>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</si>
  <si>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</si>
  <si>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</si>
  <si>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</si>
  <si>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</si>
  <si>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</si>
  <si>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</si>
  <si>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</si>
  <si>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</si>
  <si>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</si>
  <si>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</si>
  <si>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</si>
  <si>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</si>
  <si>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</si>
  <si>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</si>
  <si>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</si>
  <si>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</si>
  <si>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</si>
  <si>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</si>
  <si>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</si>
  <si>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</si>
  <si>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</si>
  <si>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</si>
  <si>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</si>
  <si>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</si>
  <si>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</si>
  <si>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</si>
  <si>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</si>
  <si>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</si>
  <si>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</si>
  <si>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</si>
  <si>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</si>
  <si>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</si>
  <si>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</si>
  <si>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</si>
  <si>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</si>
  <si>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</si>
  <si>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</si>
  <si>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</si>
  <si>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</si>
  <si>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</si>
  <si>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</si>
  <si>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</si>
  <si>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</si>
  <si>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</si>
  <si>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</si>
  <si>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</si>
  <si>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</si>
  <si>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</si>
  <si>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</si>
  <si>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</si>
  <si>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</si>
  <si>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</si>
  <si>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</si>
  <si>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</si>
  <si>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</si>
  <si>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</si>
  <si>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</si>
  <si>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</si>
  <si>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</si>
  <si>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</si>
  <si>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</si>
  <si>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</si>
  <si>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</si>
  <si>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</si>
  <si>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</si>
  <si>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</si>
  <si>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</si>
  <si>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</si>
  <si>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</si>
  <si>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</si>
  <si>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</si>
  <si>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</si>
  <si>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</si>
  <si>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</si>
  <si>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</si>
  <si>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</si>
  <si>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</si>
  <si>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</si>
  <si>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</si>
  <si>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</si>
  <si>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</si>
  <si>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</si>
  <si>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</si>
  <si>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</si>
  <si>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</si>
  <si>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</si>
  <si>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</si>
  <si>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</si>
  <si>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</si>
  <si>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</si>
  <si>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</si>
  <si>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</si>
  <si>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</si>
  <si>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</si>
  <si>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</si>
  <si>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</si>
  <si>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</si>
  <si>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</si>
  <si>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</si>
  <si>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</si>
  <si>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</si>
  <si>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</si>
  <si>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</si>
  <si>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</si>
  <si>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</si>
  <si>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</si>
  <si>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</si>
  <si>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</si>
  <si>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</si>
  <si>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</si>
  <si>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</si>
  <si>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</si>
  <si>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</si>
  <si>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</si>
  <si>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</si>
  <si>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</si>
  <si>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</si>
  <si>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</si>
  <si>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</si>
  <si>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</si>
  <si>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</si>
  <si>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</si>
  <si>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</si>
  <si>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</si>
  <si>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</si>
  <si>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</si>
  <si>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</si>
  <si>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</si>
  <si>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</si>
  <si>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</si>
  <si>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</si>
  <si>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</si>
  <si>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</si>
  <si>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</si>
  <si>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</si>
  <si>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</si>
  <si>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</si>
  <si>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</si>
  <si>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</si>
  <si>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</si>
  <si>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</si>
  <si>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</si>
  <si>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</si>
  <si>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</si>
  <si>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</si>
  <si>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</si>
  <si>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</si>
  <si>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</si>
  <si>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</si>
  <si>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</si>
  <si>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</si>
  <si>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</si>
  <si>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</si>
  <si>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</si>
  <si>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</si>
  <si>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</si>
  <si>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</si>
  <si>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</si>
  <si>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</si>
  <si>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</si>
  <si>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</si>
  <si>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</si>
  <si>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</si>
  <si>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</si>
  <si>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</si>
  <si>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</si>
  <si>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</si>
  <si>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</si>
  <si>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</si>
  <si>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</si>
  <si>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</si>
  <si>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</si>
  <si>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</si>
  <si>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</si>
  <si>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</si>
  <si>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</si>
  <si>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</si>
  <si>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</si>
  <si>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</si>
  <si>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</si>
  <si>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</si>
  <si>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</si>
  <si>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</si>
  <si>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</si>
  <si>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</si>
  <si>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</si>
  <si>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</si>
  <si>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</si>
  <si>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</si>
  <si>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</si>
  <si>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</si>
  <si>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</si>
  <si>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</si>
  <si>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</si>
  <si>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</si>
  <si>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</si>
  <si>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</si>
  <si>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</si>
  <si>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</si>
  <si>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</si>
  <si>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</si>
  <si>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</si>
  <si>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</si>
  <si>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</si>
  <si>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</si>
  <si>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</si>
  <si>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</si>
  <si>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</si>
  <si>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</si>
  <si>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</si>
  <si>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</si>
  <si>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</si>
  <si>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</si>
  <si>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</si>
  <si>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</si>
  <si>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</si>
  <si>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</si>
  <si>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</si>
  <si>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</si>
  <si>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</si>
  <si>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</si>
  <si>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</si>
  <si>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</si>
  <si>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</si>
  <si>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</si>
  <si>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</si>
  <si>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</si>
  <si>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</si>
  <si>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</si>
  <si>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</si>
  <si>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</si>
  <si>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</si>
  <si>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</si>
  <si>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</si>
  <si>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</si>
  <si>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</si>
  <si>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</si>
  <si>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</si>
  <si>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</si>
  <si>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</si>
  <si>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</si>
  <si>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</si>
  <si>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</si>
  <si>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</si>
  <si>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</si>
  <si>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</si>
  <si>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</si>
  <si>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</si>
  <si>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</si>
  <si>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</si>
  <si>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</si>
  <si>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</si>
  <si>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</si>
  <si>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</si>
  <si>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</si>
  <si>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</si>
  <si>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</si>
  <si>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</si>
  <si>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</si>
  <si>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</si>
  <si>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</si>
  <si>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</si>
  <si>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</si>
  <si>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</si>
  <si>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</si>
  <si>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</si>
  <si>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</si>
  <si>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</si>
  <si>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</si>
  <si>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</si>
  <si>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</si>
  <si>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</si>
  <si>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</si>
  <si>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</si>
  <si>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</si>
  <si>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</si>
  <si>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</si>
  <si>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</si>
  <si>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</si>
  <si>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</si>
  <si>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</si>
  <si>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</si>
  <si>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</si>
  <si>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</si>
  <si>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</si>
  <si>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</si>
  <si>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</si>
  <si>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</si>
  <si>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</si>
  <si>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</si>
  <si>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</si>
  <si>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</si>
  <si>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</si>
  <si>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</si>
  <si>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</si>
  <si>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</si>
  <si>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</si>
  <si>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</si>
  <si>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</si>
  <si>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</si>
  <si>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</si>
  <si>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</si>
  <si>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</si>
  <si>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</si>
  <si>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</si>
  <si>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</si>
  <si>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</si>
  <si>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</si>
  <si>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</si>
  <si>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</si>
  <si>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</si>
  <si>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</si>
  <si>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</si>
  <si>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</si>
  <si>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</si>
  <si>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</si>
  <si>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</si>
  <si>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</si>
  <si>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</si>
  <si>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</si>
  <si>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</si>
  <si>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</si>
  <si>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</si>
  <si>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</si>
  <si>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</si>
  <si>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</si>
  <si>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</si>
  <si>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</si>
  <si>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</si>
  <si>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</si>
  <si>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</si>
  <si>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</si>
  <si>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</si>
  <si>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</si>
  <si>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</si>
  <si>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</si>
  <si>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</si>
  <si>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</si>
  <si>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</si>
  <si>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</si>
  <si>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</si>
  <si>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</si>
  <si>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</si>
  <si>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</si>
  <si>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</si>
  <si>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</si>
  <si>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</si>
  <si>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</si>
  <si>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</si>
  <si>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</si>
  <si>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</si>
  <si>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</si>
  <si>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</si>
  <si>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</si>
  <si>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</si>
  <si>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</si>
  <si>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</si>
  <si>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</si>
  <si>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</si>
  <si>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</si>
  <si>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</si>
  <si>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</si>
  <si>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</si>
  <si>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</si>
  <si>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</si>
  <si>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</si>
  <si>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</si>
  <si>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</si>
  <si>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</si>
  <si>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</si>
  <si>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</si>
  <si>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</si>
  <si>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</si>
  <si>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</si>
  <si>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</si>
  <si>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</si>
  <si>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</si>
  <si>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</si>
  <si>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</si>
  <si>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</si>
  <si>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</si>
  <si>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</si>
  <si>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</si>
  <si>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</si>
  <si>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</si>
  <si>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</si>
  <si>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</si>
  <si>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</si>
  <si>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</si>
  <si>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</si>
  <si>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</si>
  <si>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</si>
  <si>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</si>
  <si>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</si>
  <si>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</si>
  <si>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</si>
  <si>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</si>
  <si>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</si>
  <si>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</si>
  <si>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</si>
  <si>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</si>
  <si>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</si>
  <si>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</si>
  <si>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</si>
  <si>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</si>
  <si>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</si>
  <si>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</si>
  <si>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</si>
  <si>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</si>
  <si>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</si>
  <si>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</si>
  <si>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</si>
  <si>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</si>
  <si>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</si>
  <si>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</si>
  <si>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</si>
  <si>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</si>
  <si>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</si>
  <si>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</si>
  <si>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</si>
  <si>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</si>
  <si>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</si>
  <si>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</si>
  <si>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</si>
  <si>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</si>
  <si>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</si>
  <si>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</si>
  <si>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</si>
  <si>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</si>
  <si>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</si>
  <si>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</si>
  <si>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</si>
  <si>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</si>
  <si>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</si>
  <si>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</si>
  <si>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</si>
  <si>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</si>
  <si>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</si>
  <si>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</si>
  <si>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</si>
  <si>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</si>
  <si>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</si>
  <si>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</si>
  <si>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</si>
  <si>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</si>
  <si>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</si>
  <si>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</si>
  <si>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</si>
  <si>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</si>
  <si>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</si>
  <si>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</si>
  <si>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</si>
  <si>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</si>
  <si>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</si>
  <si>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</si>
  <si>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</si>
  <si>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</si>
  <si>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</si>
  <si>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</si>
  <si>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</si>
  <si>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</si>
  <si>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</si>
  <si>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</si>
  <si>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</si>
  <si>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</si>
  <si>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</si>
  <si>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</si>
  <si>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</si>
  <si>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</si>
  <si>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</si>
  <si>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</si>
  <si>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</si>
  <si>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</si>
  <si>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</si>
  <si>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</si>
  <si>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</si>
  <si>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</si>
  <si>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</si>
  <si>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</si>
  <si>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</si>
  <si>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</si>
  <si>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</si>
  <si>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</si>
  <si>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</si>
  <si>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</si>
  <si>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</si>
  <si>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</si>
  <si>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</si>
  <si>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</si>
  <si>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</si>
  <si>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</si>
  <si>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</si>
  <si>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</si>
  <si>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</si>
  <si>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</si>
  <si>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</si>
  <si>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</si>
  <si>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</si>
  <si>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</si>
  <si>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</si>
  <si>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</si>
  <si>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</si>
  <si>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</si>
  <si>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</si>
  <si>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</si>
  <si>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</si>
  <si>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</si>
  <si>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</si>
  <si>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</si>
  <si>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</si>
  <si>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</si>
  <si>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</si>
  <si>
    <t/>
  </si>
  <si>
    <t>Bremer</t>
  </si>
  <si>
    <t>STOPPER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</si>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</sst>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2" fontId="0" fillId="3" borderId="0" xfId="0" applyNumberFormat="1" applyFill="1"/>
    <xf numFmtId="167" fontId="6" fillId="0" borderId="1" xfId="0" applyNumberFormat="1" applyFont="1" applyFill="1" applyBorder="1" applyAlignment="1">
      <alignment horizontal="left" vertical="center"/>
    </xf>
    <xf numFmtId="0" fontId="0" fillId="3" borderId="0" xfId="0" applyFill="1" applyBorder="1"/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0" fontId="0" fillId="0" borderId="0" xfId="0" applyBorder="1"/>
    <xf numFmtId="14" fontId="6" fillId="0" borderId="0" xfId="0" applyNumberFormat="1" applyFont="1" applyBorder="1" applyAlignment="1">
      <alignment horizontal="center" vertical="center"/>
    </xf>
    <xf numFmtId="14" fontId="0" fillId="3" borderId="9" xfId="0" applyNumberFormat="1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2" borderId="0" xfId="0" applyFill="1" applyBorder="1"/>
    <xf numFmtId="0" fontId="7" fillId="0" borderId="1" xfId="0" applyFont="1" applyBorder="1" applyAlignment="1">
      <alignment horizontal="left" vertical="center"/>
    </xf>
    <xf numFmtId="164" fontId="0" fillId="0" borderId="0" xfId="0" applyNumberFormat="1" applyBorder="1"/>
    <xf numFmtId="164" fontId="0" fillId="3" borderId="9" xfId="0" applyNumberFormat="1" applyFill="1" applyBorder="1"/>
    <xf numFmtId="164" fontId="0" fillId="3" borderId="0" xfId="0" applyNumberFormat="1" applyFill="1" applyBorder="1"/>
    <xf numFmtId="164" fontId="0" fillId="2" borderId="0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0" fontId="0" fillId="0" borderId="0" xfId="0" applyFill="1" applyBorder="1"/>
    <xf numFmtId="2" fontId="0" fillId="3" borderId="0" xfId="0" applyNumberFormat="1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2" activePane="bottomLeft" state="frozen"/>
      <selection activeCell="K55" sqref="K55"/>
      <selection pane="bottomLeft" activeCell="A23" sqref="A23:D24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142" t="s">
        <v>63</v>
      </c>
      <c r="B2" s="131">
        <v>2023</v>
      </c>
      <c r="C2" s="76">
        <v>45143</v>
      </c>
      <c r="D2" s="130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33">
        <v>1</v>
      </c>
      <c r="I2" s="3">
        <v>4.665</v>
      </c>
      <c r="J2" s="3">
        <v>4.7090000000000005</v>
      </c>
      <c r="K2" s="157">
        <v>4.4000000000000483E-2</v>
      </c>
      <c r="L2" s="3">
        <v>9.3740000000000006</v>
      </c>
      <c r="M2" s="3">
        <v>76.808000000000007</v>
      </c>
    </row>
    <row r="3" spans="1:13">
      <c r="A3" s="142" t="s">
        <v>63</v>
      </c>
      <c r="B3" s="131">
        <v>2023</v>
      </c>
      <c r="C3" s="76">
        <v>45143</v>
      </c>
      <c r="D3" s="130" t="s">
        <v>19</v>
      </c>
      <c r="E3" s="3" t="s">
        <v>200</v>
      </c>
      <c r="F3" s="3" t="s">
        <v>44</v>
      </c>
      <c r="G3" s="10">
        <f>(C3-VLOOKUP(E3,Riders!$A$2:$E$7777,4,FALSE))/365</f>
        <v>28.063013698630137</v>
      </c>
      <c r="H3" s="133">
        <v>2</v>
      </c>
      <c r="I3" s="3">
        <v>4.7320000000000002</v>
      </c>
      <c r="J3" s="3">
        <v>4.794999999999999</v>
      </c>
      <c r="K3" s="157">
        <v>6.2999999999998835E-2</v>
      </c>
      <c r="L3" s="3">
        <v>9.5269999999999992</v>
      </c>
      <c r="M3" s="3">
        <v>75.575000000000003</v>
      </c>
    </row>
    <row r="4" spans="1:13">
      <c r="A4" s="142" t="s">
        <v>63</v>
      </c>
      <c r="B4" s="131">
        <v>2023</v>
      </c>
      <c r="C4" s="76">
        <v>45143</v>
      </c>
      <c r="D4" s="130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33">
        <v>3</v>
      </c>
      <c r="I4" s="3">
        <v>4.7069999999999999</v>
      </c>
      <c r="J4" s="3">
        <v>4.8220000000000001</v>
      </c>
      <c r="K4" s="157">
        <v>0.11500000000000021</v>
      </c>
      <c r="L4" s="3">
        <v>9.5289999999999999</v>
      </c>
      <c r="M4" s="3">
        <v>75.558999999999997</v>
      </c>
    </row>
    <row r="5" spans="1:13">
      <c r="A5" s="142" t="s">
        <v>63</v>
      </c>
      <c r="B5" s="131">
        <v>2023</v>
      </c>
      <c r="C5" s="76">
        <v>45143</v>
      </c>
      <c r="D5" s="130" t="s">
        <v>19</v>
      </c>
      <c r="E5" s="3" t="s">
        <v>194</v>
      </c>
      <c r="F5" s="3" t="s">
        <v>50</v>
      </c>
      <c r="G5" s="10">
        <f>(C5-VLOOKUP(E5,Riders!$A$2:$E$7777,4,FALSE))/365</f>
        <v>35.605479452054794</v>
      </c>
      <c r="H5" s="133">
        <v>4</v>
      </c>
      <c r="I5" s="3">
        <v>4.74</v>
      </c>
      <c r="J5" s="3">
        <v>4.8439999999999994</v>
      </c>
      <c r="K5" s="157">
        <v>0.1039999999999992</v>
      </c>
      <c r="L5" s="3">
        <v>9.5839999999999996</v>
      </c>
      <c r="M5" s="3">
        <v>75.125</v>
      </c>
    </row>
    <row r="6" spans="1:13">
      <c r="A6" s="142" t="s">
        <v>63</v>
      </c>
      <c r="B6" s="131">
        <v>2023</v>
      </c>
      <c r="C6" s="76">
        <v>45143</v>
      </c>
      <c r="D6" s="130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33">
        <v>5</v>
      </c>
      <c r="I6" s="3">
        <v>4.7430000000000003</v>
      </c>
      <c r="J6" s="3">
        <v>4.8629999999999995</v>
      </c>
      <c r="K6" s="157">
        <v>0.11999999999999922</v>
      </c>
      <c r="L6" s="3">
        <v>9.6059999999999999</v>
      </c>
      <c r="M6" s="3">
        <v>74.953000000000003</v>
      </c>
    </row>
    <row r="7" spans="1:13">
      <c r="A7" s="142" t="s">
        <v>63</v>
      </c>
      <c r="B7" s="131">
        <v>2023</v>
      </c>
      <c r="C7" s="76">
        <v>45143</v>
      </c>
      <c r="D7" s="130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33">
        <v>6</v>
      </c>
      <c r="I7" s="3">
        <v>4.76</v>
      </c>
      <c r="J7" s="3">
        <v>4.870000000000001</v>
      </c>
      <c r="K7" s="157">
        <v>0.11000000000000121</v>
      </c>
      <c r="L7" s="3">
        <v>9.6300000000000008</v>
      </c>
      <c r="M7" s="3">
        <v>74.766000000000005</v>
      </c>
    </row>
    <row r="8" spans="1:13">
      <c r="A8" s="142" t="s">
        <v>63</v>
      </c>
      <c r="B8" s="131">
        <v>2023</v>
      </c>
      <c r="C8" s="76">
        <v>45143</v>
      </c>
      <c r="D8" s="130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33">
        <v>7</v>
      </c>
      <c r="I8" s="3">
        <v>4.7690000000000001</v>
      </c>
      <c r="J8" s="3">
        <v>4.8879999999999999</v>
      </c>
      <c r="K8" s="157">
        <v>0.11899999999999977</v>
      </c>
      <c r="L8" s="3">
        <v>9.657</v>
      </c>
      <c r="M8" s="3">
        <v>74.557000000000002</v>
      </c>
    </row>
    <row r="9" spans="1:13">
      <c r="A9" s="142" t="s">
        <v>63</v>
      </c>
      <c r="B9" s="131">
        <v>2023</v>
      </c>
      <c r="C9" s="76">
        <v>45143</v>
      </c>
      <c r="D9" s="130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33">
        <v>8</v>
      </c>
      <c r="I9" s="3">
        <v>4.7770000000000001</v>
      </c>
      <c r="J9" s="3">
        <v>4.9189999999999996</v>
      </c>
      <c r="K9" s="157">
        <v>0.14199999999999946</v>
      </c>
      <c r="L9" s="3">
        <v>9.6959999999999997</v>
      </c>
      <c r="M9" s="3">
        <v>74.257000000000005</v>
      </c>
    </row>
    <row r="10" spans="1:13">
      <c r="A10" s="142" t="s">
        <v>63</v>
      </c>
      <c r="B10" s="131">
        <v>2023</v>
      </c>
      <c r="C10" s="76">
        <v>45143</v>
      </c>
      <c r="D10" s="130" t="s">
        <v>19</v>
      </c>
      <c r="E10" s="3" t="s">
        <v>182</v>
      </c>
      <c r="F10" s="3" t="s">
        <v>476</v>
      </c>
      <c r="G10" s="10">
        <f>(C10-VLOOKUP(E10,Riders!$A$2:$E$7777,4,FALSE))/365</f>
        <v>22.93972602739726</v>
      </c>
      <c r="H10" s="133">
        <v>9</v>
      </c>
      <c r="I10" s="3">
        <v>4.7949999999999999</v>
      </c>
      <c r="J10" s="3">
        <v>4.9310000000000009</v>
      </c>
      <c r="K10" s="157">
        <v>0.13600000000000101</v>
      </c>
      <c r="L10" s="3">
        <v>9.7260000000000009</v>
      </c>
      <c r="M10" s="3">
        <v>74.028000000000006</v>
      </c>
    </row>
    <row r="11" spans="1:13">
      <c r="A11" s="142" t="s">
        <v>63</v>
      </c>
      <c r="B11" s="131">
        <v>2023</v>
      </c>
      <c r="C11" s="76">
        <v>45143</v>
      </c>
      <c r="D11" s="130" t="s">
        <v>19</v>
      </c>
      <c r="E11" s="3" t="s">
        <v>467</v>
      </c>
      <c r="F11" s="3" t="s">
        <v>30</v>
      </c>
      <c r="G11" s="10">
        <f>(C11-VLOOKUP(E11,Riders!$A$2:$E$7777,4,FALSE))/365</f>
        <v>24.041095890410958</v>
      </c>
      <c r="H11" s="133">
        <v>10</v>
      </c>
      <c r="I11" s="3">
        <v>4.7960000000000003</v>
      </c>
      <c r="J11" s="3">
        <v>4.9319999999999995</v>
      </c>
      <c r="K11" s="157">
        <v>0.13599999999999923</v>
      </c>
      <c r="L11" s="3">
        <v>9.7279999999999998</v>
      </c>
      <c r="M11" s="3">
        <v>74.013000000000005</v>
      </c>
    </row>
    <row r="12" spans="1:13">
      <c r="A12" s="142" t="s">
        <v>63</v>
      </c>
      <c r="B12" s="131">
        <v>2023</v>
      </c>
      <c r="C12" s="76">
        <v>45143</v>
      </c>
      <c r="D12" s="130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33">
        <v>11</v>
      </c>
      <c r="I12" s="3">
        <v>4.7919999999999998</v>
      </c>
      <c r="J12" s="3">
        <v>4.9359999999999999</v>
      </c>
      <c r="K12" s="157">
        <v>0.14400000000000013</v>
      </c>
      <c r="L12" s="3">
        <v>9.7279999999999998</v>
      </c>
      <c r="M12" s="3">
        <v>74.013000000000005</v>
      </c>
    </row>
    <row r="13" spans="1:13">
      <c r="A13" s="142" t="s">
        <v>63</v>
      </c>
      <c r="B13" s="131">
        <v>2023</v>
      </c>
      <c r="C13" s="76">
        <v>45143</v>
      </c>
      <c r="D13" s="130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33">
        <v>12</v>
      </c>
      <c r="I13" s="3">
        <v>4.8079999999999998</v>
      </c>
      <c r="J13" s="3">
        <v>4.9310000000000009</v>
      </c>
      <c r="K13" s="157">
        <v>0.12300000000000111</v>
      </c>
      <c r="L13" s="3">
        <v>9.7390000000000008</v>
      </c>
      <c r="M13" s="3">
        <v>73.930000000000007</v>
      </c>
    </row>
    <row r="14" spans="1:13">
      <c r="A14" s="142" t="s">
        <v>63</v>
      </c>
      <c r="B14" s="131">
        <v>2023</v>
      </c>
      <c r="C14" s="76">
        <v>45143</v>
      </c>
      <c r="D14" s="130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33">
        <v>13</v>
      </c>
      <c r="I14" s="3">
        <v>4.8129999999999997</v>
      </c>
      <c r="J14" s="3">
        <v>4.9349999999999996</v>
      </c>
      <c r="K14" s="157">
        <v>0.12199999999999989</v>
      </c>
      <c r="L14" s="3">
        <v>9.7479999999999993</v>
      </c>
      <c r="M14" s="3">
        <v>73.861000000000004</v>
      </c>
    </row>
    <row r="15" spans="1:13">
      <c r="A15" s="142" t="s">
        <v>63</v>
      </c>
      <c r="B15" s="131">
        <v>2023</v>
      </c>
      <c r="C15" s="76">
        <v>45143</v>
      </c>
      <c r="D15" s="130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33">
        <v>14</v>
      </c>
      <c r="I15" s="3">
        <v>4.8250000000000002</v>
      </c>
      <c r="J15" s="3">
        <v>4.9359999999999991</v>
      </c>
      <c r="K15" s="157">
        <v>0.11099999999999888</v>
      </c>
      <c r="L15" s="3">
        <v>9.7609999999999992</v>
      </c>
      <c r="M15" s="3">
        <v>73.763000000000005</v>
      </c>
    </row>
    <row r="16" spans="1:13">
      <c r="A16" s="142" t="s">
        <v>63</v>
      </c>
      <c r="B16" s="131">
        <v>2023</v>
      </c>
      <c r="C16" s="76">
        <v>45143</v>
      </c>
      <c r="D16" s="130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33">
        <v>15</v>
      </c>
      <c r="I16" s="3">
        <v>4.82</v>
      </c>
      <c r="J16" s="3">
        <v>4.9450000000000003</v>
      </c>
      <c r="K16" s="157">
        <v>0.125</v>
      </c>
      <c r="L16" s="3">
        <v>9.7650000000000006</v>
      </c>
      <c r="M16" s="3">
        <v>73.733000000000004</v>
      </c>
    </row>
    <row r="17" spans="1:13">
      <c r="A17" s="142" t="s">
        <v>63</v>
      </c>
      <c r="B17" s="131">
        <v>2023</v>
      </c>
      <c r="C17" s="76">
        <v>45143</v>
      </c>
      <c r="D17" s="130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33">
        <v>16</v>
      </c>
      <c r="I17" s="3">
        <v>4.8159999999999998</v>
      </c>
      <c r="J17" s="3">
        <v>4.9650000000000007</v>
      </c>
      <c r="K17" s="157">
        <v>0.14900000000000091</v>
      </c>
      <c r="L17" s="3">
        <v>9.7810000000000006</v>
      </c>
      <c r="M17" s="3">
        <v>73.611999999999995</v>
      </c>
    </row>
    <row r="18" spans="1:13">
      <c r="A18" s="142" t="s">
        <v>63</v>
      </c>
      <c r="B18" s="131">
        <v>2023</v>
      </c>
      <c r="C18" s="76">
        <v>45143</v>
      </c>
      <c r="D18" s="130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33">
        <v>17</v>
      </c>
      <c r="I18" s="3">
        <v>4.8259999999999996</v>
      </c>
      <c r="J18" s="3">
        <v>4.9590000000000005</v>
      </c>
      <c r="K18" s="157">
        <v>0.1330000000000009</v>
      </c>
      <c r="L18" s="3">
        <v>9.7850000000000001</v>
      </c>
      <c r="M18" s="3">
        <v>73.581999999999994</v>
      </c>
    </row>
    <row r="19" spans="1:13">
      <c r="A19" s="142" t="s">
        <v>63</v>
      </c>
      <c r="B19" s="131">
        <v>2023</v>
      </c>
      <c r="C19" s="76">
        <v>45143</v>
      </c>
      <c r="D19" s="130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33">
        <v>18</v>
      </c>
      <c r="I19" s="3">
        <v>4.8529999999999998</v>
      </c>
      <c r="J19" s="3">
        <v>4.9440000000000008</v>
      </c>
      <c r="K19" s="157">
        <v>9.100000000000108E-2</v>
      </c>
      <c r="L19" s="3">
        <v>9.7970000000000006</v>
      </c>
      <c r="M19" s="3">
        <v>73.492000000000004</v>
      </c>
    </row>
    <row r="20" spans="1:13">
      <c r="A20" s="142" t="s">
        <v>63</v>
      </c>
      <c r="B20" s="131">
        <v>2023</v>
      </c>
      <c r="C20" s="76">
        <v>45143</v>
      </c>
      <c r="D20" s="130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33">
        <v>19</v>
      </c>
      <c r="I20" s="3">
        <v>4.8600000000000003</v>
      </c>
      <c r="J20" s="3">
        <v>4.9409999999999998</v>
      </c>
      <c r="K20" s="157">
        <v>8.0999999999999517E-2</v>
      </c>
      <c r="L20" s="3">
        <v>9.8010000000000002</v>
      </c>
      <c r="M20" s="3">
        <v>73.462000000000003</v>
      </c>
    </row>
    <row r="21" spans="1:13">
      <c r="A21" s="142" t="s">
        <v>63</v>
      </c>
      <c r="B21" s="131">
        <v>2023</v>
      </c>
      <c r="C21" s="76">
        <v>45143</v>
      </c>
      <c r="D21" s="130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33">
        <v>20</v>
      </c>
      <c r="I21" s="3">
        <v>4.8550000000000004</v>
      </c>
      <c r="J21" s="3">
        <v>4.9469999999999992</v>
      </c>
      <c r="K21" s="157">
        <v>9.1999999999998749E-2</v>
      </c>
      <c r="L21" s="3">
        <v>9.8019999999999996</v>
      </c>
      <c r="M21" s="3">
        <v>73.453999999999994</v>
      </c>
    </row>
    <row r="22" spans="1:13">
      <c r="A22" s="142" t="s">
        <v>63</v>
      </c>
      <c r="B22" s="131">
        <v>2023</v>
      </c>
      <c r="C22" s="76">
        <v>45143</v>
      </c>
      <c r="D22" s="130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33">
        <v>21</v>
      </c>
      <c r="I22" s="3">
        <v>4.8620000000000001</v>
      </c>
      <c r="J22" s="3">
        <v>4.9610000000000003</v>
      </c>
      <c r="K22" s="157">
        <v>9.9000000000000199E-2</v>
      </c>
      <c r="L22" s="3">
        <v>9.8230000000000004</v>
      </c>
      <c r="M22" s="3">
        <v>73.296999999999997</v>
      </c>
    </row>
    <row r="23" spans="1:13">
      <c r="A23" s="142" t="s">
        <v>63</v>
      </c>
      <c r="B23" s="131">
        <v>2023</v>
      </c>
      <c r="C23" s="76">
        <v>45143</v>
      </c>
      <c r="D23" s="130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33">
        <v>22</v>
      </c>
      <c r="I23" s="3">
        <v>4.8650000000000002</v>
      </c>
      <c r="J23" s="3">
        <v>4.988999999999999</v>
      </c>
      <c r="K23" s="157">
        <v>0.12399999999999878</v>
      </c>
      <c r="L23" s="3">
        <v>9.8539999999999992</v>
      </c>
      <c r="M23" s="3">
        <v>73.066999999999993</v>
      </c>
    </row>
    <row r="24" spans="1:13">
      <c r="A24" s="142" t="s">
        <v>63</v>
      </c>
      <c r="B24" s="131">
        <v>2023</v>
      </c>
      <c r="C24" s="76">
        <v>45143</v>
      </c>
      <c r="D24" s="130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33">
        <v>23</v>
      </c>
      <c r="I24" s="3">
        <v>4.8869999999999996</v>
      </c>
      <c r="J24" s="3">
        <v>4.9940000000000007</v>
      </c>
      <c r="K24" s="157">
        <v>0.10700000000000109</v>
      </c>
      <c r="L24" s="3">
        <v>9.8810000000000002</v>
      </c>
      <c r="M24" s="3">
        <v>72.867000000000004</v>
      </c>
    </row>
    <row r="25" spans="1:13">
      <c r="A25" s="142" t="s">
        <v>63</v>
      </c>
      <c r="B25" s="131">
        <v>2023</v>
      </c>
      <c r="C25" s="76">
        <v>45143</v>
      </c>
      <c r="D25" s="130" t="s">
        <v>19</v>
      </c>
      <c r="E25" s="3" t="s">
        <v>469</v>
      </c>
      <c r="F25" s="3" t="s">
        <v>40</v>
      </c>
      <c r="G25" s="10">
        <f>(C25-VLOOKUP(E25,Riders!$A$2:$E$7777,4,FALSE))/365</f>
        <v>24.80821917808219</v>
      </c>
      <c r="H25" s="133">
        <v>24</v>
      </c>
      <c r="I25" s="3">
        <v>4.8899999999999997</v>
      </c>
      <c r="J25" s="3">
        <v>4.9970000000000008</v>
      </c>
      <c r="K25" s="157">
        <v>0.10700000000000109</v>
      </c>
      <c r="L25" s="3">
        <v>9.8870000000000005</v>
      </c>
      <c r="M25" s="3">
        <v>72.822999999999993</v>
      </c>
    </row>
    <row r="26" spans="1:13">
      <c r="A26" s="142" t="s">
        <v>63</v>
      </c>
      <c r="B26" s="131">
        <v>2023</v>
      </c>
      <c r="C26" s="76">
        <v>45143</v>
      </c>
      <c r="D26" s="130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33">
        <v>25</v>
      </c>
      <c r="I26" s="3">
        <v>4.8570000000000002</v>
      </c>
      <c r="J26" s="3">
        <v>5.0430000000000001</v>
      </c>
      <c r="K26" s="157">
        <v>0.18599999999999994</v>
      </c>
      <c r="L26" s="3">
        <v>9.9</v>
      </c>
      <c r="M26" s="3">
        <v>72.727000000000004</v>
      </c>
    </row>
    <row r="27" spans="1:13">
      <c r="A27" s="142" t="s">
        <v>63</v>
      </c>
      <c r="B27" s="131">
        <v>2023</v>
      </c>
      <c r="C27" s="76">
        <v>45143</v>
      </c>
      <c r="D27" s="130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33">
        <v>26</v>
      </c>
      <c r="I27" s="3">
        <v>4.9169999999999998</v>
      </c>
      <c r="J27" s="3">
        <v>4.9870000000000001</v>
      </c>
      <c r="K27" s="157">
        <v>7.0000000000000284E-2</v>
      </c>
      <c r="L27" s="3">
        <v>9.9039999999999999</v>
      </c>
      <c r="M27" s="3">
        <v>72.697999999999993</v>
      </c>
    </row>
    <row r="28" spans="1:13">
      <c r="A28" s="142" t="s">
        <v>63</v>
      </c>
      <c r="B28" s="131">
        <v>2023</v>
      </c>
      <c r="C28" s="76">
        <v>45143</v>
      </c>
      <c r="D28" s="130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33">
        <v>27</v>
      </c>
      <c r="I28" s="3">
        <v>4.9109999999999996</v>
      </c>
      <c r="J28" s="3">
        <v>4.9939999999999998</v>
      </c>
      <c r="K28" s="157">
        <v>8.3000000000000185E-2</v>
      </c>
      <c r="L28" s="3">
        <v>9.9049999999999994</v>
      </c>
      <c r="M28" s="3">
        <v>72.691000000000003</v>
      </c>
    </row>
    <row r="29" spans="1:13">
      <c r="A29" s="142" t="s">
        <v>63</v>
      </c>
      <c r="B29" s="131">
        <v>2023</v>
      </c>
      <c r="C29" s="76">
        <v>45143</v>
      </c>
      <c r="D29" s="130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33">
        <v>28</v>
      </c>
      <c r="I29" s="3">
        <v>4.8849999999999998</v>
      </c>
      <c r="J29" s="3">
        <v>5.0229999999999997</v>
      </c>
      <c r="K29" s="157">
        <v>0.1379999999999999</v>
      </c>
      <c r="L29" s="3">
        <v>9.9079999999999995</v>
      </c>
      <c r="M29" s="3">
        <v>72.668999999999997</v>
      </c>
    </row>
    <row r="30" spans="1:13">
      <c r="A30" s="142" t="s">
        <v>63</v>
      </c>
      <c r="B30" s="131">
        <v>2023</v>
      </c>
      <c r="C30" s="76">
        <v>45143</v>
      </c>
      <c r="D30" s="130" t="s">
        <v>19</v>
      </c>
      <c r="E30" s="3" t="s">
        <v>1117</v>
      </c>
      <c r="F30" s="3" t="s">
        <v>24</v>
      </c>
      <c r="G30" s="10">
        <f>(C30-VLOOKUP(E30,Riders!$A$2:$E$7777,4,FALSE))/365</f>
        <v>18.989041095890411</v>
      </c>
      <c r="H30" s="133">
        <v>29</v>
      </c>
      <c r="I30" s="3">
        <v>4.9269999999999996</v>
      </c>
      <c r="J30" s="3">
        <v>5.0199999999999996</v>
      </c>
      <c r="K30" s="157">
        <v>9.2999999999999972E-2</v>
      </c>
      <c r="L30" s="3">
        <v>9.9469999999999992</v>
      </c>
      <c r="M30" s="3">
        <v>72.384</v>
      </c>
    </row>
    <row r="31" spans="1:13">
      <c r="A31" s="142" t="s">
        <v>63</v>
      </c>
      <c r="B31" s="131">
        <v>2023</v>
      </c>
      <c r="C31" s="76">
        <v>45143</v>
      </c>
      <c r="D31" s="130" t="s">
        <v>19</v>
      </c>
      <c r="E31" s="3" t="s">
        <v>1172</v>
      </c>
      <c r="F31" s="3" t="s">
        <v>28</v>
      </c>
      <c r="G31" s="10">
        <f>(C31-VLOOKUP(E31,Riders!$A$2:$E$7777,4,FALSE))/365</f>
        <v>19.671232876712327</v>
      </c>
      <c r="H31" s="133">
        <v>30</v>
      </c>
      <c r="I31" s="3">
        <v>4.9329999999999998</v>
      </c>
      <c r="J31" s="3">
        <v>5.0640000000000001</v>
      </c>
      <c r="K31" s="157">
        <v>0.13100000000000023</v>
      </c>
      <c r="L31" s="3">
        <v>9.9969999999999999</v>
      </c>
      <c r="M31" s="3">
        <v>72.022000000000006</v>
      </c>
    </row>
    <row r="32" spans="1:13">
      <c r="A32" s="142" t="s">
        <v>63</v>
      </c>
      <c r="B32" s="131">
        <v>2023</v>
      </c>
      <c r="C32" s="76">
        <v>45143</v>
      </c>
      <c r="D32" s="130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33">
        <v>31</v>
      </c>
      <c r="I32" s="3">
        <v>4.923</v>
      </c>
      <c r="J32" s="3">
        <v>5.0779999999999994</v>
      </c>
      <c r="K32" s="157">
        <v>0.15499999999999936</v>
      </c>
      <c r="L32" s="3">
        <v>10.000999999999999</v>
      </c>
      <c r="M32" s="3">
        <v>71.992999999999995</v>
      </c>
    </row>
    <row r="33" spans="1:13">
      <c r="A33" s="142" t="s">
        <v>63</v>
      </c>
      <c r="B33" s="131">
        <v>2023</v>
      </c>
      <c r="C33" s="76">
        <v>45143</v>
      </c>
      <c r="D33" s="130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33">
        <v>32</v>
      </c>
      <c r="I33" s="3">
        <v>4.9400000000000004</v>
      </c>
      <c r="J33" s="3">
        <v>5.1159999999999988</v>
      </c>
      <c r="K33" s="157">
        <v>0.17599999999999838</v>
      </c>
      <c r="L33" s="3">
        <v>10.055999999999999</v>
      </c>
      <c r="M33" s="3">
        <v>71.599000000000004</v>
      </c>
    </row>
    <row r="34" spans="1:13">
      <c r="A34" s="142" t="s">
        <v>63</v>
      </c>
      <c r="B34" s="131">
        <v>2023</v>
      </c>
      <c r="C34" s="76">
        <v>45143</v>
      </c>
      <c r="D34" s="130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33">
        <v>33</v>
      </c>
      <c r="I34" s="3">
        <v>5.016</v>
      </c>
      <c r="J34" s="3">
        <v>5.0809999999999995</v>
      </c>
      <c r="K34" s="157">
        <v>6.4999999999999503E-2</v>
      </c>
      <c r="L34" s="3">
        <v>10.097</v>
      </c>
      <c r="M34" s="3">
        <v>71.308000000000007</v>
      </c>
    </row>
    <row r="35" spans="1:13">
      <c r="A35" s="142" t="s">
        <v>63</v>
      </c>
      <c r="B35" s="131">
        <v>2023</v>
      </c>
      <c r="C35" s="76">
        <v>45143</v>
      </c>
      <c r="D35" s="130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33">
        <v>34</v>
      </c>
      <c r="I35" s="3">
        <v>5.0069999999999997</v>
      </c>
      <c r="J35" s="3">
        <v>5.1899999999999995</v>
      </c>
      <c r="K35" s="157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152" t="s">
        <v>126</v>
      </c>
      <c r="F36" s="3" t="s">
        <v>102</v>
      </c>
      <c r="G36" s="10">
        <f>(C36-VLOOKUP(E36,Riders!$A$2:$E$7777,4,FALSE))/365</f>
        <v>24.597260273972601</v>
      </c>
      <c r="H36" s="133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8238</v>
      </c>
      <c r="F37" s="3" t="s">
        <v>107</v>
      </c>
      <c r="G37" s="10" t="e">
        <f>(C37-VLOOKUP(E37,Riders!$A$2:$E$7777,4,FALSE))/365</f>
        <v>#N/A</v>
      </c>
      <c r="H37" s="133">
        <v>2</v>
      </c>
      <c r="I37" s="146">
        <v>4.7910000000000004</v>
      </c>
      <c r="J37" s="153">
        <v>4.8019651588834851</v>
      </c>
      <c r="K37" s="19">
        <v>1.0965158883484705E-2</v>
      </c>
      <c r="L37" s="153">
        <v>9.5929651588834854</v>
      </c>
      <c r="M37" s="146">
        <v>75.055000000000007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200</v>
      </c>
      <c r="F38" s="3" t="s">
        <v>44</v>
      </c>
      <c r="G38" s="10">
        <f>(C38-VLOOKUP(E38,Riders!$A$2:$E$7777,4,FALSE))/365</f>
        <v>27.778082191780822</v>
      </c>
      <c r="H38" s="133">
        <v>3</v>
      </c>
      <c r="I38" s="146">
        <v>4.7889999999999997</v>
      </c>
      <c r="J38" s="153">
        <v>4.8259993990625389</v>
      </c>
      <c r="K38" s="19">
        <v>3.699939906253924E-2</v>
      </c>
      <c r="L38" s="153">
        <v>9.6149993990625386</v>
      </c>
      <c r="M38" s="146">
        <v>74.882999999999996</v>
      </c>
    </row>
    <row r="39" spans="1:13">
      <c r="A39" s="3" t="s">
        <v>160</v>
      </c>
      <c r="B39" s="3">
        <v>2023</v>
      </c>
      <c r="C39" s="76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33">
        <v>4</v>
      </c>
      <c r="I39" s="146">
        <v>4.7789999999999999</v>
      </c>
      <c r="J39" s="153">
        <v>4.842938018682597</v>
      </c>
      <c r="K39" s="19">
        <v>6.3938018682597075E-2</v>
      </c>
      <c r="L39" s="153">
        <v>9.6219380186825969</v>
      </c>
      <c r="M39" s="146">
        <v>74.828999999999994</v>
      </c>
    </row>
    <row r="40" spans="1:13">
      <c r="A40" s="3" t="s">
        <v>160</v>
      </c>
      <c r="B40" s="3">
        <v>2023</v>
      </c>
      <c r="C40" s="76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33">
        <v>5</v>
      </c>
      <c r="I40" s="146">
        <v>4.7690000000000001</v>
      </c>
      <c r="J40" s="153">
        <v>4.8539668141297234</v>
      </c>
      <c r="K40" s="19">
        <v>8.4966814129723289E-2</v>
      </c>
      <c r="L40" s="153">
        <v>9.6229668141297235</v>
      </c>
      <c r="M40" s="146">
        <v>74.820999999999998</v>
      </c>
    </row>
    <row r="41" spans="1:13">
      <c r="A41" s="3" t="s">
        <v>160</v>
      </c>
      <c r="B41" s="3">
        <v>2023</v>
      </c>
      <c r="C41" s="76">
        <v>45039</v>
      </c>
      <c r="D41" s="3" t="s">
        <v>64</v>
      </c>
      <c r="E41" t="s">
        <v>45</v>
      </c>
      <c r="F41" s="3" t="s">
        <v>1067</v>
      </c>
      <c r="G41" s="10">
        <f>(C41-VLOOKUP(E41,Riders!$A$2:$E$7777,4,FALSE))/365</f>
        <v>26.4</v>
      </c>
      <c r="H41" s="133">
        <v>6</v>
      </c>
      <c r="I41" s="146">
        <v>4.8259999999999996</v>
      </c>
      <c r="J41" s="153">
        <v>4.8270272966160794</v>
      </c>
      <c r="K41" s="19">
        <v>1.0272966160798092E-3</v>
      </c>
      <c r="L41" s="153">
        <v>9.6530272966160791</v>
      </c>
      <c r="M41" s="146">
        <v>74.587999999999994</v>
      </c>
    </row>
    <row r="42" spans="1:13">
      <c r="A42" s="3" t="s">
        <v>160</v>
      </c>
      <c r="B42" s="3">
        <v>2023</v>
      </c>
      <c r="C42" s="76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33">
        <v>7</v>
      </c>
      <c r="I42" s="146">
        <v>4.8070000000000004</v>
      </c>
      <c r="J42" s="153">
        <v>4.8820097024666591</v>
      </c>
      <c r="K42" s="19">
        <v>7.5009702466658723E-2</v>
      </c>
      <c r="L42" s="153">
        <v>9.6890097024666595</v>
      </c>
      <c r="M42" s="146">
        <v>74.311000000000007</v>
      </c>
    </row>
    <row r="43" spans="1:13">
      <c r="A43" s="3" t="s">
        <v>160</v>
      </c>
      <c r="B43" s="3">
        <v>2023</v>
      </c>
      <c r="C43" s="76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33">
        <v>8</v>
      </c>
      <c r="I43" s="146">
        <v>4.8010000000000002</v>
      </c>
      <c r="J43" s="153">
        <v>4.9000199544591005</v>
      </c>
      <c r="K43" s="19">
        <v>9.901995445910039E-2</v>
      </c>
      <c r="L43" s="153">
        <v>9.7010199544591007</v>
      </c>
      <c r="M43" s="146">
        <v>74.218999999999994</v>
      </c>
    </row>
    <row r="44" spans="1:13">
      <c r="A44" s="3" t="s">
        <v>160</v>
      </c>
      <c r="B44" s="3">
        <v>2023</v>
      </c>
      <c r="C44" s="76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33">
        <v>9</v>
      </c>
      <c r="I44" s="146">
        <v>4.7960000000000003</v>
      </c>
      <c r="J44" s="153">
        <v>4.9400450021635658</v>
      </c>
      <c r="K44" s="19">
        <v>0.14404500216356553</v>
      </c>
      <c r="L44" s="153">
        <v>9.7360450021635661</v>
      </c>
      <c r="M44" s="146">
        <v>73.951999999999998</v>
      </c>
    </row>
    <row r="45" spans="1:13">
      <c r="A45" s="3" t="s">
        <v>160</v>
      </c>
      <c r="B45" s="3">
        <v>2023</v>
      </c>
      <c r="C45" s="76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33">
        <v>10</v>
      </c>
      <c r="I45" s="146">
        <v>4.827</v>
      </c>
      <c r="J45" s="153">
        <v>4.9260579900573003</v>
      </c>
      <c r="K45" s="19">
        <v>9.9057990057300316E-2</v>
      </c>
      <c r="L45" s="153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6">
        <v>45039</v>
      </c>
      <c r="D46" s="3" t="s">
        <v>64</v>
      </c>
      <c r="E46" s="3" t="s">
        <v>8241</v>
      </c>
      <c r="F46" s="3" t="s">
        <v>80</v>
      </c>
      <c r="G46" s="10" t="e">
        <f>(C46-VLOOKUP(E46,Riders!$A$2:$E$7777,4,FALSE))/365</f>
        <v>#N/A</v>
      </c>
      <c r="H46" s="133">
        <v>11</v>
      </c>
      <c r="I46" s="146">
        <v>4.8470000000000004</v>
      </c>
      <c r="J46" s="153">
        <v>4.9320212829532641</v>
      </c>
      <c r="K46" s="19">
        <v>8.5021282953263722E-2</v>
      </c>
      <c r="L46" s="153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6">
        <v>45039</v>
      </c>
      <c r="D47" s="3" t="s">
        <v>64</v>
      </c>
      <c r="E47" s="3" t="s">
        <v>230</v>
      </c>
      <c r="F47" s="3" t="s">
        <v>210</v>
      </c>
      <c r="G47" s="10">
        <f>(C47-VLOOKUP(E47,Riders!$A$2:$E$7777,4,FALSE))/365</f>
        <v>24.345205479452055</v>
      </c>
      <c r="H47" s="133">
        <v>12</v>
      </c>
      <c r="I47" s="146">
        <v>4.8460000000000001</v>
      </c>
      <c r="J47" s="153">
        <v>4.9350139651143845</v>
      </c>
      <c r="K47" s="19">
        <v>8.9013965114384419E-2</v>
      </c>
      <c r="L47" s="153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6">
        <v>45039</v>
      </c>
      <c r="D48" s="3" t="s">
        <v>64</v>
      </c>
      <c r="E48" s="3" t="s">
        <v>8249</v>
      </c>
      <c r="F48" s="3" t="s">
        <v>28</v>
      </c>
      <c r="G48" s="10" t="e">
        <f>(C48-VLOOKUP(E48,Riders!$A$2:$E$7777,4,FALSE))/365</f>
        <v>#N/A</v>
      </c>
      <c r="H48" s="133">
        <v>13</v>
      </c>
      <c r="I48" s="146">
        <v>4.8780000000000001</v>
      </c>
      <c r="J48" s="153">
        <v>4.9109928214052641</v>
      </c>
      <c r="K48" s="19">
        <v>3.2992821405263939E-2</v>
      </c>
      <c r="L48" s="153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6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33">
        <v>14</v>
      </c>
      <c r="I49" s="146">
        <v>4.8460000000000001</v>
      </c>
      <c r="J49" s="153">
        <v>4.9440576525617317</v>
      </c>
      <c r="K49" s="19">
        <v>9.8057652561731601E-2</v>
      </c>
      <c r="L49" s="153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6">
        <v>45039</v>
      </c>
      <c r="D50" s="3" t="s">
        <v>64</v>
      </c>
      <c r="E50" s="3" t="s">
        <v>31</v>
      </c>
      <c r="F50" s="3" t="s">
        <v>1067</v>
      </c>
      <c r="G50" s="10">
        <f>(C50-VLOOKUP(E50,Riders!$A$2:$E$7777,4,FALSE))/365</f>
        <v>21.449315068493149</v>
      </c>
      <c r="H50" s="133">
        <v>15</v>
      </c>
      <c r="I50" s="146">
        <v>4.8879999999999999</v>
      </c>
      <c r="J50" s="153">
        <v>4.9259439787364556</v>
      </c>
      <c r="K50" s="19">
        <v>3.7943978736455719E-2</v>
      </c>
      <c r="L50" s="153">
        <v>9.8139439787364555</v>
      </c>
      <c r="M50" s="146">
        <v>73.364999999999995</v>
      </c>
    </row>
    <row r="51" spans="1:13">
      <c r="A51" s="3" t="s">
        <v>160</v>
      </c>
      <c r="B51" s="3">
        <v>2023</v>
      </c>
      <c r="C51" s="76">
        <v>45039</v>
      </c>
      <c r="D51" s="3" t="s">
        <v>64</v>
      </c>
      <c r="E51" s="3" t="s">
        <v>1117</v>
      </c>
      <c r="F51" s="3" t="s">
        <v>24</v>
      </c>
      <c r="G51" s="10">
        <f>(C51-VLOOKUP(E51,Riders!$A$2:$E$7777,4,FALSE))/365</f>
        <v>18.704109589041096</v>
      </c>
      <c r="H51" s="133">
        <v>16</v>
      </c>
      <c r="I51" s="146">
        <v>4.8739999999999997</v>
      </c>
      <c r="J51" s="153">
        <v>4.9620655737704924</v>
      </c>
      <c r="K51" s="19">
        <v>8.8065573770492733E-2</v>
      </c>
      <c r="L51" s="153">
        <v>9.8360655737704921</v>
      </c>
      <c r="M51" s="146">
        <v>73.2</v>
      </c>
    </row>
    <row r="52" spans="1:13">
      <c r="A52" s="3" t="s">
        <v>160</v>
      </c>
      <c r="B52" s="3">
        <v>2023</v>
      </c>
      <c r="C52" s="76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33">
        <v>17</v>
      </c>
      <c r="I52" s="146">
        <v>4.9009999999999998</v>
      </c>
      <c r="J52" s="153">
        <v>4.9490601948123008</v>
      </c>
      <c r="K52" s="19">
        <v>4.8060194812300949E-2</v>
      </c>
      <c r="L52" s="153">
        <v>9.8500601948123006</v>
      </c>
      <c r="M52" s="146">
        <v>73.096000000000004</v>
      </c>
    </row>
    <row r="53" spans="1:13">
      <c r="A53" s="3" t="s">
        <v>160</v>
      </c>
      <c r="B53" s="3">
        <v>2023</v>
      </c>
      <c r="C53" s="76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33">
        <v>18</v>
      </c>
      <c r="I53" s="146">
        <v>4.8730000000000002</v>
      </c>
      <c r="J53" s="153">
        <v>4.9800256999753669</v>
      </c>
      <c r="K53" s="19">
        <v>0.10702569997536671</v>
      </c>
      <c r="L53" s="153">
        <v>9.8530256999753671</v>
      </c>
      <c r="M53" s="146">
        <v>73.073999999999998</v>
      </c>
    </row>
    <row r="54" spans="1:13">
      <c r="A54" s="3" t="s">
        <v>160</v>
      </c>
      <c r="B54" s="3">
        <v>2023</v>
      </c>
      <c r="C54" s="76">
        <v>45039</v>
      </c>
      <c r="D54" s="3" t="s">
        <v>64</v>
      </c>
      <c r="E54" s="3" t="s">
        <v>8276</v>
      </c>
      <c r="F54" s="3" t="s">
        <v>40</v>
      </c>
      <c r="G54" s="10" t="e">
        <f>(C54-VLOOKUP(E54,Riders!$A$2:$E$7777,4,FALSE))/365</f>
        <v>#N/A</v>
      </c>
      <c r="H54" s="133">
        <v>19</v>
      </c>
      <c r="I54" s="146">
        <v>4.93</v>
      </c>
      <c r="J54" s="153">
        <v>4.9820307272952551</v>
      </c>
      <c r="K54" s="19">
        <v>5.2030727295255375E-2</v>
      </c>
      <c r="L54" s="153">
        <v>9.9120307272952548</v>
      </c>
      <c r="M54" s="146">
        <v>72.638999999999996</v>
      </c>
    </row>
    <row r="55" spans="1:13">
      <c r="A55" s="3" t="s">
        <v>160</v>
      </c>
      <c r="B55" s="3">
        <v>2023</v>
      </c>
      <c r="C55" s="76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33">
        <v>20</v>
      </c>
      <c r="I55" s="146">
        <v>4.91</v>
      </c>
      <c r="J55" s="153">
        <v>5.0020307272952547</v>
      </c>
      <c r="K55" s="19">
        <v>9.2030727295254522E-2</v>
      </c>
      <c r="L55" s="153">
        <v>9.9120307272952548</v>
      </c>
      <c r="M55" s="146">
        <v>72.638999999999996</v>
      </c>
    </row>
    <row r="56" spans="1:13">
      <c r="A56" s="3" t="s">
        <v>160</v>
      </c>
      <c r="B56" s="3">
        <v>2023</v>
      </c>
      <c r="C56" s="76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33">
        <v>21</v>
      </c>
      <c r="I56" s="146">
        <v>4.9400000000000004</v>
      </c>
      <c r="J56" s="153">
        <v>4.975033669801836</v>
      </c>
      <c r="K56" s="19">
        <v>3.5033669801835643E-2</v>
      </c>
      <c r="L56" s="153">
        <v>9.9150336698018364</v>
      </c>
      <c r="M56" s="146">
        <v>72.617000000000004</v>
      </c>
    </row>
    <row r="57" spans="1:13">
      <c r="A57" s="3" t="s">
        <v>160</v>
      </c>
      <c r="B57" s="3">
        <v>2023</v>
      </c>
      <c r="C57" s="76">
        <v>45039</v>
      </c>
      <c r="D57" s="3" t="s">
        <v>64</v>
      </c>
      <c r="E57" s="146" t="s">
        <v>47</v>
      </c>
      <c r="F57" s="3" t="s">
        <v>37</v>
      </c>
      <c r="G57" s="10">
        <f>(C57-VLOOKUP(E57,Riders!$A$2:$E$7777,4,FALSE))/365</f>
        <v>22.410958904109588</v>
      </c>
      <c r="H57" s="133">
        <v>22</v>
      </c>
      <c r="I57" s="146">
        <v>4.9459999999999997</v>
      </c>
      <c r="J57" s="153">
        <v>4.9790110277900315</v>
      </c>
      <c r="K57" s="19">
        <v>3.3011027790031733E-2</v>
      </c>
      <c r="L57" s="153">
        <v>9.9250110277900312</v>
      </c>
      <c r="M57" s="146">
        <v>72.543999999999997</v>
      </c>
    </row>
    <row r="58" spans="1:13">
      <c r="A58" s="3" t="s">
        <v>160</v>
      </c>
      <c r="B58" s="3">
        <v>2023</v>
      </c>
      <c r="C58" s="76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33">
        <v>23</v>
      </c>
      <c r="I58" s="146">
        <v>4.9249999999999998</v>
      </c>
      <c r="J58" s="153">
        <v>5.0079525701514767</v>
      </c>
      <c r="K58" s="19">
        <v>8.2952570151476834E-2</v>
      </c>
      <c r="L58" s="153">
        <v>9.9329525701514765</v>
      </c>
      <c r="M58" s="146">
        <v>72.486000000000004</v>
      </c>
    </row>
    <row r="59" spans="1:13">
      <c r="A59" s="3" t="s">
        <v>160</v>
      </c>
      <c r="B59" s="3">
        <v>2023</v>
      </c>
      <c r="C59" s="76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33">
        <v>24</v>
      </c>
      <c r="I59" s="146">
        <v>4.907</v>
      </c>
      <c r="J59" s="153">
        <v>5.0730399201596796</v>
      </c>
      <c r="K59" s="19">
        <v>0.16603992015967961</v>
      </c>
      <c r="L59" s="153">
        <v>9.9800399201596797</v>
      </c>
      <c r="M59" s="146">
        <v>72.144000000000005</v>
      </c>
    </row>
    <row r="60" spans="1:13">
      <c r="A60" s="3" t="s">
        <v>160</v>
      </c>
      <c r="B60" s="3">
        <v>2023</v>
      </c>
      <c r="C60" s="76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33">
        <v>25</v>
      </c>
      <c r="I60" s="146">
        <v>4.9779999999999998</v>
      </c>
      <c r="J60" s="153">
        <v>5.0030083590945011</v>
      </c>
      <c r="K60" s="19">
        <v>2.5008359094501387E-2</v>
      </c>
      <c r="L60" s="153">
        <v>9.9810083590945009</v>
      </c>
      <c r="M60" s="146">
        <v>72.137</v>
      </c>
    </row>
    <row r="61" spans="1:13">
      <c r="A61" s="3" t="s">
        <v>160</v>
      </c>
      <c r="B61" s="3">
        <v>2023</v>
      </c>
      <c r="C61" s="76">
        <v>45039</v>
      </c>
      <c r="D61" s="3" t="s">
        <v>64</v>
      </c>
      <c r="E61" s="3" t="s">
        <v>209</v>
      </c>
      <c r="F61" s="3" t="s">
        <v>210</v>
      </c>
      <c r="G61" s="10">
        <f>(C61-VLOOKUP(E61,Riders!$A$2:$E$7777,4,FALSE))/365</f>
        <v>25.830136986301369</v>
      </c>
      <c r="H61" s="133">
        <v>26</v>
      </c>
      <c r="I61" s="146">
        <v>4.9370000000000003</v>
      </c>
      <c r="J61" s="153">
        <v>5.0539803649483099</v>
      </c>
      <c r="K61" s="19">
        <v>0.11698036494830966</v>
      </c>
      <c r="L61" s="153">
        <v>9.9909803649483102</v>
      </c>
      <c r="M61" s="146">
        <v>72.064999999999998</v>
      </c>
    </row>
    <row r="62" spans="1:13">
      <c r="A62" s="3" t="s">
        <v>160</v>
      </c>
      <c r="B62" s="3">
        <v>2023</v>
      </c>
      <c r="C62" s="76">
        <v>45039</v>
      </c>
      <c r="D62" s="3" t="s">
        <v>64</v>
      </c>
      <c r="E62" s="3" t="s">
        <v>55</v>
      </c>
      <c r="F62" s="3" t="s">
        <v>8277</v>
      </c>
      <c r="G62" s="10">
        <f>(C62-VLOOKUP(E62,Riders!$A$2:$E$7777,4,FALSE))/365</f>
        <v>23.279452054794522</v>
      </c>
      <c r="H62" s="133">
        <v>27</v>
      </c>
      <c r="I62" s="146">
        <v>4.9749999999999996</v>
      </c>
      <c r="J62" s="153">
        <v>5.0300025012506264</v>
      </c>
      <c r="K62" s="19">
        <v>5.5002501250626779E-2</v>
      </c>
      <c r="L62" s="153">
        <v>10.005002501250626</v>
      </c>
      <c r="M62" s="146">
        <v>71.963999999999999</v>
      </c>
    </row>
    <row r="63" spans="1:13">
      <c r="A63" s="3" t="s">
        <v>160</v>
      </c>
      <c r="B63" s="3">
        <v>2023</v>
      </c>
      <c r="C63" s="76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33">
        <v>28</v>
      </c>
      <c r="I63" s="146">
        <v>4.9260000000000002</v>
      </c>
      <c r="J63" s="153">
        <v>5.0859587284812413</v>
      </c>
      <c r="K63" s="19">
        <v>0.15995872848124115</v>
      </c>
      <c r="L63" s="153">
        <v>10.011958728481241</v>
      </c>
      <c r="M63" s="146">
        <v>71.914000000000001</v>
      </c>
    </row>
    <row r="64" spans="1:13">
      <c r="A64" s="3" t="s">
        <v>160</v>
      </c>
      <c r="B64" s="3">
        <v>2023</v>
      </c>
      <c r="C64" s="76">
        <v>45039</v>
      </c>
      <c r="D64" s="3" t="s">
        <v>64</v>
      </c>
      <c r="E64" s="146" t="s">
        <v>809</v>
      </c>
      <c r="F64" s="3" t="s">
        <v>56</v>
      </c>
      <c r="G64" s="10">
        <f>(C64-VLOOKUP(E64,Riders!$A$2:$E$7777,4,FALSE))/365</f>
        <v>23.317808219178083</v>
      </c>
      <c r="H64" s="133">
        <v>29</v>
      </c>
      <c r="I64" s="146">
        <v>4.9539999999999997</v>
      </c>
      <c r="J64" s="153">
        <v>5.0689693046565063</v>
      </c>
      <c r="K64" s="19">
        <v>0.11496930465650657</v>
      </c>
      <c r="L64" s="153">
        <v>10.022969304656506</v>
      </c>
      <c r="M64" s="146">
        <v>71.834999999999994</v>
      </c>
    </row>
    <row r="65" spans="1:13">
      <c r="A65" s="3" t="s">
        <v>160</v>
      </c>
      <c r="B65" s="3">
        <v>2023</v>
      </c>
      <c r="C65" s="76">
        <v>45039</v>
      </c>
      <c r="D65" s="3" t="s">
        <v>64</v>
      </c>
      <c r="E65" s="3" t="s">
        <v>1172</v>
      </c>
      <c r="F65" s="3" t="s">
        <v>28</v>
      </c>
      <c r="G65" s="10">
        <f>(C65-VLOOKUP(E65,Riders!$A$2:$E$7777,4,FALSE))/365</f>
        <v>19.386301369863013</v>
      </c>
      <c r="H65" s="133">
        <v>30</v>
      </c>
      <c r="I65" s="146">
        <v>4.9710000000000001</v>
      </c>
      <c r="J65" s="153">
        <v>5.0630041250905844</v>
      </c>
      <c r="K65" s="19">
        <v>9.200412509058431E-2</v>
      </c>
      <c r="L65" s="153">
        <v>10.034004125090584</v>
      </c>
      <c r="M65" s="146">
        <v>71.756</v>
      </c>
    </row>
    <row r="66" spans="1:13">
      <c r="A66" s="3" t="s">
        <v>160</v>
      </c>
      <c r="B66" s="3">
        <v>2023</v>
      </c>
      <c r="C66" s="76">
        <v>45039</v>
      </c>
      <c r="D66" s="3" t="s">
        <v>64</v>
      </c>
      <c r="E66" s="3" t="s">
        <v>736</v>
      </c>
      <c r="F66" s="3" t="s">
        <v>40</v>
      </c>
      <c r="G66" s="10">
        <f>(C66-VLOOKUP(E66,Riders!$A$2:$E$7777,4,FALSE))/365</f>
        <v>29.747945205479454</v>
      </c>
      <c r="H66" s="133">
        <v>31</v>
      </c>
      <c r="I66" s="146">
        <v>4.9569999999999999</v>
      </c>
      <c r="J66" s="153">
        <v>5.0929706875854945</v>
      </c>
      <c r="K66" s="19">
        <v>0.13597068758549469</v>
      </c>
      <c r="L66" s="153">
        <v>10.049970687585494</v>
      </c>
      <c r="M66" s="146">
        <v>71.641999999999996</v>
      </c>
    </row>
    <row r="67" spans="1:13">
      <c r="A67" s="3" t="s">
        <v>160</v>
      </c>
      <c r="B67" s="3">
        <v>2023</v>
      </c>
      <c r="C67" s="76">
        <v>45039</v>
      </c>
      <c r="D67" s="3" t="s">
        <v>64</v>
      </c>
      <c r="E67" s="146" t="s">
        <v>142</v>
      </c>
      <c r="F67" s="3" t="s">
        <v>143</v>
      </c>
      <c r="G67" s="10">
        <f>(C67-VLOOKUP(E67,Riders!$A$2:$E$7777,4,FALSE))/365</f>
        <v>22.756164383561643</v>
      </c>
      <c r="H67" s="133">
        <v>32</v>
      </c>
      <c r="I67" s="146">
        <v>4.9859999999999998</v>
      </c>
      <c r="J67" s="153">
        <v>5.1029791914804177</v>
      </c>
      <c r="K67" s="19">
        <v>0.11697919148041791</v>
      </c>
      <c r="L67" s="153">
        <v>10.088979191480417</v>
      </c>
      <c r="M67" s="146">
        <v>71.364999999999995</v>
      </c>
    </row>
    <row r="68" spans="1:13">
      <c r="A68" s="3" t="s">
        <v>160</v>
      </c>
      <c r="B68" s="3">
        <v>2023</v>
      </c>
      <c r="C68" s="76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33">
        <v>33</v>
      </c>
      <c r="I68" s="146">
        <v>5.0149999999999997</v>
      </c>
      <c r="J68" s="153">
        <v>5.1080228471001758</v>
      </c>
      <c r="K68" s="19">
        <v>9.3022847100176165E-2</v>
      </c>
      <c r="L68" s="153">
        <v>10.123022847100176</v>
      </c>
      <c r="M68" s="146">
        <v>71.125</v>
      </c>
    </row>
    <row r="69" spans="1:13">
      <c r="A69" s="3" t="s">
        <v>160</v>
      </c>
      <c r="B69" s="3">
        <v>2023</v>
      </c>
      <c r="C69" s="76">
        <v>45039</v>
      </c>
      <c r="D69" s="3" t="s">
        <v>64</v>
      </c>
      <c r="E69" s="3" t="s">
        <v>108</v>
      </c>
      <c r="F69" s="3" t="s">
        <v>8277</v>
      </c>
      <c r="G69" s="10">
        <f>(C69-VLOOKUP(E69,Riders!$A$2:$E$7777,4,FALSE))/365</f>
        <v>25.038356164383561</v>
      </c>
      <c r="H69" s="133">
        <v>34</v>
      </c>
      <c r="I69" s="146">
        <v>5.0170000000000003</v>
      </c>
      <c r="J69" s="153">
        <v>5.112004121941955</v>
      </c>
      <c r="K69" s="19">
        <v>9.5004121941954622E-2</v>
      </c>
      <c r="L69" s="153">
        <v>10.129004121941955</v>
      </c>
      <c r="M69" s="146">
        <v>71.082999999999998</v>
      </c>
    </row>
    <row r="70" spans="1:13">
      <c r="A70" s="3" t="s">
        <v>160</v>
      </c>
      <c r="B70" s="3">
        <v>2023</v>
      </c>
      <c r="C70" s="76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33">
        <v>35</v>
      </c>
      <c r="I70" s="146">
        <v>5.0350000000000001</v>
      </c>
      <c r="J70" s="153">
        <v>5.1280319712047433</v>
      </c>
      <c r="K70" s="19">
        <v>9.3031971204743158E-2</v>
      </c>
      <c r="L70" s="153">
        <v>10.163031971204743</v>
      </c>
      <c r="M70" s="146">
        <v>70.844999999999999</v>
      </c>
    </row>
    <row r="71" spans="1:13">
      <c r="A71" s="3" t="s">
        <v>160</v>
      </c>
      <c r="B71" s="3">
        <v>2023</v>
      </c>
      <c r="C71" s="76">
        <v>45039</v>
      </c>
      <c r="D71" s="3" t="s">
        <v>64</v>
      </c>
      <c r="E71" s="146" t="s">
        <v>23</v>
      </c>
      <c r="F71" s="3" t="s">
        <v>24</v>
      </c>
      <c r="G71" s="10">
        <f>(C71-VLOOKUP(E71,Riders!$A$2:$E$7777,4,FALSE))/365</f>
        <v>21.517808219178082</v>
      </c>
      <c r="H71" s="133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6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33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6">
        <v>4.7860420461585109</v>
      </c>
      <c r="K73" s="38">
        <v>8.2042046158511184E-2</v>
      </c>
      <c r="L73" s="86">
        <v>9.4900420461585107</v>
      </c>
      <c r="M73" s="40">
        <v>75.869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182</v>
      </c>
      <c r="F74" s="1" t="s">
        <v>476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6">
        <v>4.9129667379808648</v>
      </c>
      <c r="K74" s="38">
        <v>0.13796673798086445</v>
      </c>
      <c r="L74" s="86">
        <v>9.6879667379808652</v>
      </c>
      <c r="M74" s="40">
        <v>74.319000000000003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200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6">
        <v>4.8909895698763872</v>
      </c>
      <c r="K75" s="38">
        <v>-9.0104301236131334E-3</v>
      </c>
      <c r="L75" s="86">
        <v>9.7909895698763876</v>
      </c>
      <c r="M75" s="40">
        <v>73.537000000000006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670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6">
        <v>4.9270662179469698</v>
      </c>
      <c r="K76" s="38">
        <v>4.4066217946969743E-2</v>
      </c>
      <c r="L76" s="86">
        <v>9.8100662179469698</v>
      </c>
      <c r="M76" s="40">
        <v>73.394000000000005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467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6">
        <v>4.9579869013507984</v>
      </c>
      <c r="K77" s="38">
        <v>9.1986901350798789E-2</v>
      </c>
      <c r="L77" s="86">
        <v>9.8239869013507981</v>
      </c>
      <c r="M77" s="40">
        <v>73.290000000000006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6">
        <v>4.979981518945813</v>
      </c>
      <c r="K78" s="38">
        <v>0.11798151894581288</v>
      </c>
      <c r="L78" s="86">
        <v>9.8419815189458131</v>
      </c>
      <c r="M78" s="40">
        <v>73.156000000000006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6">
        <v>4.9399618019940092</v>
      </c>
      <c r="K79" s="38">
        <v>3.2961801994009221E-2</v>
      </c>
      <c r="L79" s="86">
        <v>9.8469618019940093</v>
      </c>
      <c r="M79" s="143">
        <v>73.119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6">
        <v>4.9540035709887942</v>
      </c>
      <c r="K80" s="38">
        <v>5.7003570988793939E-2</v>
      </c>
      <c r="L80" s="86">
        <v>9.8510035709887944</v>
      </c>
      <c r="M80" s="143">
        <v>73.088999999999999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6">
        <v>4.974037125139219</v>
      </c>
      <c r="K81" s="38">
        <v>4.8037125139218873E-2</v>
      </c>
      <c r="L81" s="86">
        <v>9.9000371251392192</v>
      </c>
      <c r="M81" s="143">
        <v>72.727000000000004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6">
        <v>4.996990099009901</v>
      </c>
      <c r="K82" s="38">
        <v>9.2990099009901073E-2</v>
      </c>
      <c r="L82" s="86">
        <v>9.9009900990099009</v>
      </c>
      <c r="M82" s="143">
        <v>72.72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6">
        <v>4.9649860116752933</v>
      </c>
      <c r="K83" s="38">
        <v>1.69860116752929E-2</v>
      </c>
      <c r="L83" s="86">
        <v>9.9129860116752937</v>
      </c>
      <c r="M83" s="143">
        <v>72.632000000000005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535</v>
      </c>
      <c r="F84" s="1" t="s">
        <v>226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6">
        <v>5.0060489527856733</v>
      </c>
      <c r="K84" s="38">
        <v>7.8048952785673364E-2</v>
      </c>
      <c r="L84" s="86">
        <v>9.9340489527856732</v>
      </c>
      <c r="M84" s="40">
        <v>72.477999999999994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6">
        <v>4.9780188209244391</v>
      </c>
      <c r="K85" s="38">
        <v>-7.9811790755606182E-3</v>
      </c>
      <c r="L85" s="86">
        <v>9.9640188209244389</v>
      </c>
      <c r="M85" s="40">
        <v>72.260000000000005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6">
        <v>5.0280298172446756</v>
      </c>
      <c r="K86" s="38">
        <v>8.0029817244675172E-2</v>
      </c>
      <c r="L86" s="86">
        <v>9.976029817244676</v>
      </c>
      <c r="M86" s="40">
        <v>72.173000000000002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6">
        <v>5.0429974780367486</v>
      </c>
      <c r="K87" s="38">
        <v>0.10899747803674842</v>
      </c>
      <c r="L87" s="86">
        <v>9.9769974780367487</v>
      </c>
      <c r="M87" s="40">
        <v>72.165999999999997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6">
        <v>5.0789333629005426</v>
      </c>
      <c r="K88" s="38">
        <v>0.17893336290054229</v>
      </c>
      <c r="L88" s="86">
        <v>9.978933362900543</v>
      </c>
      <c r="M88" s="40">
        <v>72.152000000000001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6">
        <v>5.0589803649483098</v>
      </c>
      <c r="K89" s="38">
        <v>0.12698036494830944</v>
      </c>
      <c r="L89" s="86">
        <v>9.9909803649483102</v>
      </c>
      <c r="M89" s="40">
        <v>72.064999999999998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6">
        <v>5.0349453778012272</v>
      </c>
      <c r="K90" s="38">
        <v>7.2945377801227451E-2</v>
      </c>
      <c r="L90" s="86">
        <v>9.9969453778012269</v>
      </c>
      <c r="M90" s="40">
        <v>72.022000000000006</v>
      </c>
    </row>
    <row r="91" spans="1:13">
      <c r="A91" s="1" t="s">
        <v>1116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6">
        <v>5.0659460934454525</v>
      </c>
      <c r="K91" s="38">
        <v>0.10794609344545236</v>
      </c>
      <c r="L91" s="86">
        <v>10.023946093445453</v>
      </c>
      <c r="M91" s="40">
        <v>71.828000000000003</v>
      </c>
    </row>
    <row r="92" spans="1:13">
      <c r="A92" s="1" t="s">
        <v>1116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6">
        <v>5.0609948188693439</v>
      </c>
      <c r="K92" s="38">
        <v>9.3994818869344243E-2</v>
      </c>
      <c r="L92" s="86">
        <v>10.027994818869344</v>
      </c>
      <c r="M92" s="40">
        <v>71.799000000000007</v>
      </c>
    </row>
    <row r="93" spans="1:13">
      <c r="A93" s="1" t="s">
        <v>1116</v>
      </c>
      <c r="B93" s="1">
        <v>2023</v>
      </c>
      <c r="C93" s="2">
        <v>45002</v>
      </c>
      <c r="D93" s="1" t="s">
        <v>64</v>
      </c>
      <c r="E93" s="143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6">
        <v>5.0249621978757206</v>
      </c>
      <c r="K93" s="38">
        <v>1.3962197875720506E-2</v>
      </c>
      <c r="L93" s="86">
        <v>10.035962197875721</v>
      </c>
      <c r="M93" s="40">
        <v>71.742000000000004</v>
      </c>
    </row>
    <row r="94" spans="1:13">
      <c r="A94" s="1" t="s">
        <v>1116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6">
        <v>5.0410578050823789</v>
      </c>
      <c r="K94" s="38">
        <v>2.9057805082379318E-2</v>
      </c>
      <c r="L94" s="86">
        <v>10.053057805082378</v>
      </c>
      <c r="M94" s="40">
        <v>71.62</v>
      </c>
    </row>
    <row r="95" spans="1:13">
      <c r="A95" s="1" t="s">
        <v>1116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6">
        <v>5.0620223411258802</v>
      </c>
      <c r="K95" s="38">
        <v>3.9022341125880544E-2</v>
      </c>
      <c r="L95" s="86">
        <v>10.08502234112588</v>
      </c>
      <c r="M95" s="40">
        <v>71.393000000000001</v>
      </c>
    </row>
    <row r="96" spans="1:13">
      <c r="A96" s="1" t="s">
        <v>1116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6">
        <v>5.1109879552018036</v>
      </c>
      <c r="K96" s="38">
        <v>7.8987955201803572E-2</v>
      </c>
      <c r="L96" s="86">
        <v>10.142987955201804</v>
      </c>
      <c r="M96" s="40">
        <v>70.984999999999999</v>
      </c>
    </row>
    <row r="97" spans="1:13">
      <c r="A97" s="1" t="s">
        <v>1116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6">
        <v>5.1449904308243033</v>
      </c>
      <c r="K97" s="38">
        <v>0.14299043082430352</v>
      </c>
      <c r="L97" s="86">
        <v>10.146990430824303</v>
      </c>
      <c r="M97" s="40">
        <v>70.956999999999994</v>
      </c>
    </row>
    <row r="98" spans="1:13">
      <c r="A98" s="1" t="s">
        <v>1116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6">
        <v>5.1630319712047434</v>
      </c>
      <c r="K98" s="38">
        <v>0.16303197120474344</v>
      </c>
      <c r="L98" s="86">
        <v>10.163031971204743</v>
      </c>
      <c r="M98" s="40">
        <v>70.844999999999999</v>
      </c>
    </row>
    <row r="99" spans="1:13">
      <c r="A99" s="1" t="s">
        <v>1116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6">
        <v>5.099952658206381</v>
      </c>
      <c r="K99" s="38">
        <v>2.4952658206380818E-2</v>
      </c>
      <c r="L99" s="86">
        <v>10.174952658206381</v>
      </c>
      <c r="M99" s="40">
        <v>70.762</v>
      </c>
    </row>
    <row r="100" spans="1:13">
      <c r="A100" s="1" t="s">
        <v>1116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6">
        <v>5.1169526582063813</v>
      </c>
      <c r="K100" s="38">
        <v>5.8952658206381514E-2</v>
      </c>
      <c r="L100" s="86">
        <v>10.174952658206381</v>
      </c>
      <c r="M100" s="40">
        <v>70.762</v>
      </c>
    </row>
    <row r="101" spans="1:13">
      <c r="A101" s="1" t="s">
        <v>1116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6">
        <v>5.1390698812614373</v>
      </c>
      <c r="K101" s="38">
        <v>6.4069881261437089E-2</v>
      </c>
      <c r="L101" s="86">
        <v>10.214069881261437</v>
      </c>
      <c r="M101" s="40">
        <v>70.491</v>
      </c>
    </row>
    <row r="102" spans="1:13">
      <c r="A102" s="1" t="s">
        <v>1116</v>
      </c>
      <c r="B102" s="1">
        <v>2023</v>
      </c>
      <c r="C102" s="2">
        <v>45002</v>
      </c>
      <c r="D102" s="1" t="s">
        <v>64</v>
      </c>
      <c r="E102" s="1" t="s">
        <v>736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6">
        <v>5.1929780374429626</v>
      </c>
      <c r="K102" s="38">
        <v>0.15097803744296279</v>
      </c>
      <c r="L102" s="86">
        <v>10.234978037442962</v>
      </c>
      <c r="M102" s="40">
        <v>70.346999999999994</v>
      </c>
    </row>
    <row r="103" spans="1:13">
      <c r="A103" s="1" t="s">
        <v>1116</v>
      </c>
      <c r="B103" s="1">
        <v>2023</v>
      </c>
      <c r="C103" s="2">
        <v>45002</v>
      </c>
      <c r="D103" s="1" t="s">
        <v>64</v>
      </c>
      <c r="E103" s="1" t="s">
        <v>230</v>
      </c>
      <c r="F103" s="1" t="s">
        <v>210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6">
        <v>5.1880407796870998</v>
      </c>
      <c r="K103" s="38">
        <v>0.11704077968710003</v>
      </c>
      <c r="L103" s="86">
        <v>10.259040779687099</v>
      </c>
      <c r="M103" s="40">
        <v>70.182000000000002</v>
      </c>
    </row>
    <row r="104" spans="1:13">
      <c r="A104" s="1" t="s">
        <v>1116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6">
        <v>5.2070521988609606</v>
      </c>
      <c r="K104" s="38">
        <v>0.13705219886096032</v>
      </c>
      <c r="L104" s="86">
        <v>10.277052198860961</v>
      </c>
      <c r="M104" s="40">
        <v>70.058999999999997</v>
      </c>
    </row>
    <row r="105" spans="1:13">
      <c r="A105" s="1" t="s">
        <v>1116</v>
      </c>
      <c r="B105" s="1">
        <v>2023</v>
      </c>
      <c r="C105" s="2">
        <v>45002</v>
      </c>
      <c r="D105" s="1" t="s">
        <v>64</v>
      </c>
      <c r="E105" s="3" t="s">
        <v>209</v>
      </c>
      <c r="F105" s="1" t="s">
        <v>210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6">
        <v>5.2040365367297055</v>
      </c>
      <c r="K105" s="38">
        <v>0.11603653672970538</v>
      </c>
      <c r="L105" s="86">
        <v>10.292036536729706</v>
      </c>
      <c r="M105" s="40">
        <v>69.956999999999994</v>
      </c>
    </row>
    <row r="106" spans="1:13">
      <c r="A106" s="1" t="s">
        <v>1116</v>
      </c>
      <c r="B106" s="1">
        <v>2023</v>
      </c>
      <c r="C106" s="2">
        <v>45002</v>
      </c>
      <c r="D106" s="1" t="s">
        <v>64</v>
      </c>
      <c r="E106" s="1" t="s">
        <v>679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6">
        <v>5.1829500064424678</v>
      </c>
      <c r="K106" s="38">
        <v>5.7950006442467838E-2</v>
      </c>
      <c r="L106" s="86">
        <v>10.307950006442468</v>
      </c>
      <c r="M106" s="40">
        <v>69.849000000000004</v>
      </c>
    </row>
    <row r="107" spans="1:13">
      <c r="A107" s="1" t="s">
        <v>1116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6">
        <v>5.2250300111789487</v>
      </c>
      <c r="K107" s="38">
        <v>0.13103001117894841</v>
      </c>
      <c r="L107" s="86">
        <v>10.319030011178949</v>
      </c>
      <c r="M107" s="40">
        <v>69.774000000000001</v>
      </c>
    </row>
    <row r="108" spans="1:13">
      <c r="A108" s="1" t="s">
        <v>1116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6">
        <v>5.2160575555076534</v>
      </c>
      <c r="K108" s="38">
        <v>8.5057555507653149E-2</v>
      </c>
      <c r="L108" s="86">
        <v>10.347057555507654</v>
      </c>
      <c r="M108" s="40">
        <v>69.584999999999994</v>
      </c>
    </row>
    <row r="109" spans="1:13">
      <c r="A109" s="1" t="s">
        <v>1116</v>
      </c>
      <c r="B109" s="1">
        <v>2023</v>
      </c>
      <c r="C109" s="2">
        <v>45002</v>
      </c>
      <c r="D109" s="1" t="s">
        <v>64</v>
      </c>
      <c r="E109" s="1" t="s">
        <v>967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6">
        <v>5.2520663556246756</v>
      </c>
      <c r="K109" s="38">
        <v>0.13606635562467595</v>
      </c>
      <c r="L109" s="86">
        <v>10.368066355624675</v>
      </c>
      <c r="M109" s="40">
        <v>69.444000000000003</v>
      </c>
    </row>
    <row r="110" spans="1:13">
      <c r="A110" s="1" t="s">
        <v>1116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6">
        <v>5.2400169883277474</v>
      </c>
      <c r="K110" s="38">
        <v>7.9016988327747839E-2</v>
      </c>
      <c r="L110" s="86">
        <v>10.401016988327747</v>
      </c>
      <c r="M110" s="40">
        <v>69.224000000000004</v>
      </c>
    </row>
    <row r="111" spans="1:13">
      <c r="A111" s="1" t="s">
        <v>1116</v>
      </c>
      <c r="B111" s="1">
        <v>2023</v>
      </c>
      <c r="C111" s="2">
        <v>45002</v>
      </c>
      <c r="D111" s="1" t="s">
        <v>64</v>
      </c>
      <c r="E111" s="1" t="s">
        <v>187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6">
        <v>5.2900187089113482</v>
      </c>
      <c r="K111" s="38">
        <v>0.15401870891134806</v>
      </c>
      <c r="L111" s="86">
        <v>10.426018708911348</v>
      </c>
      <c r="M111" s="40">
        <v>69.058000000000007</v>
      </c>
    </row>
    <row r="112" spans="1:13">
      <c r="A112" s="1" t="s">
        <v>1116</v>
      </c>
      <c r="B112" s="1">
        <v>2023</v>
      </c>
      <c r="C112" s="2">
        <v>45002</v>
      </c>
      <c r="D112" s="1" t="s">
        <v>64</v>
      </c>
      <c r="E112" s="1" t="s">
        <v>1117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6">
        <v>5.2759269205115569</v>
      </c>
      <c r="K112" s="38">
        <v>0.11192692051155717</v>
      </c>
      <c r="L112" s="86">
        <v>10.439926920511557</v>
      </c>
      <c r="M112" s="40">
        <v>68.965999999999994</v>
      </c>
    </row>
    <row r="113" spans="1:13">
      <c r="A113" s="1" t="s">
        <v>1116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6">
        <v>5.2730109404739425</v>
      </c>
      <c r="K113" s="38">
        <v>8.5010940473942753E-2</v>
      </c>
      <c r="L113" s="86">
        <v>10.461010940473942</v>
      </c>
      <c r="M113" s="40">
        <v>68.826999999999998</v>
      </c>
    </row>
    <row r="114" spans="1:13">
      <c r="A114" s="28" t="s">
        <v>1116</v>
      </c>
      <c r="B114" s="28">
        <v>2023</v>
      </c>
      <c r="C114" s="149">
        <v>45002</v>
      </c>
      <c r="D114" s="28" t="s">
        <v>64</v>
      </c>
      <c r="E114" s="143" t="s">
        <v>142</v>
      </c>
      <c r="F114" s="143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6">
        <v>5.3150520519208078</v>
      </c>
      <c r="K114" s="38">
        <v>0.14105205192080739</v>
      </c>
      <c r="L114" s="86">
        <v>10.489052051920808</v>
      </c>
      <c r="M114" s="40">
        <v>68.643000000000001</v>
      </c>
    </row>
    <row r="115" spans="1:13">
      <c r="A115" s="28" t="s">
        <v>1116</v>
      </c>
      <c r="B115" s="28">
        <v>2023</v>
      </c>
      <c r="C115" s="149">
        <v>45002</v>
      </c>
      <c r="D115" s="28" t="s">
        <v>64</v>
      </c>
      <c r="E115" s="143" t="s">
        <v>822</v>
      </c>
      <c r="F115" s="143" t="s">
        <v>205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6">
        <v>5.2979938464230516</v>
      </c>
      <c r="K115" s="38">
        <v>9.6993846423051977E-2</v>
      </c>
      <c r="L115" s="86">
        <v>10.498993846423051</v>
      </c>
      <c r="M115" s="40">
        <v>68.578000000000003</v>
      </c>
    </row>
    <row r="116" spans="1:13">
      <c r="A116" s="28" t="s">
        <v>1116</v>
      </c>
      <c r="B116" s="28">
        <v>2023</v>
      </c>
      <c r="C116" s="149">
        <v>45002</v>
      </c>
      <c r="D116" s="28" t="s">
        <v>64</v>
      </c>
      <c r="E116" s="143" t="s">
        <v>788</v>
      </c>
      <c r="F116" s="143" t="s">
        <v>205</v>
      </c>
      <c r="G116" s="10">
        <f>(C116-VLOOKUP(E116,Riders!$A$2:$E$7777,4,FALSE))/365</f>
        <v>22.243835616438357</v>
      </c>
      <c r="H116" s="28">
        <v>44</v>
      </c>
      <c r="I116" s="40"/>
      <c r="J116" s="86"/>
      <c r="K116" s="38"/>
      <c r="L116" s="86">
        <v>10.518934081346424</v>
      </c>
      <c r="M116" s="40">
        <v>68.447999999999993</v>
      </c>
    </row>
    <row r="117" spans="1:13">
      <c r="A117" s="28" t="s">
        <v>1116</v>
      </c>
      <c r="B117" s="28">
        <v>2023</v>
      </c>
      <c r="C117" s="149">
        <v>45002</v>
      </c>
      <c r="D117" s="28" t="s">
        <v>64</v>
      </c>
      <c r="E117" s="143" t="s">
        <v>60</v>
      </c>
      <c r="F117" s="143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6">
        <v>5.3119408872761342</v>
      </c>
      <c r="K117" s="38">
        <v>8.8940887276134362E-2</v>
      </c>
      <c r="L117" s="86">
        <v>10.534940887276134</v>
      </c>
      <c r="M117" s="40">
        <v>68.343999999999994</v>
      </c>
    </row>
    <row r="118" spans="1:13">
      <c r="A118" s="28" t="s">
        <v>1116</v>
      </c>
      <c r="B118" s="28">
        <v>2023</v>
      </c>
      <c r="C118" s="149">
        <v>45002</v>
      </c>
      <c r="D118" s="28" t="s">
        <v>64</v>
      </c>
      <c r="E118" s="143" t="s">
        <v>149</v>
      </c>
      <c r="F118" s="143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6">
        <v>5.3420317040951124</v>
      </c>
      <c r="K118" s="38">
        <v>0.11603170409511243</v>
      </c>
      <c r="L118" s="86">
        <v>10.568031704095112</v>
      </c>
      <c r="M118" s="40">
        <v>68.13</v>
      </c>
    </row>
    <row r="119" spans="1:13">
      <c r="A119" s="28" t="s">
        <v>1116</v>
      </c>
      <c r="B119" s="28">
        <v>2023</v>
      </c>
      <c r="C119" s="149">
        <v>45002</v>
      </c>
      <c r="D119" s="28" t="s">
        <v>64</v>
      </c>
      <c r="E119" s="143" t="s">
        <v>1118</v>
      </c>
      <c r="F119" s="143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6">
        <v>5.3800388043893967</v>
      </c>
      <c r="K119" s="38">
        <v>0.16903880438939645</v>
      </c>
      <c r="L119" s="86">
        <v>10.591038804389397</v>
      </c>
      <c r="M119" s="40">
        <v>67.981999999999999</v>
      </c>
    </row>
    <row r="120" spans="1:13">
      <c r="A120" s="28" t="s">
        <v>1116</v>
      </c>
      <c r="B120" s="28">
        <v>2023</v>
      </c>
      <c r="C120" s="149">
        <v>45002</v>
      </c>
      <c r="D120" s="28" t="s">
        <v>64</v>
      </c>
      <c r="E120" s="143" t="s">
        <v>139</v>
      </c>
      <c r="F120" s="143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6">
        <v>5.3779287178050694</v>
      </c>
      <c r="K120" s="38">
        <v>0.14092871780506933</v>
      </c>
      <c r="L120" s="86">
        <v>10.61492871780507</v>
      </c>
      <c r="M120" s="40">
        <v>67.828999999999994</v>
      </c>
    </row>
    <row r="121" spans="1:13">
      <c r="A121" s="28" t="s">
        <v>1116</v>
      </c>
      <c r="B121" s="28">
        <v>2023</v>
      </c>
      <c r="C121" s="149">
        <v>45002</v>
      </c>
      <c r="D121" s="28" t="s">
        <v>64</v>
      </c>
      <c r="E121" s="143" t="s">
        <v>109</v>
      </c>
      <c r="F121" s="143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6">
        <v>5.4929739628381391</v>
      </c>
      <c r="K121" s="38">
        <v>0.24897396283813933</v>
      </c>
      <c r="L121" s="86">
        <v>10.736973962838139</v>
      </c>
      <c r="M121" s="40">
        <v>67.058000000000007</v>
      </c>
    </row>
    <row r="122" spans="1:13">
      <c r="A122" s="28" t="s">
        <v>1116</v>
      </c>
      <c r="B122" s="28">
        <v>2023</v>
      </c>
      <c r="C122" s="149">
        <v>45002</v>
      </c>
      <c r="D122" s="28" t="s">
        <v>64</v>
      </c>
      <c r="E122" s="143" t="s">
        <v>128</v>
      </c>
      <c r="F122" s="143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6">
        <v>5.6399625270981719</v>
      </c>
      <c r="K122" s="38">
        <v>0.13096252709817158</v>
      </c>
      <c r="L122" s="86">
        <v>11.148962527098172</v>
      </c>
      <c r="M122" s="40">
        <v>64.58</v>
      </c>
    </row>
    <row r="123" spans="1:13">
      <c r="A123" s="28" t="s">
        <v>1116</v>
      </c>
      <c r="B123" s="28">
        <v>2023</v>
      </c>
      <c r="C123" s="149">
        <v>45002</v>
      </c>
      <c r="D123" s="28" t="s">
        <v>64</v>
      </c>
      <c r="E123" s="143" t="s">
        <v>1119</v>
      </c>
      <c r="F123" s="143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6">
        <v>5.7390179657660196</v>
      </c>
      <c r="K123" s="38">
        <v>0.16101796576601934</v>
      </c>
      <c r="L123" s="86">
        <v>11.31701796576602</v>
      </c>
      <c r="M123" s="40">
        <v>63.621000000000002</v>
      </c>
    </row>
    <row r="124" spans="1:13">
      <c r="A124" s="28" t="s">
        <v>1116</v>
      </c>
      <c r="B124" s="28">
        <v>2023</v>
      </c>
      <c r="C124" s="149">
        <v>45002</v>
      </c>
      <c r="D124" s="28" t="s">
        <v>64</v>
      </c>
      <c r="E124" s="143" t="s">
        <v>683</v>
      </c>
      <c r="F124" s="143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6">
        <v>5.8809421450466202</v>
      </c>
      <c r="K124" s="38">
        <v>0.20694214504661979</v>
      </c>
      <c r="L124" s="86">
        <v>11.554942145046621</v>
      </c>
      <c r="M124" s="40">
        <v>62.311</v>
      </c>
    </row>
    <row r="125" spans="1:13">
      <c r="A125" s="21" t="s">
        <v>1061</v>
      </c>
      <c r="B125" s="21">
        <v>2023</v>
      </c>
      <c r="C125" s="150">
        <v>44983</v>
      </c>
      <c r="D125" s="21" t="s">
        <v>64</v>
      </c>
      <c r="E125" s="151" t="s">
        <v>90</v>
      </c>
      <c r="F125" s="151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7">
        <v>4.7130204645585136</v>
      </c>
      <c r="K125" s="41">
        <v>4.1020464558513936E-2</v>
      </c>
      <c r="L125" s="77">
        <v>9.3850204645585134</v>
      </c>
      <c r="M125" s="42">
        <v>76.718000000000004</v>
      </c>
    </row>
    <row r="126" spans="1:13">
      <c r="A126" s="21" t="s">
        <v>1061</v>
      </c>
      <c r="B126" s="21">
        <v>2023</v>
      </c>
      <c r="C126" s="150">
        <v>44983</v>
      </c>
      <c r="D126" s="21" t="s">
        <v>64</v>
      </c>
      <c r="E126" s="151" t="s">
        <v>182</v>
      </c>
      <c r="F126" s="151" t="s">
        <v>476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7">
        <v>4.7530438216023105</v>
      </c>
      <c r="K126" s="41">
        <v>1.4043821602310658E-2</v>
      </c>
      <c r="L126" s="77">
        <v>9.4920438216023104</v>
      </c>
      <c r="M126" s="42">
        <v>75.852999999999994</v>
      </c>
    </row>
    <row r="127" spans="1:13">
      <c r="A127" s="21" t="s">
        <v>1061</v>
      </c>
      <c r="B127" s="21">
        <v>2023</v>
      </c>
      <c r="C127" s="150">
        <v>44983</v>
      </c>
      <c r="D127" s="21" t="s">
        <v>64</v>
      </c>
      <c r="E127" s="42" t="s">
        <v>21</v>
      </c>
      <c r="F127" s="151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7">
        <v>4.7869964514971493</v>
      </c>
      <c r="K127" s="41">
        <v>4.9964514971492235E-3</v>
      </c>
      <c r="L127" s="77">
        <v>9.5689964514971493</v>
      </c>
      <c r="M127" s="42">
        <v>75.242999999999995</v>
      </c>
    </row>
    <row r="128" spans="1:13">
      <c r="A128" s="21" t="s">
        <v>1061</v>
      </c>
      <c r="B128" s="21">
        <v>2023</v>
      </c>
      <c r="C128" s="150">
        <v>44983</v>
      </c>
      <c r="D128" s="21" t="s">
        <v>64</v>
      </c>
      <c r="E128" s="151" t="s">
        <v>97</v>
      </c>
      <c r="F128" s="151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7">
        <v>4.8139617320444188</v>
      </c>
      <c r="K128" s="41">
        <v>4.0961732044419108E-2</v>
      </c>
      <c r="L128" s="77">
        <v>9.5869617320444185</v>
      </c>
      <c r="M128" s="42">
        <v>75.102000000000004</v>
      </c>
    </row>
    <row r="129" spans="1:13">
      <c r="A129" s="21" t="s">
        <v>1061</v>
      </c>
      <c r="B129" s="21">
        <v>2023</v>
      </c>
      <c r="C129" s="150">
        <v>44983</v>
      </c>
      <c r="D129" s="21" t="s">
        <v>64</v>
      </c>
      <c r="E129" s="151" t="s">
        <v>103</v>
      </c>
      <c r="F129" s="151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7">
        <v>4.8459761092150178</v>
      </c>
      <c r="K129" s="41">
        <v>9.2976109215017644E-2</v>
      </c>
      <c r="L129" s="77">
        <v>9.5989761092150179</v>
      </c>
      <c r="M129" s="42">
        <v>75.007999999999996</v>
      </c>
    </row>
    <row r="130" spans="1:13">
      <c r="A130" s="21" t="s">
        <v>1061</v>
      </c>
      <c r="B130" s="21">
        <v>2023</v>
      </c>
      <c r="C130" s="150">
        <v>44983</v>
      </c>
      <c r="D130" s="21" t="s">
        <v>64</v>
      </c>
      <c r="E130" s="151" t="s">
        <v>467</v>
      </c>
      <c r="F130" s="151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7">
        <v>4.8510470990307839</v>
      </c>
      <c r="K130" s="41">
        <v>9.0047099030783784E-2</v>
      </c>
      <c r="L130" s="77">
        <v>9.612047099030784</v>
      </c>
      <c r="M130" s="42">
        <v>74.906000000000006</v>
      </c>
    </row>
    <row r="131" spans="1:13">
      <c r="A131" s="21" t="s">
        <v>1061</v>
      </c>
      <c r="B131" s="21">
        <v>2023</v>
      </c>
      <c r="C131" s="150">
        <v>44983</v>
      </c>
      <c r="D131" s="21" t="s">
        <v>64</v>
      </c>
      <c r="E131" s="151" t="s">
        <v>194</v>
      </c>
      <c r="F131" s="151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7">
        <v>4.8570091112211191</v>
      </c>
      <c r="K131" s="41">
        <v>8.1009111221119312E-2</v>
      </c>
      <c r="L131" s="77">
        <v>9.6330091112211189</v>
      </c>
      <c r="M131" s="42">
        <v>74.742999999999995</v>
      </c>
    </row>
    <row r="132" spans="1:13">
      <c r="A132" s="21" t="s">
        <v>1061</v>
      </c>
      <c r="B132" s="21">
        <v>2023</v>
      </c>
      <c r="C132" s="150">
        <v>44983</v>
      </c>
      <c r="D132" s="21" t="s">
        <v>64</v>
      </c>
      <c r="E132" s="151" t="s">
        <v>141</v>
      </c>
      <c r="F132" s="151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7">
        <v>4.8640437823209464</v>
      </c>
      <c r="K132" s="41">
        <v>8.2043782320946335E-2</v>
      </c>
      <c r="L132" s="77">
        <v>9.6460437823209464</v>
      </c>
      <c r="M132" s="42">
        <v>74.641999999999996</v>
      </c>
    </row>
    <row r="133" spans="1:13">
      <c r="A133" s="21" t="s">
        <v>1061</v>
      </c>
      <c r="B133" s="21">
        <v>2023</v>
      </c>
      <c r="C133" s="150">
        <v>44983</v>
      </c>
      <c r="D133" s="21" t="s">
        <v>64</v>
      </c>
      <c r="E133" s="151" t="s">
        <v>99</v>
      </c>
      <c r="F133" s="151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7">
        <v>4.8440627514078853</v>
      </c>
      <c r="K133" s="41">
        <v>3.4062751407885727E-2</v>
      </c>
      <c r="L133" s="77">
        <v>9.6540627514078849</v>
      </c>
      <c r="M133" s="42">
        <v>74.58</v>
      </c>
    </row>
    <row r="134" spans="1:13">
      <c r="A134" s="21" t="s">
        <v>1061</v>
      </c>
      <c r="B134" s="21">
        <v>2023</v>
      </c>
      <c r="C134" s="150">
        <v>44983</v>
      </c>
      <c r="D134" s="21" t="s">
        <v>64</v>
      </c>
      <c r="E134" s="151" t="s">
        <v>200</v>
      </c>
      <c r="F134" s="151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7">
        <v>4.8600627655569308</v>
      </c>
      <c r="K134" s="41">
        <v>3.9062765556931112E-2</v>
      </c>
      <c r="L134" s="77">
        <v>9.6810627655569306</v>
      </c>
      <c r="M134" s="42">
        <v>74.372</v>
      </c>
    </row>
    <row r="135" spans="1:13">
      <c r="A135" s="21" t="s">
        <v>1061</v>
      </c>
      <c r="B135" s="21">
        <v>2023</v>
      </c>
      <c r="C135" s="150">
        <v>44983</v>
      </c>
      <c r="D135" s="21" t="s">
        <v>64</v>
      </c>
      <c r="E135" s="146" t="s">
        <v>106</v>
      </c>
      <c r="F135" s="151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7">
        <v>4.881011108866895</v>
      </c>
      <c r="K135" s="41">
        <v>6.7011108866894986E-2</v>
      </c>
      <c r="L135" s="77">
        <v>9.6950111088668951</v>
      </c>
      <c r="M135" s="42">
        <v>74.265000000000001</v>
      </c>
    </row>
    <row r="136" spans="1:13">
      <c r="A136" s="21" t="s">
        <v>1061</v>
      </c>
      <c r="B136" s="21">
        <v>2023</v>
      </c>
      <c r="C136" s="150">
        <v>44983</v>
      </c>
      <c r="D136" s="21" t="s">
        <v>64</v>
      </c>
      <c r="E136" s="151" t="s">
        <v>94</v>
      </c>
      <c r="F136" s="151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7">
        <v>4.8850146008997593</v>
      </c>
      <c r="K136" s="41">
        <v>7.2014600899759529E-2</v>
      </c>
      <c r="L136" s="77">
        <v>9.698014600899759</v>
      </c>
      <c r="M136" s="42">
        <v>74.242000000000004</v>
      </c>
    </row>
    <row r="137" spans="1:13">
      <c r="A137" s="21" t="s">
        <v>1061</v>
      </c>
      <c r="B137" s="21">
        <v>2023</v>
      </c>
      <c r="C137" s="150">
        <v>44983</v>
      </c>
      <c r="D137" s="21" t="s">
        <v>64</v>
      </c>
      <c r="E137" s="151" t="s">
        <v>110</v>
      </c>
      <c r="F137" s="151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7">
        <v>4.8879524310330886</v>
      </c>
      <c r="K137" s="41">
        <v>6.7952431033088345E-2</v>
      </c>
      <c r="L137" s="77">
        <v>9.7079524310330889</v>
      </c>
      <c r="M137" s="42">
        <v>74.165999999999997</v>
      </c>
    </row>
    <row r="138" spans="1:13">
      <c r="A138" s="21" t="s">
        <v>1061</v>
      </c>
      <c r="B138" s="21">
        <v>2023</v>
      </c>
      <c r="C138" s="150">
        <v>44983</v>
      </c>
      <c r="D138" s="21" t="s">
        <v>64</v>
      </c>
      <c r="E138" s="146" t="s">
        <v>95</v>
      </c>
      <c r="F138" s="151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7">
        <v>4.8860202063919278</v>
      </c>
      <c r="K138" s="41">
        <v>3.4020206391927488E-2</v>
      </c>
      <c r="L138" s="77">
        <v>9.7380202063919281</v>
      </c>
      <c r="M138" s="42">
        <v>73.936999999999998</v>
      </c>
    </row>
    <row r="139" spans="1:13">
      <c r="A139" s="21" t="s">
        <v>1061</v>
      </c>
      <c r="B139" s="21">
        <v>2023</v>
      </c>
      <c r="C139" s="150">
        <v>44983</v>
      </c>
      <c r="D139" s="21" t="s">
        <v>64</v>
      </c>
      <c r="E139" s="151" t="s">
        <v>112</v>
      </c>
      <c r="F139" s="151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7">
        <v>4.907973020146942</v>
      </c>
      <c r="K139" s="41">
        <v>7.3973020146942403E-2</v>
      </c>
      <c r="L139" s="77">
        <v>9.7419730201469417</v>
      </c>
      <c r="M139" s="42">
        <v>73.906999999999996</v>
      </c>
    </row>
    <row r="140" spans="1:13">
      <c r="A140" s="21" t="s">
        <v>1061</v>
      </c>
      <c r="B140" s="21">
        <v>2023</v>
      </c>
      <c r="C140" s="150">
        <v>44983</v>
      </c>
      <c r="D140" s="21" t="s">
        <v>64</v>
      </c>
      <c r="E140" s="151" t="s">
        <v>167</v>
      </c>
      <c r="F140" s="151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7">
        <v>4.9380230238640506</v>
      </c>
      <c r="K140" s="41">
        <v>0.11902302386405061</v>
      </c>
      <c r="L140" s="77">
        <v>9.7570230238640505</v>
      </c>
      <c r="M140" s="42">
        <v>73.793000000000006</v>
      </c>
    </row>
    <row r="141" spans="1:13">
      <c r="A141" s="21" t="s">
        <v>1061</v>
      </c>
      <c r="B141" s="21">
        <v>2023</v>
      </c>
      <c r="C141" s="150">
        <v>44983</v>
      </c>
      <c r="D141" s="21" t="s">
        <v>64</v>
      </c>
      <c r="E141" s="151" t="s">
        <v>130</v>
      </c>
      <c r="F141" s="151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7">
        <v>4.9330223804679552</v>
      </c>
      <c r="K141" s="41">
        <v>0.10002238046795497</v>
      </c>
      <c r="L141" s="77">
        <v>9.7660223804679553</v>
      </c>
      <c r="M141" s="42">
        <v>73.724999999999994</v>
      </c>
    </row>
    <row r="142" spans="1:13">
      <c r="A142" s="21" t="s">
        <v>1061</v>
      </c>
      <c r="B142" s="21">
        <v>2023</v>
      </c>
      <c r="C142" s="150">
        <v>44983</v>
      </c>
      <c r="D142" s="21" t="s">
        <v>64</v>
      </c>
      <c r="E142" s="146" t="s">
        <v>27</v>
      </c>
      <c r="F142" s="151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7">
        <v>4.9279869706840378</v>
      </c>
      <c r="K142" s="41">
        <v>8.3986970684037487E-2</v>
      </c>
      <c r="L142" s="77">
        <v>9.7719869706840381</v>
      </c>
      <c r="M142" s="42">
        <v>73.680000000000007</v>
      </c>
    </row>
    <row r="143" spans="1:13">
      <c r="A143" s="21" t="s">
        <v>1061</v>
      </c>
      <c r="B143" s="21">
        <v>2023</v>
      </c>
      <c r="C143" s="150">
        <v>44983</v>
      </c>
      <c r="D143" s="21" t="s">
        <v>64</v>
      </c>
      <c r="E143" s="151" t="s">
        <v>123</v>
      </c>
      <c r="F143" s="151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7">
        <v>4.9669380350591101</v>
      </c>
      <c r="K143" s="41">
        <v>0.14993803505910996</v>
      </c>
      <c r="L143" s="77">
        <v>9.7839380350591103</v>
      </c>
      <c r="M143" s="42">
        <v>73.59</v>
      </c>
    </row>
    <row r="144" spans="1:13">
      <c r="A144" s="21" t="s">
        <v>1061</v>
      </c>
      <c r="B144" s="21">
        <v>2023</v>
      </c>
      <c r="C144" s="150">
        <v>44983</v>
      </c>
      <c r="D144" s="21" t="s">
        <v>64</v>
      </c>
      <c r="E144" s="151" t="s">
        <v>125</v>
      </c>
      <c r="F144" s="151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7">
        <v>4.9599970300536764</v>
      </c>
      <c r="K144" s="41">
        <v>0.11099703005367623</v>
      </c>
      <c r="L144" s="77">
        <v>9.8089970300536766</v>
      </c>
      <c r="M144" s="42">
        <v>73.402000000000001</v>
      </c>
    </row>
    <row r="145" spans="1:13">
      <c r="A145" s="21" t="s">
        <v>1061</v>
      </c>
      <c r="B145" s="21">
        <v>2023</v>
      </c>
      <c r="C145" s="150">
        <v>44983</v>
      </c>
      <c r="D145" s="21" t="s">
        <v>64</v>
      </c>
      <c r="E145" s="151" t="s">
        <v>170</v>
      </c>
      <c r="F145" s="151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7">
        <v>4.9400662179469697</v>
      </c>
      <c r="K145" s="41">
        <v>7.0066217946969545E-2</v>
      </c>
      <c r="L145" s="77">
        <v>9.8100662179469698</v>
      </c>
      <c r="M145" s="42">
        <v>73.394000000000005</v>
      </c>
    </row>
    <row r="146" spans="1:13">
      <c r="A146" s="21" t="s">
        <v>1061</v>
      </c>
      <c r="B146" s="21">
        <v>2023</v>
      </c>
      <c r="C146" s="150">
        <v>44983</v>
      </c>
      <c r="D146" s="21" t="s">
        <v>64</v>
      </c>
      <c r="E146" s="151" t="s">
        <v>98</v>
      </c>
      <c r="F146" s="151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7">
        <v>4.9340360507988521</v>
      </c>
      <c r="K146" s="41">
        <f>J146-I146</f>
        <v>3.6036050798852415E-2</v>
      </c>
      <c r="L146" s="77">
        <v>9.8320360507988518</v>
      </c>
      <c r="M146" s="42">
        <v>73.23</v>
      </c>
    </row>
    <row r="147" spans="1:13">
      <c r="A147" s="21" t="s">
        <v>1061</v>
      </c>
      <c r="B147" s="21">
        <v>2023</v>
      </c>
      <c r="C147" s="150">
        <v>44983</v>
      </c>
      <c r="D147" s="21" t="s">
        <v>64</v>
      </c>
      <c r="E147" s="151" t="s">
        <v>535</v>
      </c>
      <c r="F147" s="151" t="s">
        <v>226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7">
        <v>5.0020655737704924</v>
      </c>
      <c r="K147" s="41">
        <f>J147-I147</f>
        <v>0.1680655737704928</v>
      </c>
      <c r="L147" s="77">
        <v>9.8360655737704921</v>
      </c>
      <c r="M147" s="42">
        <v>73.2</v>
      </c>
    </row>
    <row r="148" spans="1:13">
      <c r="A148" s="21" t="s">
        <v>1061</v>
      </c>
      <c r="B148" s="21">
        <v>2023</v>
      </c>
      <c r="C148" s="75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7">
        <v>4.9879375042781842</v>
      </c>
      <c r="K148" s="41">
        <f>J148-I148</f>
        <v>0.11893750427818439</v>
      </c>
      <c r="L148" s="77">
        <v>9.8569375042781839</v>
      </c>
      <c r="M148" s="42">
        <v>73.045000000000002</v>
      </c>
    </row>
    <row r="149" spans="1:13">
      <c r="A149" s="21" t="s">
        <v>1061</v>
      </c>
      <c r="B149" s="21">
        <v>2023</v>
      </c>
      <c r="C149" s="75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7">
        <v>4.9549595577658136</v>
      </c>
      <c r="K149" s="41">
        <f>J149-I149</f>
        <v>4.5959557765813841E-2</v>
      </c>
      <c r="L149" s="77">
        <v>9.8639595577658135</v>
      </c>
      <c r="M149" s="42">
        <v>72.992999999999995</v>
      </c>
    </row>
    <row r="150" spans="1:13">
      <c r="A150" s="21" t="s">
        <v>1061</v>
      </c>
      <c r="B150" s="21">
        <v>2023</v>
      </c>
      <c r="C150" s="75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7">
        <v>5.0100444151998689</v>
      </c>
      <c r="K150" s="41">
        <f>J150-I150</f>
        <v>0.15004441519986855</v>
      </c>
      <c r="L150" s="77">
        <v>9.8700444151998692</v>
      </c>
      <c r="M150" s="42">
        <v>72.947999999999993</v>
      </c>
    </row>
    <row r="151" spans="1:13">
      <c r="A151" s="21" t="s">
        <v>1061</v>
      </c>
      <c r="B151" s="21">
        <v>2023</v>
      </c>
      <c r="C151" s="75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7">
        <v>4.9720002745555627</v>
      </c>
      <c r="K151" s="41">
        <f>J151-I151</f>
        <v>6.0000274555562783E-2</v>
      </c>
      <c r="L151" s="77">
        <v>9.8840002745555626</v>
      </c>
      <c r="M151" s="42">
        <v>72.844999999999999</v>
      </c>
    </row>
    <row r="152" spans="1:13">
      <c r="A152" s="21" t="s">
        <v>1061</v>
      </c>
      <c r="B152" s="21">
        <v>2023</v>
      </c>
      <c r="C152" s="75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7">
        <v>4.9780231842654654</v>
      </c>
      <c r="K152" s="41">
        <f>J152-I152</f>
        <v>6.7023184265465829E-2</v>
      </c>
      <c r="L152" s="77">
        <v>9.889023184265465</v>
      </c>
      <c r="M152" s="42">
        <v>72.808000000000007</v>
      </c>
    </row>
    <row r="153" spans="1:13">
      <c r="A153" s="21" t="s">
        <v>1061</v>
      </c>
      <c r="B153" s="21">
        <v>2023</v>
      </c>
      <c r="C153" s="75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7">
        <v>5.0170328037961633</v>
      </c>
      <c r="K153" s="41">
        <f>J153-I153</f>
        <v>0.13103280379616322</v>
      </c>
      <c r="L153" s="77">
        <v>9.9030328037961635</v>
      </c>
      <c r="M153" s="42">
        <v>72.704999999999998</v>
      </c>
    </row>
    <row r="154" spans="1:13">
      <c r="A154" s="4" t="s">
        <v>1061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1067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7">
        <v>5.0240084861530825</v>
      </c>
      <c r="K154" s="41">
        <f>J154-I154</f>
        <v>0.1130084861530829</v>
      </c>
      <c r="L154" s="77">
        <v>9.9350084861530821</v>
      </c>
      <c r="M154" s="42">
        <v>72.471000000000004</v>
      </c>
    </row>
    <row r="155" spans="1:13">
      <c r="A155" s="4" t="s">
        <v>1061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7">
        <v>5.0239660420090315</v>
      </c>
      <c r="K155" s="41">
        <f>J155-I155</f>
        <v>0.10496604200903192</v>
      </c>
      <c r="L155" s="77">
        <v>9.9429660420090311</v>
      </c>
      <c r="M155" s="42">
        <v>72.412999999999997</v>
      </c>
    </row>
    <row r="156" spans="1:13">
      <c r="A156" s="4" t="s">
        <v>1061</v>
      </c>
      <c r="B156" s="4">
        <v>2023</v>
      </c>
      <c r="C156" s="5">
        <v>44983</v>
      </c>
      <c r="D156" s="4" t="s">
        <v>64</v>
      </c>
      <c r="E156" s="4" t="s">
        <v>736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7">
        <v>5.0750626566416051</v>
      </c>
      <c r="K156" s="41">
        <f>J156-I156</f>
        <v>0.12506265664160487</v>
      </c>
      <c r="L156" s="77">
        <v>10.025062656641605</v>
      </c>
      <c r="M156" s="42">
        <v>71.819999999999993</v>
      </c>
    </row>
    <row r="157" spans="1:13">
      <c r="A157" s="4" t="s">
        <v>1061</v>
      </c>
      <c r="B157" s="4">
        <v>2023</v>
      </c>
      <c r="C157" s="5">
        <v>44983</v>
      </c>
      <c r="D157" s="4" t="s">
        <v>64</v>
      </c>
      <c r="E157" s="4" t="s">
        <v>670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7">
        <v>5.1049505467716108</v>
      </c>
      <c r="K157" s="41">
        <f>J157-I157</f>
        <v>0.17995054677161093</v>
      </c>
      <c r="L157" s="77">
        <v>10.029950546771611</v>
      </c>
      <c r="M157" s="42">
        <v>71.784999999999997</v>
      </c>
    </row>
    <row r="158" spans="1:13">
      <c r="A158" s="4" t="s">
        <v>1061</v>
      </c>
      <c r="B158" s="4">
        <v>2023</v>
      </c>
      <c r="C158" s="5">
        <v>44983</v>
      </c>
      <c r="D158" s="4" t="s">
        <v>64</v>
      </c>
      <c r="E158" s="4" t="s">
        <v>1068</v>
      </c>
      <c r="F158" s="4" t="s">
        <v>254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7">
        <v>5.0989517890139417</v>
      </c>
      <c r="K158" s="41">
        <f>J158-I158</f>
        <v>0.11895178901394132</v>
      </c>
      <c r="L158" s="77">
        <v>10.078951789013942</v>
      </c>
      <c r="M158" s="42">
        <v>71.436000000000007</v>
      </c>
    </row>
    <row r="159" spans="1:13">
      <c r="A159" s="4" t="s">
        <v>1061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7">
        <v>5.1100265660504389</v>
      </c>
      <c r="K159" s="41">
        <f>J159-I159</f>
        <v>0.12102656605043904</v>
      </c>
      <c r="L159" s="77">
        <v>10.099026566050439</v>
      </c>
      <c r="M159" s="42">
        <v>71.293999999999997</v>
      </c>
    </row>
    <row r="160" spans="1:13">
      <c r="A160" s="4" t="s">
        <v>1061</v>
      </c>
      <c r="B160" s="4">
        <v>2023</v>
      </c>
      <c r="C160" s="5">
        <v>44983</v>
      </c>
      <c r="D160" s="4" t="s">
        <v>64</v>
      </c>
      <c r="E160" s="4" t="s">
        <v>676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7">
        <v>5.0980641681182224</v>
      </c>
      <c r="K160" s="41">
        <f>J160-I160</f>
        <v>8.2064168118222369E-2</v>
      </c>
      <c r="L160" s="77">
        <v>10.114064168118222</v>
      </c>
      <c r="M160" s="42">
        <v>71.188000000000002</v>
      </c>
    </row>
    <row r="161" spans="1:13">
      <c r="A161" s="4" t="s">
        <v>1061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7">
        <v>5.1349882780579907</v>
      </c>
      <c r="K161" s="41">
        <f>J161-I161</f>
        <v>0.1259882780579904</v>
      </c>
      <c r="L161" s="77">
        <v>10.143988278057991</v>
      </c>
      <c r="M161" s="42">
        <v>70.977999999999994</v>
      </c>
    </row>
    <row r="162" spans="1:13">
      <c r="A162" s="4" t="s">
        <v>1061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7">
        <v>5.1269895158108341</v>
      </c>
      <c r="K162" s="41">
        <f>J162-I162</f>
        <v>0.10798951581083394</v>
      </c>
      <c r="L162" s="77">
        <v>10.145989515810834</v>
      </c>
      <c r="M162" s="42">
        <v>70.963999999999999</v>
      </c>
    </row>
    <row r="163" spans="1:13">
      <c r="A163" s="4" t="s">
        <v>1061</v>
      </c>
      <c r="B163" s="4">
        <v>2023</v>
      </c>
      <c r="C163" s="5">
        <v>44983</v>
      </c>
      <c r="D163" s="4" t="s">
        <v>64</v>
      </c>
      <c r="E163" s="4" t="s">
        <v>788</v>
      </c>
      <c r="F163" s="4" t="s">
        <v>205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7">
        <v>5.1309462193898456</v>
      </c>
      <c r="K163" s="41">
        <f>J163-I163</f>
        <v>8.7946219389845481E-2</v>
      </c>
      <c r="L163" s="77">
        <v>10.173946219389846</v>
      </c>
      <c r="M163" s="42">
        <v>70.769000000000005</v>
      </c>
    </row>
    <row r="164" spans="1:13">
      <c r="A164" s="4" t="s">
        <v>1061</v>
      </c>
      <c r="B164" s="4">
        <v>2023</v>
      </c>
      <c r="C164" s="5">
        <v>44983</v>
      </c>
      <c r="D164" s="4" t="s">
        <v>64</v>
      </c>
      <c r="E164" s="3" t="s">
        <v>209</v>
      </c>
      <c r="F164" s="4" t="s">
        <v>210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7">
        <v>5.1579895774328754</v>
      </c>
      <c r="K164" s="41">
        <f>J164-I164</f>
        <v>0.11998957743287519</v>
      </c>
      <c r="L164" s="77">
        <v>10.195989577432876</v>
      </c>
      <c r="M164" s="42">
        <v>70.616</v>
      </c>
    </row>
    <row r="165" spans="1:13">
      <c r="A165" s="4" t="s">
        <v>1061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7">
        <v>5.1970690096209857</v>
      </c>
      <c r="K165" s="41">
        <f>J165-I165</f>
        <v>0.16206900962098558</v>
      </c>
      <c r="L165" s="77">
        <v>10.232069009620986</v>
      </c>
      <c r="M165" s="42">
        <v>70.367000000000004</v>
      </c>
    </row>
    <row r="166" spans="1:13">
      <c r="A166" s="4" t="s">
        <v>1061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7">
        <v>5.1729467186299889</v>
      </c>
      <c r="K166" s="41">
        <f>J166-I166</f>
        <v>0.10494671862998928</v>
      </c>
      <c r="L166" s="77">
        <v>10.240946718629989</v>
      </c>
      <c r="M166" s="42">
        <v>70.305999999999997</v>
      </c>
    </row>
    <row r="167" spans="1:13">
      <c r="A167" s="4" t="s">
        <v>1061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7">
        <v>5.2789856527977044</v>
      </c>
      <c r="K167" s="41">
        <f>J167-I167</f>
        <v>0.22798565279770422</v>
      </c>
      <c r="L167" s="77">
        <v>10.329985652797705</v>
      </c>
      <c r="M167" s="42">
        <v>69.7</v>
      </c>
    </row>
    <row r="168" spans="1:13">
      <c r="A168" s="4" t="s">
        <v>1061</v>
      </c>
      <c r="B168" s="4">
        <v>2023</v>
      </c>
      <c r="C168" s="5">
        <v>44983</v>
      </c>
      <c r="D168" s="4" t="s">
        <v>64</v>
      </c>
      <c r="E168" s="4" t="s">
        <v>822</v>
      </c>
      <c r="F168" s="4" t="s">
        <v>205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7">
        <f>L168-I168</f>
        <v>5.2429669807927493</v>
      </c>
      <c r="K168" s="41">
        <f>J168-I168</f>
        <v>0.1269669807927496</v>
      </c>
      <c r="L168" s="77">
        <f>720/M168</f>
        <v>10.358966980792749</v>
      </c>
      <c r="M168" s="42">
        <v>69.504999999999995</v>
      </c>
    </row>
    <row r="169" spans="1:13">
      <c r="A169" s="4" t="s">
        <v>1061</v>
      </c>
      <c r="B169" s="4">
        <v>2023</v>
      </c>
      <c r="C169" s="5">
        <v>44983</v>
      </c>
      <c r="D169" s="4" t="s">
        <v>64</v>
      </c>
      <c r="E169" s="4" t="s">
        <v>967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7">
        <f>L169-I169</f>
        <v>5.3269706260565526</v>
      </c>
      <c r="K169" s="41">
        <f>J169-I169</f>
        <v>0.25097062605655296</v>
      </c>
      <c r="L169" s="77">
        <f>720/M169</f>
        <v>10.402970626056552</v>
      </c>
      <c r="M169" s="42">
        <v>69.210999999999999</v>
      </c>
    </row>
    <row r="170" spans="1:13">
      <c r="A170" s="4" t="s">
        <v>1061</v>
      </c>
      <c r="B170" s="4">
        <v>2023</v>
      </c>
      <c r="C170" s="5">
        <v>44983</v>
      </c>
      <c r="D170" s="4" t="s">
        <v>64</v>
      </c>
      <c r="E170" s="4" t="s">
        <v>551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7">
        <f>L170-I170</f>
        <v>5.3140118818801323</v>
      </c>
      <c r="K170" s="41">
        <f>J170-I170</f>
        <v>0.14401188188013236</v>
      </c>
      <c r="L170" s="77">
        <f>720/M170</f>
        <v>10.484011881880132</v>
      </c>
      <c r="M170" s="42">
        <v>68.676000000000002</v>
      </c>
    </row>
    <row r="171" spans="1:13">
      <c r="A171" s="4" t="s">
        <v>1061</v>
      </c>
      <c r="B171" s="4">
        <v>2023</v>
      </c>
      <c r="C171" s="5">
        <v>44983</v>
      </c>
      <c r="D171" s="4" t="s">
        <v>64</v>
      </c>
      <c r="E171" s="4" t="s">
        <v>1070</v>
      </c>
      <c r="F171" s="4" t="s">
        <v>616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7">
        <f>L171-I171</f>
        <v>5.3100566527611637</v>
      </c>
      <c r="K171" s="41">
        <f>J171-I171</f>
        <v>0.11805665276116351</v>
      </c>
      <c r="L171" s="77">
        <f>720/M171</f>
        <v>10.502056652761164</v>
      </c>
      <c r="M171" s="42">
        <v>68.558000000000007</v>
      </c>
    </row>
    <row r="172" spans="1:13">
      <c r="A172" s="4" t="s">
        <v>1061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7">
        <f>L172-I172</f>
        <v>5.4299741908565293</v>
      </c>
      <c r="K172" s="41">
        <f>J172-I172</f>
        <v>0.13097419085652895</v>
      </c>
      <c r="L172" s="77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>J173-I173</f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>J174-I174</f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>J175-I175</f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200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>J176-I176</f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>J177-I177</f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467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>J178-I178</f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468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>J179-I179</f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>J180-I180</f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>J181-I181</f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>J182-I182</f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>J183-I183</f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>J184-I184</f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>J185-I185</f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>J186-I186</f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>J187-I187</f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>J188-I188</f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>J189-I189</f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293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>J190-I190</f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469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>J191-I191</f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>J192-I192</f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>J193-I193</f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>J194-I194</f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>J195-I195</f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>J196-I196</f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>J197-I197</f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>J198-I198</f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>J199-I199</f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>J200-I200</f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>J201-I201</f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>J202-I202</f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967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>J203-I203</f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>J204-I204</f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>J205-I205</f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>J206-I206</f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>J207-I207</f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>L208-I208</f>
        <v>4.74</v>
      </c>
      <c r="K208" s="41">
        <f>J208-I208</f>
        <v>1.9000000000000128E-2</v>
      </c>
      <c r="L208">
        <v>9.4610000000000003</v>
      </c>
      <c r="M208">
        <f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>L209-I209</f>
        <v>4.774</v>
      </c>
      <c r="K209" s="41">
        <f>J209-I209</f>
        <v>4.4999999999999929E-2</v>
      </c>
      <c r="L209">
        <v>9.5030000000000001</v>
      </c>
      <c r="M209">
        <f>3.6*200/L209</f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>L210-I210</f>
        <v>4.7919999999999998</v>
      </c>
      <c r="K210" s="41">
        <f>J210-I210</f>
        <v>-2.5999999999999801E-2</v>
      </c>
      <c r="L210">
        <v>9.61</v>
      </c>
      <c r="M210">
        <f>3.6*200/L210</f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>L211-I211</f>
        <v>4.8740000000000006</v>
      </c>
      <c r="K211" s="41">
        <f>J211-I211</f>
        <v>4.4000000000000483E-2</v>
      </c>
      <c r="L211">
        <v>9.7040000000000006</v>
      </c>
      <c r="M211">
        <f>3.6*200/L211</f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>L212-I212</f>
        <v>4.9260000000000002</v>
      </c>
      <c r="K212" s="41">
        <f>J212-I212</f>
        <v>7.6999999999999957E-2</v>
      </c>
      <c r="L212">
        <v>9.7750000000000004</v>
      </c>
      <c r="M212">
        <f>3.6*200/L212</f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>L213-I213</f>
        <v>4.9509999999999987</v>
      </c>
      <c r="K213" s="41">
        <f>J213-I213</f>
        <v>9.5999999999998309E-2</v>
      </c>
      <c r="L213">
        <v>9.8059999999999992</v>
      </c>
      <c r="M213">
        <f>3.6*200/L213</f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>L214-I214</f>
        <v>4.8950000000000005</v>
      </c>
      <c r="K214" s="41">
        <f>J214-I214</f>
        <v>-2.9999999999999361E-2</v>
      </c>
      <c r="L214">
        <v>9.82</v>
      </c>
      <c r="M214">
        <f>3.6*200/L214</f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>L215-I215</f>
        <v>4.9480000000000004</v>
      </c>
      <c r="K215" s="41">
        <f>J215-I215</f>
        <v>3.700000000000081E-2</v>
      </c>
      <c r="L215">
        <v>9.859</v>
      </c>
      <c r="M215">
        <f>3.6*200/L215</f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>L216-I216</f>
        <v>4.9939999999999998</v>
      </c>
      <c r="K216" s="41">
        <f>J216-I216</f>
        <v>9.6000000000000085E-2</v>
      </c>
      <c r="L216">
        <v>9.8919999999999995</v>
      </c>
      <c r="M216">
        <f>3.6*200/L216</f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>L217-I217</f>
        <v>4.9890000000000008</v>
      </c>
      <c r="K217" s="41">
        <f>J217-I217</f>
        <v>8.5000000000000853E-2</v>
      </c>
      <c r="L217">
        <v>9.8930000000000007</v>
      </c>
      <c r="M217">
        <f>3.6*200/L217</f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>L218-I218</f>
        <v>5.008</v>
      </c>
      <c r="K218" s="41">
        <f>J218-I218</f>
        <v>8.6999999999999744E-2</v>
      </c>
      <c r="L218">
        <v>9.9290000000000003</v>
      </c>
      <c r="M218">
        <f>3.6*200/L218</f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>L219-I219</f>
        <v>5.016</v>
      </c>
      <c r="K219" s="41">
        <f>J219-I219</f>
        <v>9.9999999999999645E-2</v>
      </c>
      <c r="L219">
        <v>9.9320000000000004</v>
      </c>
      <c r="M219">
        <f>3.6*200/L219</f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>L220-I220</f>
        <v>5.0079999999999991</v>
      </c>
      <c r="K220" s="41">
        <f>J220-I220</f>
        <v>5.2999999999999048E-2</v>
      </c>
      <c r="L220">
        <v>9.9629999999999992</v>
      </c>
      <c r="M220">
        <f>3.6*200/L220</f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717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>L221-I221</f>
        <v>5.0430000000000001</v>
      </c>
      <c r="K221" s="41">
        <f>J221-I221</f>
        <v>0.10599999999999987</v>
      </c>
      <c r="L221">
        <v>9.98</v>
      </c>
      <c r="M221">
        <f>3.6*200/L221</f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>L222-I222</f>
        <v>5.0640000000000001</v>
      </c>
      <c r="K222" s="41">
        <f>J222-I222</f>
        <v>8.3999999999999631E-2</v>
      </c>
      <c r="L222">
        <v>10.044</v>
      </c>
      <c r="M222">
        <f>3.6*200/L222</f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>L223-I223</f>
        <v>5.1029999999999998</v>
      </c>
      <c r="K223" s="41">
        <f>J223-I223</f>
        <v>0.1379999999999999</v>
      </c>
      <c r="L223">
        <v>10.068</v>
      </c>
      <c r="M223">
        <f>3.6*200/L223</f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>L224-I224</f>
        <v>5.0669999999999993</v>
      </c>
      <c r="K224" s="41">
        <f>J224-I224</f>
        <v>5.8999999999999275E-2</v>
      </c>
      <c r="L224">
        <v>10.074999999999999</v>
      </c>
      <c r="M224">
        <f>3.6*200/L224</f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>L225-I225</f>
        <v>5.0720000000000001</v>
      </c>
      <c r="K225" s="41">
        <f>J225-I225</f>
        <v>6.0999999999999943E-2</v>
      </c>
      <c r="L225">
        <v>10.083</v>
      </c>
      <c r="M225">
        <f>3.6*200/L225</f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>L226-I226</f>
        <v>5.0999999999999996</v>
      </c>
      <c r="K226" s="41">
        <f>J226-I226</f>
        <v>0.10899999999999999</v>
      </c>
      <c r="L226">
        <v>10.090999999999999</v>
      </c>
      <c r="M226">
        <f>3.6*200/L226</f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>L227-I227</f>
        <v>5.096000000000001</v>
      </c>
      <c r="K227" s="41">
        <f>J227-I227</f>
        <v>9.100000000000108E-2</v>
      </c>
      <c r="L227">
        <v>10.101000000000001</v>
      </c>
      <c r="M227">
        <f>3.6*200/L227</f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>L228-I228</f>
        <v>5.0949999999999998</v>
      </c>
      <c r="K228" s="41">
        <f>J228-I228</f>
        <v>8.0000000000000071E-2</v>
      </c>
      <c r="L228">
        <v>10.11</v>
      </c>
      <c r="M228">
        <f>3.6*200/L228</f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230</v>
      </c>
      <c r="F229" s="4" t="s">
        <v>210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>L229-I229</f>
        <v>5.1209999999999996</v>
      </c>
      <c r="K229" s="41">
        <f>J229-I229</f>
        <v>0.1039999999999992</v>
      </c>
      <c r="L229">
        <v>10.138</v>
      </c>
      <c r="M229">
        <f>3.6*200/L229</f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>L230-I230</f>
        <v>5.1110000000000007</v>
      </c>
      <c r="K230" s="41">
        <f>J230-I230</f>
        <v>5.0000000000000711E-2</v>
      </c>
      <c r="L230">
        <v>10.172000000000001</v>
      </c>
      <c r="M230">
        <f>3.6*200/L230</f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>L231-I231</f>
        <v>5.1450000000000005</v>
      </c>
      <c r="K231" s="41">
        <f>J231-I231</f>
        <v>9.5000000000000639E-2</v>
      </c>
      <c r="L231">
        <v>10.195</v>
      </c>
      <c r="M231">
        <f>3.6*200/L231</f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>L232-I232</f>
        <v>5.1740000000000004</v>
      </c>
      <c r="K232" s="41">
        <f>J232-I232</f>
        <v>0.12100000000000044</v>
      </c>
      <c r="L232">
        <v>10.227</v>
      </c>
      <c r="M232">
        <f>3.6*200/L232</f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>L233-I233</f>
        <v>5.2160000000000002</v>
      </c>
      <c r="K233" s="41">
        <f>J233-I233</f>
        <v>0.1509999999999998</v>
      </c>
      <c r="L233">
        <v>10.281000000000001</v>
      </c>
      <c r="M233">
        <f>3.6*200/L233</f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>L234-I234</f>
        <v>5.2240000000000002</v>
      </c>
      <c r="K234" s="41">
        <f>J234-I234</f>
        <v>0.15300000000000047</v>
      </c>
      <c r="L234">
        <v>10.295</v>
      </c>
      <c r="M234">
        <f>3.6*200/L234</f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>L235-I235</f>
        <v>5.2029999999999994</v>
      </c>
      <c r="K235" s="41">
        <f>J235-I235</f>
        <v>0.10699999999999932</v>
      </c>
      <c r="L235">
        <v>10.298999999999999</v>
      </c>
      <c r="M235">
        <f>3.6*200/L235</f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>L236-I236</f>
        <v>5.2240000000000011</v>
      </c>
      <c r="K236" s="41">
        <f>J236-I236</f>
        <v>8.1000000000001293E-2</v>
      </c>
      <c r="L236">
        <v>10.367000000000001</v>
      </c>
      <c r="M236">
        <f>3.6*200/L236</f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>L237-I237</f>
        <v>5.3259999999999996</v>
      </c>
      <c r="K237" s="41">
        <f>J237-I237</f>
        <v>0.12599999999999945</v>
      </c>
      <c r="L237">
        <v>10.526</v>
      </c>
      <c r="M237">
        <f>3.6*200/L237</f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>L238-I238</f>
        <v>5.3090000000000002</v>
      </c>
      <c r="K238" s="41">
        <f>J238-I238</f>
        <v>8.6999999999999744E-2</v>
      </c>
      <c r="L238">
        <v>10.531000000000001</v>
      </c>
      <c r="M238">
        <f>3.6*200/L238</f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716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>L239-I239</f>
        <v>5.3679999999999994</v>
      </c>
      <c r="K239" s="41">
        <f>J239-I239</f>
        <v>0.11299999999999955</v>
      </c>
      <c r="L239">
        <v>10.622999999999999</v>
      </c>
      <c r="M239">
        <f>3.6*200/L239</f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>L240-I240</f>
        <v>5.4190000000000005</v>
      </c>
      <c r="K240" s="41">
        <f>J240-I240</f>
        <v>0.10200000000000031</v>
      </c>
      <c r="L240">
        <v>10.736000000000001</v>
      </c>
      <c r="M240">
        <f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>L241-I241</f>
        <v>5.4479999999999995</v>
      </c>
      <c r="K241" s="41">
        <f>J241-I241</f>
        <v>0.14499999999999957</v>
      </c>
      <c r="L241">
        <v>10.750999999999999</v>
      </c>
      <c r="M241">
        <f>3.6*200/L241</f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>L242-I242</f>
        <v>5.4260000000000002</v>
      </c>
      <c r="K242" s="41">
        <f>J242-I242</f>
        <v>1.9000000000000128E-2</v>
      </c>
      <c r="L242">
        <v>10.833</v>
      </c>
      <c r="M242">
        <f>3.6*200/L242</f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>L243-I243</f>
        <v>5.5509999999999993</v>
      </c>
      <c r="K243" s="41">
        <f>J243-I243</f>
        <v>0.16799999999999926</v>
      </c>
      <c r="L243">
        <v>10.933999999999999</v>
      </c>
      <c r="M243">
        <f>3.6*200/L243</f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>L244-I244</f>
        <v>5.782</v>
      </c>
      <c r="K244" s="41">
        <f>J244-I244</f>
        <v>6.7999999999999616E-2</v>
      </c>
      <c r="L244">
        <v>11.496</v>
      </c>
      <c r="M244">
        <f>3.6*200/L244</f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>L245-J245</f>
        <v>4.7940000000000005</v>
      </c>
      <c r="J245">
        <v>4.7560000000000002</v>
      </c>
      <c r="K245" s="41">
        <f>J245-I245</f>
        <v>-3.8000000000000256E-2</v>
      </c>
      <c r="L245">
        <v>9.5500000000000007</v>
      </c>
      <c r="M245">
        <f>3.6*200/L245</f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>L246-J246</f>
        <v>4.8010000000000002</v>
      </c>
      <c r="J246">
        <v>4.7569999999999997</v>
      </c>
      <c r="K246" s="41">
        <f>J246-I246</f>
        <v>-4.4000000000000483E-2</v>
      </c>
      <c r="L246">
        <v>9.5579999999999998</v>
      </c>
      <c r="M246">
        <f>3.6*200/L246</f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200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>L247-J247</f>
        <v>4.8170000000000002</v>
      </c>
      <c r="J247">
        <v>4.7699999999999996</v>
      </c>
      <c r="K247" s="41">
        <f>J247-I247</f>
        <v>-4.7000000000000597E-2</v>
      </c>
      <c r="L247">
        <v>9.5869999999999997</v>
      </c>
      <c r="M247">
        <f>3.6*200/L247</f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>L248-J248</f>
        <v>4.8239999999999998</v>
      </c>
      <c r="J248">
        <v>4.7880000000000003</v>
      </c>
      <c r="K248" s="41">
        <f>J248-I248</f>
        <v>-3.5999999999999588E-2</v>
      </c>
      <c r="L248">
        <v>9.6120000000000001</v>
      </c>
      <c r="M248">
        <f>3.6*200/L248</f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>L249-J249</f>
        <v>4.8629999999999995</v>
      </c>
      <c r="J249">
        <v>4.7880000000000003</v>
      </c>
      <c r="K249" s="41">
        <f>J249-I249</f>
        <v>-7.4999999999999289E-2</v>
      </c>
      <c r="L249">
        <v>9.6509999999999998</v>
      </c>
      <c r="M249">
        <f>3.6*200/L249</f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>L250-J250</f>
        <v>4.87</v>
      </c>
      <c r="J250">
        <v>4.8029999999999999</v>
      </c>
      <c r="K250" s="41">
        <f>J250-I250</f>
        <v>-6.7000000000000171E-2</v>
      </c>
      <c r="L250">
        <v>9.673</v>
      </c>
      <c r="M250">
        <f>3.6*200/L250</f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143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>L251-J251</f>
        <v>4.8740000000000006</v>
      </c>
      <c r="J251">
        <v>4.843</v>
      </c>
      <c r="K251" s="41">
        <f>J251-I251</f>
        <v>-3.1000000000000583E-2</v>
      </c>
      <c r="L251">
        <v>9.7170000000000005</v>
      </c>
      <c r="M251">
        <f>3.6*200/L251</f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143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>L252-J252</f>
        <v>4.9260000000000002</v>
      </c>
      <c r="J252">
        <v>4.827</v>
      </c>
      <c r="K252" s="41">
        <f>J252-I252</f>
        <v>-9.9000000000000199E-2</v>
      </c>
      <c r="L252">
        <v>9.7530000000000001</v>
      </c>
      <c r="M252">
        <f>3.6*200/L252</f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293</v>
      </c>
      <c r="F253" s="1" t="s">
        <v>226</v>
      </c>
      <c r="G253" s="10">
        <f>(C253-VLOOKUP(E253,Riders!$A$2:$E$7777,4,FALSE))/365</f>
        <v>24.432876712328767</v>
      </c>
      <c r="H253" s="1">
        <v>9</v>
      </c>
      <c r="I253">
        <f>L253-J253</f>
        <v>4.907</v>
      </c>
      <c r="J253">
        <v>4.8550000000000004</v>
      </c>
      <c r="K253" s="41">
        <f>J253-I253</f>
        <v>-5.1999999999999602E-2</v>
      </c>
      <c r="L253">
        <v>9.7620000000000005</v>
      </c>
      <c r="M253">
        <f>3.6*200/L253</f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>L254-J254</f>
        <v>4.9009999999999998</v>
      </c>
      <c r="J254">
        <v>4.8620000000000001</v>
      </c>
      <c r="K254" s="41">
        <f>J254-I254</f>
        <v>-3.8999999999999702E-2</v>
      </c>
      <c r="L254">
        <v>9.7629999999999999</v>
      </c>
      <c r="M254">
        <f>3.6*200/L254</f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143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>L255-J255</f>
        <v>4.9050000000000002</v>
      </c>
      <c r="J255">
        <v>4.8579999999999997</v>
      </c>
      <c r="K255" s="41">
        <f>J255-I255</f>
        <v>-4.7000000000000597E-2</v>
      </c>
      <c r="L255">
        <v>9.7629999999999999</v>
      </c>
      <c r="M255">
        <f>3.6*200/L255</f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143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>L256-J256</f>
        <v>4.9160000000000004</v>
      </c>
      <c r="J256">
        <v>4.8499999999999996</v>
      </c>
      <c r="K256" s="41">
        <f>J256-I256</f>
        <v>-6.6000000000000725E-2</v>
      </c>
      <c r="L256">
        <v>9.766</v>
      </c>
      <c r="M256">
        <f>3.6*200/L256</f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670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>L257-J257</f>
        <v>4.9259999999999993</v>
      </c>
      <c r="J257">
        <v>4.87</v>
      </c>
      <c r="K257" s="41">
        <f>J257-I257</f>
        <v>-5.5999999999999162E-2</v>
      </c>
      <c r="L257">
        <v>9.7959999999999994</v>
      </c>
      <c r="M257">
        <f>3.6*200/L257</f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>L258-J258</f>
        <v>4.95</v>
      </c>
      <c r="J258">
        <v>4.8760000000000003</v>
      </c>
      <c r="K258" s="41">
        <f>J258-I258</f>
        <v>-7.3999999999999844E-2</v>
      </c>
      <c r="L258">
        <v>9.8260000000000005</v>
      </c>
      <c r="M258">
        <f>3.6*200/L258</f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>L259-J259</f>
        <v>4.923</v>
      </c>
      <c r="J259">
        <v>4.9109999999999996</v>
      </c>
      <c r="K259" s="41">
        <f>J259-I259</f>
        <v>-1.2000000000000455E-2</v>
      </c>
      <c r="L259">
        <v>9.8339999999999996</v>
      </c>
      <c r="M259">
        <f>3.6*200/L259</f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>L260-J260</f>
        <v>4.9430000000000005</v>
      </c>
      <c r="J260">
        <v>4.899</v>
      </c>
      <c r="K260" s="41">
        <f>J260-I260</f>
        <v>-4.4000000000000483E-2</v>
      </c>
      <c r="L260">
        <v>9.8420000000000005</v>
      </c>
      <c r="M260">
        <f>3.6*200/L260</f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143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>L261-J261</f>
        <v>4.9639999999999995</v>
      </c>
      <c r="J261">
        <v>4.88</v>
      </c>
      <c r="K261" s="41">
        <f>J261-I261</f>
        <v>-8.3999999999999631E-2</v>
      </c>
      <c r="L261">
        <v>9.8439999999999994</v>
      </c>
      <c r="M261">
        <f>3.6*200/L261</f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535</v>
      </c>
      <c r="F262" s="1" t="s">
        <v>226</v>
      </c>
      <c r="G262" s="10">
        <f>(C262-VLOOKUP(E262,Riders!$A$2:$E$7777,4,FALSE))/365</f>
        <v>21.161643835616438</v>
      </c>
      <c r="H262" s="1">
        <v>18</v>
      </c>
      <c r="I262">
        <f>L262-J262</f>
        <v>4.9899999999999993</v>
      </c>
      <c r="J262">
        <v>4.88</v>
      </c>
      <c r="K262" s="41">
        <f>J262-I262</f>
        <v>-0.10999999999999943</v>
      </c>
      <c r="L262">
        <v>9.8699999999999992</v>
      </c>
      <c r="M262">
        <f>3.6*200/L262</f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>L263-J263</f>
        <v>4.9880000000000004</v>
      </c>
      <c r="J263">
        <v>4.8869999999999996</v>
      </c>
      <c r="K263" s="41">
        <f>J263-I263</f>
        <v>-0.10100000000000087</v>
      </c>
      <c r="L263">
        <v>9.875</v>
      </c>
      <c r="M263">
        <f>3.6*200/L263</f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143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>L264-J264</f>
        <v>4.9459999999999997</v>
      </c>
      <c r="J264">
        <v>4.9390000000000001</v>
      </c>
      <c r="K264" s="41">
        <f>J264-I264</f>
        <v>-6.9999999999996732E-3</v>
      </c>
      <c r="L264">
        <v>9.8849999999999998</v>
      </c>
      <c r="M264">
        <f>3.6*200/L264</f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>L265-J265</f>
        <v>5.0129999999999999</v>
      </c>
      <c r="J265">
        <v>4.8819999999999997</v>
      </c>
      <c r="K265" s="41">
        <f>J265-I265</f>
        <v>-0.13100000000000023</v>
      </c>
      <c r="L265">
        <v>9.8949999999999996</v>
      </c>
      <c r="M265">
        <f>3.6*200/L265</f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>L266-J266</f>
        <v>5.0089999999999995</v>
      </c>
      <c r="J266">
        <v>4.9340000000000002</v>
      </c>
      <c r="K266" s="41">
        <f>J266-I266</f>
        <v>-7.4999999999999289E-2</v>
      </c>
      <c r="L266">
        <v>9.9429999999999996</v>
      </c>
      <c r="M266">
        <f>3.6*200/L266</f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>L267-J267</f>
        <v>5.0199999999999996</v>
      </c>
      <c r="J267">
        <v>4.9290000000000003</v>
      </c>
      <c r="K267" s="41">
        <f>J267-I267</f>
        <v>-9.0999999999999304E-2</v>
      </c>
      <c r="L267">
        <v>9.9489999999999998</v>
      </c>
      <c r="M267">
        <f>3.6*200/L267</f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>L268-J268</f>
        <v>5.0429999999999993</v>
      </c>
      <c r="J268">
        <v>5</v>
      </c>
      <c r="K268" s="41">
        <f>J268-I268</f>
        <v>-4.2999999999999261E-2</v>
      </c>
      <c r="L268">
        <v>10.042999999999999</v>
      </c>
      <c r="M268">
        <f>3.6*200/L268</f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736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>L269-J269</f>
        <v>5.1319999999999997</v>
      </c>
      <c r="J269">
        <v>5.0060000000000002</v>
      </c>
      <c r="K269" s="41">
        <f>J269-I269</f>
        <v>-0.12599999999999945</v>
      </c>
      <c r="L269">
        <v>10.138</v>
      </c>
      <c r="M269">
        <f>3.6*200/L269</f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143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>L270-J270</f>
        <v>5.0970000000000004</v>
      </c>
      <c r="J270">
        <v>5.0430000000000001</v>
      </c>
      <c r="K270" s="41">
        <f>J270-I270</f>
        <v>-5.400000000000027E-2</v>
      </c>
      <c r="L270">
        <v>10.14</v>
      </c>
      <c r="M270">
        <f>3.6*200/L270</f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>L271-J271</f>
        <v>5.1589999999999998</v>
      </c>
      <c r="J271">
        <v>4.9889999999999999</v>
      </c>
      <c r="K271" s="41">
        <f>J271-I271</f>
        <v>-0.16999999999999993</v>
      </c>
      <c r="L271">
        <v>10.148</v>
      </c>
      <c r="M271">
        <f>3.6*200/L271</f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>L272-J272</f>
        <v>5.1049999999999995</v>
      </c>
      <c r="J272">
        <v>5.0659999999999998</v>
      </c>
      <c r="K272" s="41">
        <f>J272-I272</f>
        <v>-3.8999999999999702E-2</v>
      </c>
      <c r="L272">
        <v>10.170999999999999</v>
      </c>
      <c r="M272">
        <f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>L273-J273</f>
        <v>5.19</v>
      </c>
      <c r="J273">
        <v>5.0940000000000003</v>
      </c>
      <c r="K273" s="41">
        <f>J273-I273</f>
        <v>-9.6000000000000085E-2</v>
      </c>
      <c r="L273">
        <v>10.284000000000001</v>
      </c>
      <c r="M273">
        <f>3.6*200/L273</f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143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>L274-J274</f>
        <v>5.2110000000000003</v>
      </c>
      <c r="J274">
        <v>5.0730000000000004</v>
      </c>
      <c r="K274" s="41">
        <f>J274-I274</f>
        <v>-0.1379999999999999</v>
      </c>
      <c r="L274">
        <v>10.284000000000001</v>
      </c>
      <c r="M274">
        <f>3.6*200/L274</f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679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>L275-J275</f>
        <v>5.2009999999999996</v>
      </c>
      <c r="J275">
        <v>5.1420000000000003</v>
      </c>
      <c r="K275" s="41">
        <f>J275-I275</f>
        <v>-5.8999999999999275E-2</v>
      </c>
      <c r="L275">
        <v>10.343</v>
      </c>
      <c r="M275">
        <f>3.6*200/L275</f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143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>L276-J276</f>
        <v>5.2809999999999988</v>
      </c>
      <c r="J276">
        <v>5.1020000000000003</v>
      </c>
      <c r="K276" s="41">
        <f>J276-I276</f>
        <v>-0.17899999999999849</v>
      </c>
      <c r="L276">
        <v>10.382999999999999</v>
      </c>
      <c r="M276">
        <f>3.6*200/L276</f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>L277-J277</f>
        <v>5.2630000000000008</v>
      </c>
      <c r="J277">
        <v>5.1269999999999998</v>
      </c>
      <c r="K277" s="41">
        <f>J277-I277</f>
        <v>-0.13600000000000101</v>
      </c>
      <c r="L277">
        <v>10.39</v>
      </c>
      <c r="M277">
        <f>3.6*200/L277</f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>L278-J278</f>
        <v>5.3010000000000002</v>
      </c>
      <c r="J278">
        <v>5.1349999999999998</v>
      </c>
      <c r="K278" s="41">
        <f>J278-I278</f>
        <v>-0.16600000000000037</v>
      </c>
      <c r="L278">
        <v>10.436</v>
      </c>
      <c r="M278">
        <f>3.6*200/L278</f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>L279-J279</f>
        <v>5.306</v>
      </c>
      <c r="J279">
        <v>5.181</v>
      </c>
      <c r="K279" s="41">
        <f>J279-I279</f>
        <v>-0.125</v>
      </c>
      <c r="L279">
        <v>10.487</v>
      </c>
      <c r="M279">
        <f>3.6*200/L279</f>
        <v>68.656431772670928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>L280-I280</f>
        <v>4.7409734828634313</v>
      </c>
      <c r="K280" s="41">
        <f>J280-I280</f>
        <v>4.8973482863431173E-2</v>
      </c>
      <c r="L280" s="29">
        <f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>L281-I281</f>
        <v>4.8599992437208943</v>
      </c>
      <c r="K281" s="41">
        <f>J281-I281</f>
        <v>0.1669992437208947</v>
      </c>
      <c r="L281" s="29">
        <f>3.6*200/M281</f>
        <v>9.5529992437208939</v>
      </c>
      <c r="M281">
        <v>75.369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>L282-I282</f>
        <v>4.8569683704791133</v>
      </c>
      <c r="K282" s="41">
        <f>J282-I282</f>
        <v>0.10496837047911356</v>
      </c>
      <c r="L282" s="29">
        <f>3.6*200/M282</f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s="146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>L283-I283</f>
        <v>4.8699723064186617</v>
      </c>
      <c r="K283" s="41">
        <f>J283-I283</f>
        <v>0.12597230641866197</v>
      </c>
      <c r="L283" s="29">
        <f>3.6*200/M283</f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>L284-I284</f>
        <v>4.8409781675161518</v>
      </c>
      <c r="K284" s="41">
        <f>J284-I284</f>
        <v>4.9978167516151473E-2</v>
      </c>
      <c r="L284" s="29">
        <f>3.6*200/M284</f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>L285-I285</f>
        <v>4.8609887651019337</v>
      </c>
      <c r="K285" s="41">
        <f>J285-I285</f>
        <v>4.5988765101933282E-2</v>
      </c>
      <c r="L285" s="29">
        <f>3.6*200/M285</f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6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>L286-I286</f>
        <v>4.8979693735561538</v>
      </c>
      <c r="K286" s="41">
        <f>J286-I286</f>
        <v>6.8969373556154068E-2</v>
      </c>
      <c r="L286" s="29">
        <f>3.6*200/M286</f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6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>L287-I287</f>
        <v>4.9180447357751058</v>
      </c>
      <c r="K287" s="41">
        <f>J287-I287</f>
        <v>0.10504473577510609</v>
      </c>
      <c r="L287" s="29">
        <f>3.6*200/M287</f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6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>L288-I288</f>
        <v>4.9239962122236962</v>
      </c>
      <c r="K288" s="41">
        <f>J288-I288</f>
        <v>0.10799621222369638</v>
      </c>
      <c r="L288" s="29">
        <f>3.6*200/M288</f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6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>L289-I289</f>
        <v>4.9280223804679553</v>
      </c>
      <c r="K289" s="41">
        <f>J289-I289</f>
        <v>9.0022380467955188E-2</v>
      </c>
      <c r="L289" s="29">
        <f>3.6*200/M289</f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6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>L290-I290</f>
        <v>4.941986970684038</v>
      </c>
      <c r="K290" s="41">
        <f>J290-I290</f>
        <v>0.11198697068403796</v>
      </c>
      <c r="L290" s="29">
        <f>3.6*200/M290</f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6">
        <v>44675</v>
      </c>
      <c r="D291" s="1" t="s">
        <v>64</v>
      </c>
      <c r="E291" s="146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>L291-I291</f>
        <v>4.9780098280098279</v>
      </c>
      <c r="K291" s="41">
        <f>J291-I291</f>
        <v>0.1280098280098283</v>
      </c>
      <c r="L291" s="29">
        <f>3.6*200/M291</f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6">
        <v>44675</v>
      </c>
      <c r="D292" s="1" t="s">
        <v>64</v>
      </c>
      <c r="E292" s="146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>L292-I292</f>
        <v>4.9770035709887948</v>
      </c>
      <c r="K292" s="41">
        <f>J292-I292</f>
        <v>0.10300357098879509</v>
      </c>
      <c r="L292" s="29">
        <f>3.6*200/M292</f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6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>L293-I293</f>
        <v>5.0079740388181477</v>
      </c>
      <c r="K293" s="41">
        <f>J293-I293</f>
        <v>0.12597403881814806</v>
      </c>
      <c r="L293" s="29">
        <f>3.6*200/M293</f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6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>L294-I294</f>
        <v>5.0059956558796825</v>
      </c>
      <c r="K294" s="41">
        <f>J294-I294</f>
        <v>0.11399565587968219</v>
      </c>
      <c r="L294" s="29">
        <f>3.6*200/M294</f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6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>L295-I295</f>
        <v>5.0050328037961638</v>
      </c>
      <c r="K295" s="41">
        <f>J295-I295</f>
        <v>0.10703280379616409</v>
      </c>
      <c r="L295" s="29">
        <f>3.6*200/M295</f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6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>L296-I296</f>
        <v>5.0220636572957025</v>
      </c>
      <c r="K296" s="41">
        <f>J296-I296</f>
        <v>0.11706365729570223</v>
      </c>
      <c r="L296" s="29">
        <f>3.6*200/M296</f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6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>L297-I297</f>
        <v>5.0120218416480498</v>
      </c>
      <c r="K297" s="41">
        <f>J297-I297</f>
        <v>9.6021841648049389E-2</v>
      </c>
      <c r="L297" s="29">
        <f>3.6*200/M297</f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6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>L298-I298</f>
        <v>5.0230218416480499</v>
      </c>
      <c r="K298" s="41">
        <f>J298-I298</f>
        <v>0.11802184164804963</v>
      </c>
      <c r="L298" s="29">
        <f>3.6*200/M298</f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6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>L299-I299</f>
        <v>5.0450275450095425</v>
      </c>
      <c r="K299" s="41">
        <f>J299-I299</f>
        <v>0.13402754500954295</v>
      </c>
      <c r="L299" s="29">
        <f>3.6*200/M299</f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6">
        <v>44675</v>
      </c>
      <c r="D300" s="1" t="s">
        <v>64</v>
      </c>
      <c r="E300" s="146" t="s">
        <v>293</v>
      </c>
      <c r="F300" s="3" t="s">
        <v>226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>L300-I300</f>
        <v>5.0330229356527525</v>
      </c>
      <c r="K300" s="41">
        <f>J300-I300</f>
        <v>9.4022935652752437E-2</v>
      </c>
      <c r="L300" s="29">
        <f>3.6*200/M300</f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6">
        <v>44675</v>
      </c>
      <c r="D301" s="1" t="s">
        <v>64</v>
      </c>
      <c r="E301" s="3" t="s">
        <v>535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>L301-I301</f>
        <v>5.0540623441396493</v>
      </c>
      <c r="K301" s="41">
        <f>J301-I301</f>
        <v>0.13306234413964901</v>
      </c>
      <c r="L301" s="29">
        <f>3.6*200/M301</f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6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>L302-I302</f>
        <v>5.0419333629005427</v>
      </c>
      <c r="K302" s="41">
        <f>J302-I302</f>
        <v>0.10493336290054245</v>
      </c>
      <c r="L302" s="29">
        <f>3.6*200/M302</f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6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>L303-I303</f>
        <v>5.007031342392736</v>
      </c>
      <c r="K303" s="41">
        <f>J303-I303</f>
        <v>2.0031342392735851E-2</v>
      </c>
      <c r="L303" s="29">
        <f>3.6*200/M303</f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6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>L304-I304</f>
        <v>5.0829732045966773</v>
      </c>
      <c r="K304" s="41">
        <f>J304-I304</f>
        <v>0.14897320459667718</v>
      </c>
      <c r="L304" s="29">
        <f>3.6*200/M304</f>
        <v>10.016973204596678</v>
      </c>
      <c r="M304">
        <v>71.878</v>
      </c>
    </row>
    <row r="305" spans="1:13">
      <c r="A305" s="1" t="s">
        <v>63</v>
      </c>
      <c r="B305" s="1">
        <v>2022</v>
      </c>
      <c r="C305" s="76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>L305-I305</f>
        <v>5.0519948188693435</v>
      </c>
      <c r="K305" s="41">
        <f>J305-I305</f>
        <v>7.5994818869343561E-2</v>
      </c>
      <c r="L305" s="29">
        <f>3.6*200/M305</f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6">
        <v>44675</v>
      </c>
      <c r="D306" s="1" t="s">
        <v>64</v>
      </c>
      <c r="E306" s="14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>L306-I306</f>
        <v>5.0849404786855015</v>
      </c>
      <c r="K306" s="41">
        <f>J306-I306</f>
        <v>0.10994047868550183</v>
      </c>
      <c r="L306" s="29">
        <f>3.6*200/M306</f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6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>L307-I307</f>
        <v>5.105003145313483</v>
      </c>
      <c r="K307" s="41">
        <f>J307-I307</f>
        <v>0.14500314531348302</v>
      </c>
      <c r="L307" s="29">
        <f>3.6*200/M307</f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6">
        <v>44675</v>
      </c>
      <c r="D308" s="1" t="s">
        <v>64</v>
      </c>
      <c r="E308" s="3" t="s">
        <v>967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>L308-I308</f>
        <v>5.0999300699300703</v>
      </c>
      <c r="K308" s="41">
        <f>J308-I308</f>
        <v>0.1299300699300705</v>
      </c>
      <c r="L308" s="29">
        <f>3.6*200/M308</f>
        <v>10.06993006993007</v>
      </c>
      <c r="M308">
        <v>71.5</v>
      </c>
    </row>
    <row r="309" spans="1:13">
      <c r="A309" s="1" t="s">
        <v>63</v>
      </c>
      <c r="B309" s="1">
        <v>2022</v>
      </c>
      <c r="C309" s="76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>L309-I309</f>
        <v>5.0809642512212534</v>
      </c>
      <c r="K309" s="41">
        <f>J309-I309</f>
        <v>8.3964251221253505E-2</v>
      </c>
      <c r="L309" s="29">
        <f>3.6*200/M309</f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6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>L310-I310</f>
        <v>5.1660606330240242</v>
      </c>
      <c r="K310" s="41">
        <f>J310-I310</f>
        <v>0.16306063302402407</v>
      </c>
      <c r="L310" s="29">
        <f>3.6*200/M310</f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6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>L311-I311</f>
        <v>5.1189731697318388</v>
      </c>
      <c r="K311" s="41">
        <f>J311-I311</f>
        <v>5.9973169731838638E-2</v>
      </c>
      <c r="L311" s="29">
        <f>3.6*200/M311</f>
        <v>10.177973169731839</v>
      </c>
      <c r="M311">
        <v>70.741</v>
      </c>
    </row>
    <row r="312" spans="1:13">
      <c r="A312" s="1" t="s">
        <v>63</v>
      </c>
      <c r="B312" s="1">
        <v>2022</v>
      </c>
      <c r="C312" s="76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>L312-I312</f>
        <v>5.1729619827916133</v>
      </c>
      <c r="K312" s="41">
        <f>J312-I312</f>
        <v>0.13996198279161298</v>
      </c>
      <c r="L312" s="29">
        <f>3.6*200/M312</f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6">
        <v>44675</v>
      </c>
      <c r="D313" s="1" t="s">
        <v>64</v>
      </c>
      <c r="E313" s="146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>L313-I313</f>
        <v>5.1609539146967851</v>
      </c>
      <c r="K313" s="41">
        <f>J313-I313</f>
        <v>0.10595391469678539</v>
      </c>
      <c r="L313" s="29">
        <f>3.6*200/M313</f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6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>L314-I314</f>
        <v>5.2050369047448966</v>
      </c>
      <c r="K314" s="41">
        <f>J314-I314</f>
        <v>0.1230369047448967</v>
      </c>
      <c r="L314" s="29">
        <f>3.6*200/M314</f>
        <v>10.287036904744896</v>
      </c>
      <c r="M314">
        <v>69.991</v>
      </c>
    </row>
    <row r="315" spans="1:13">
      <c r="A315" s="1" t="s">
        <v>63</v>
      </c>
      <c r="B315" s="1">
        <v>2022</v>
      </c>
      <c r="C315" s="76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>L315-I315</f>
        <v>5.2460503941965113</v>
      </c>
      <c r="K315" s="41">
        <f>J315-I315</f>
        <v>0.19005039419651126</v>
      </c>
      <c r="L315" s="29">
        <f>3.6*200/M315</f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6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>L316-I316</f>
        <v>5.2249993559375394</v>
      </c>
      <c r="K316" s="41">
        <f>J316-I316</f>
        <v>0.14499935593753932</v>
      </c>
      <c r="L316" s="29">
        <f>3.6*200/M316</f>
        <v>10.304999355937539</v>
      </c>
      <c r="M316">
        <v>69.869</v>
      </c>
    </row>
    <row r="317" spans="1:13">
      <c r="A317" s="1" t="s">
        <v>63</v>
      </c>
      <c r="B317" s="1">
        <v>2022</v>
      </c>
      <c r="C317" s="76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>L317-I317</f>
        <v>5.1980246462213433</v>
      </c>
      <c r="K317" s="41">
        <f>J317-I317</f>
        <v>7.3024646221343303E-2</v>
      </c>
      <c r="L317" s="29">
        <f>3.6*200/M317</f>
        <v>10.323024646221343</v>
      </c>
      <c r="M317">
        <v>69.747</v>
      </c>
    </row>
    <row r="318" spans="1:13">
      <c r="A318" s="1" t="s">
        <v>63</v>
      </c>
      <c r="B318" s="1">
        <v>2022</v>
      </c>
      <c r="C318" s="76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>L318-I318</f>
        <v>5.2589560535798876</v>
      </c>
      <c r="K318" s="41">
        <f>J318-I318</f>
        <v>0.18095605357988731</v>
      </c>
      <c r="L318" s="29">
        <f>3.6*200/M318</f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6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>L319-I319</f>
        <v>5.8550084211200408</v>
      </c>
      <c r="K319" s="41">
        <f>J319-I319</f>
        <v>0.18300842112004112</v>
      </c>
      <c r="L319" s="29">
        <f>3.6*200/M319</f>
        <v>11.527008421120041</v>
      </c>
      <c r="M319">
        <v>62.462000000000003</v>
      </c>
    </row>
    <row r="320" spans="1:13">
      <c r="A320" s="4" t="s">
        <v>180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>J320-I320</f>
        <v>6.2043401483341754E-2</v>
      </c>
      <c r="L320" s="29">
        <v>9.4180434014833416</v>
      </c>
      <c r="M320">
        <v>76.448999999999998</v>
      </c>
    </row>
    <row r="321" spans="1:13">
      <c r="A321" s="4" t="s">
        <v>180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>J321-I321</f>
        <v>9.7000981354270266E-2</v>
      </c>
      <c r="L321" s="29">
        <v>9.4210009813542701</v>
      </c>
      <c r="M321">
        <v>76.424999999999997</v>
      </c>
    </row>
    <row r="322" spans="1:13">
      <c r="A322" s="4" t="s">
        <v>180</v>
      </c>
      <c r="B322" s="4">
        <v>2021</v>
      </c>
      <c r="C322" s="5">
        <v>44492</v>
      </c>
      <c r="D322" s="4" t="s">
        <v>19</v>
      </c>
      <c r="E322" s="3" t="s">
        <v>182</v>
      </c>
      <c r="F322" s="4" t="s">
        <v>183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>J322-I322</f>
        <v>0.1010566908980568</v>
      </c>
      <c r="L322" s="29">
        <v>9.4990566908980565</v>
      </c>
      <c r="M322">
        <v>75.796999999999997</v>
      </c>
    </row>
    <row r="323" spans="1:13">
      <c r="A323" s="4" t="s">
        <v>180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>J323-I323</f>
        <v>8.7006135785873795E-2</v>
      </c>
      <c r="L323" s="29">
        <v>9.5830061357858742</v>
      </c>
      <c r="M323">
        <v>75.132999999999996</v>
      </c>
    </row>
    <row r="324" spans="1:13">
      <c r="A324" s="4" t="s">
        <v>180</v>
      </c>
      <c r="B324" s="4">
        <v>2021</v>
      </c>
      <c r="C324" s="5">
        <v>44492</v>
      </c>
      <c r="D324" s="4" t="s">
        <v>19</v>
      </c>
      <c r="E324" s="4" t="s">
        <v>200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>J324-I324</f>
        <v>3.5006413947321846E-2</v>
      </c>
      <c r="L324" s="29">
        <v>9.6410064139473217</v>
      </c>
      <c r="M324">
        <v>74.680999999999997</v>
      </c>
    </row>
    <row r="325" spans="1:13">
      <c r="A325" s="4" t="s">
        <v>180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>J325-I325</f>
        <v>4.3986467618946534E-2</v>
      </c>
      <c r="L325" s="29">
        <v>9.6659864676189464</v>
      </c>
      <c r="M325">
        <v>74.488</v>
      </c>
    </row>
    <row r="326" spans="1:13">
      <c r="A326" s="4" t="s">
        <v>180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>J326-I326</f>
        <v>9.2011784647672457E-2</v>
      </c>
      <c r="L326" s="29">
        <v>9.6860117846476719</v>
      </c>
      <c r="M326">
        <v>74.334000000000003</v>
      </c>
    </row>
    <row r="327" spans="1:13">
      <c r="A327" s="4" t="s">
        <v>180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>J327-I327</f>
        <v>9.5036253084005651E-2</v>
      </c>
      <c r="L327" s="29">
        <v>9.7070362530840058</v>
      </c>
      <c r="M327">
        <v>74.173000000000002</v>
      </c>
    </row>
    <row r="328" spans="1:13">
      <c r="A328" s="4" t="s">
        <v>180</v>
      </c>
      <c r="B328" s="4">
        <v>2021</v>
      </c>
      <c r="C328" s="5">
        <v>44492</v>
      </c>
      <c r="D328" s="4" t="s">
        <v>19</v>
      </c>
      <c r="E328" s="151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>J328-I328</f>
        <v>7.9028723447354565E-2</v>
      </c>
      <c r="L328" s="29">
        <v>9.7230287234473547</v>
      </c>
      <c r="M328">
        <v>74.051000000000002</v>
      </c>
    </row>
    <row r="329" spans="1:13">
      <c r="A329" s="4" t="s">
        <v>180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>J329-I329</f>
        <v>3.0061284139263122E-2</v>
      </c>
      <c r="L329" s="29">
        <v>9.7880612841392622</v>
      </c>
      <c r="M329">
        <v>73.558999999999997</v>
      </c>
    </row>
    <row r="330" spans="1:13">
      <c r="A330" s="4" t="s">
        <v>180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>J330-I330</f>
        <v>0.1080517224952029</v>
      </c>
      <c r="L330" s="29">
        <v>9.8000517224952031</v>
      </c>
      <c r="M330">
        <v>73.468999999999994</v>
      </c>
    </row>
    <row r="331" spans="1:13">
      <c r="A331" s="4" t="s">
        <v>180</v>
      </c>
      <c r="B331" s="4">
        <v>2021</v>
      </c>
      <c r="C331" s="5">
        <v>44492</v>
      </c>
      <c r="D331" s="4" t="s">
        <v>19</v>
      </c>
      <c r="E331" s="151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>J331-I331</f>
        <v>3.6061681810132029E-2</v>
      </c>
      <c r="L331" s="29">
        <v>9.8080616818101323</v>
      </c>
      <c r="M331">
        <v>73.409000000000006</v>
      </c>
    </row>
    <row r="332" spans="1:13">
      <c r="A332" s="4" t="s">
        <v>180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>J332-I332</f>
        <v>9.20503995082953E-2</v>
      </c>
      <c r="L332" s="29">
        <v>9.8340503995082962</v>
      </c>
      <c r="M332">
        <v>73.215000000000003</v>
      </c>
    </row>
    <row r="333" spans="1:13">
      <c r="A333" s="4" t="s">
        <v>180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>J333-I333</f>
        <v>5.6990711397661542E-2</v>
      </c>
      <c r="L333" s="29">
        <v>9.834990711397662</v>
      </c>
      <c r="M333">
        <v>73.207999999999998</v>
      </c>
    </row>
    <row r="334" spans="1:13">
      <c r="A334" s="4" t="s">
        <v>180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>J334-I334</f>
        <v>5.4065573770492037E-2</v>
      </c>
      <c r="L334" s="29">
        <v>9.8360655737704921</v>
      </c>
      <c r="M334">
        <v>73.2</v>
      </c>
    </row>
    <row r="335" spans="1:13">
      <c r="A335" s="4" t="s">
        <v>180</v>
      </c>
      <c r="B335" s="4">
        <v>2021</v>
      </c>
      <c r="C335" s="5">
        <v>44492</v>
      </c>
      <c r="D335" s="4" t="s">
        <v>19</v>
      </c>
      <c r="E335" s="151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>J335-I335</f>
        <v>0.13001716937990437</v>
      </c>
      <c r="L335" s="29">
        <v>9.8580171693799041</v>
      </c>
      <c r="M335">
        <v>73.037000000000006</v>
      </c>
    </row>
    <row r="336" spans="1:13">
      <c r="A336" s="4" t="s">
        <v>180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>J336-I336</f>
        <v>9.7034482758621365E-2</v>
      </c>
      <c r="L336" s="29">
        <v>9.931034482758621</v>
      </c>
      <c r="M336">
        <v>72.5</v>
      </c>
    </row>
    <row r="337" spans="1:13">
      <c r="A337" s="4" t="s">
        <v>180</v>
      </c>
      <c r="B337" s="4">
        <v>2021</v>
      </c>
      <c r="C337" s="5">
        <v>44492</v>
      </c>
      <c r="D337" s="4" t="s">
        <v>19</v>
      </c>
      <c r="E337" s="151" t="s">
        <v>237</v>
      </c>
      <c r="F337" s="4" t="s">
        <v>183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>J337-I337</f>
        <v>7.499132912005102E-2</v>
      </c>
      <c r="L337" s="29">
        <v>9.9569913291200507</v>
      </c>
      <c r="M337">
        <v>72.311000000000007</v>
      </c>
    </row>
    <row r="338" spans="1:13">
      <c r="A338" s="4" t="s">
        <v>180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180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>J339-I339</f>
        <v>0.10997698599750549</v>
      </c>
      <c r="L339" s="29">
        <v>9.9819769859975054</v>
      </c>
      <c r="M339">
        <v>72.13</v>
      </c>
    </row>
    <row r="340" spans="1:13">
      <c r="A340" s="4" t="s">
        <v>180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>J340-I340</f>
        <v>3.2029400730849034E-2</v>
      </c>
      <c r="L340" s="29">
        <v>10.004029400730849</v>
      </c>
      <c r="M340">
        <v>71.971000000000004</v>
      </c>
    </row>
    <row r="341" spans="1:13">
      <c r="A341" s="4" t="s">
        <v>180</v>
      </c>
      <c r="B341" s="4">
        <v>2021</v>
      </c>
      <c r="C341" s="5">
        <v>44492</v>
      </c>
      <c r="D341" s="4" t="s">
        <v>19</v>
      </c>
      <c r="E341" s="146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>J341-I341</f>
        <v>0.11097258747492766</v>
      </c>
      <c r="L341" s="29">
        <v>10.028972587474927</v>
      </c>
      <c r="M341">
        <v>71.792000000000002</v>
      </c>
    </row>
    <row r="342" spans="1:13">
      <c r="A342" s="4" t="s">
        <v>180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>J342-I342</f>
        <v>6.5940478685501347E-2</v>
      </c>
      <c r="L342" s="29">
        <v>10.059940478685501</v>
      </c>
      <c r="M342">
        <v>71.570999999999998</v>
      </c>
    </row>
    <row r="343" spans="1:13">
      <c r="A343" s="4" t="s">
        <v>180</v>
      </c>
      <c r="B343" s="4">
        <v>2021</v>
      </c>
      <c r="C343" s="5">
        <v>44492</v>
      </c>
      <c r="D343" s="4" t="s">
        <v>19</v>
      </c>
      <c r="E343" s="151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>J343-I343</f>
        <v>0.18898863588357173</v>
      </c>
      <c r="L343" s="29">
        <v>10.138988635883571</v>
      </c>
      <c r="M343">
        <v>71.013000000000005</v>
      </c>
    </row>
    <row r="344" spans="1:13">
      <c r="A344" s="4" t="s">
        <v>180</v>
      </c>
      <c r="B344" s="4">
        <v>2021</v>
      </c>
      <c r="C344" s="5">
        <v>44492</v>
      </c>
      <c r="D344" s="4" t="s">
        <v>19</v>
      </c>
      <c r="E344" s="4" t="s">
        <v>702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>J344-I344</f>
        <v>0.18104560717473639</v>
      </c>
      <c r="L344" s="29">
        <v>10.201045607174736</v>
      </c>
      <c r="M344">
        <v>70.581000000000003</v>
      </c>
    </row>
    <row r="345" spans="1:13">
      <c r="A345" s="4" t="s">
        <v>180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>J345-I345</f>
        <v>9.3988703156808739E-2</v>
      </c>
      <c r="L345" s="29">
        <v>10.321988703156808</v>
      </c>
      <c r="M345">
        <v>69.754000000000005</v>
      </c>
    </row>
    <row r="346" spans="1:13">
      <c r="A346" s="4" t="s">
        <v>180</v>
      </c>
      <c r="B346" s="4">
        <v>2021</v>
      </c>
      <c r="C346" s="5">
        <v>44492</v>
      </c>
      <c r="D346" s="4" t="s">
        <v>19</v>
      </c>
      <c r="E346" s="151" t="s">
        <v>81</v>
      </c>
      <c r="F346" s="4" t="s">
        <v>248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>J346-I346</f>
        <v>0.15693875904204724</v>
      </c>
      <c r="L346" s="29">
        <v>10.374938759042047</v>
      </c>
      <c r="M346">
        <v>69.397999999999996</v>
      </c>
    </row>
    <row r="347" spans="1:13">
      <c r="A347" s="4" t="s">
        <v>180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>J347-I347</f>
        <v>9.7977656053531703E-2</v>
      </c>
      <c r="L347" s="29">
        <v>10.405977656053532</v>
      </c>
      <c r="M347">
        <v>69.191000000000003</v>
      </c>
    </row>
    <row r="348" spans="1:13">
      <c r="A348" s="4" t="s">
        <v>180</v>
      </c>
      <c r="B348" s="4">
        <v>2021</v>
      </c>
      <c r="C348" s="5">
        <v>44492</v>
      </c>
      <c r="D348" s="4" t="s">
        <v>19</v>
      </c>
      <c r="E348" s="4" t="s">
        <v>187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>J348-I348</f>
        <v>0.1309279161205783</v>
      </c>
      <c r="L348" s="29">
        <v>10.484927916120578</v>
      </c>
      <c r="M348">
        <v>68.67</v>
      </c>
    </row>
    <row r="349" spans="1:13">
      <c r="A349" s="4" t="s">
        <v>180</v>
      </c>
      <c r="B349" s="4">
        <v>2021</v>
      </c>
      <c r="C349" s="5">
        <v>44492</v>
      </c>
      <c r="D349" s="4" t="s">
        <v>19</v>
      </c>
      <c r="E349" s="4" t="s">
        <v>789</v>
      </c>
      <c r="F349" s="4" t="s">
        <v>790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>J349-I349</f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>L350-I350</f>
        <v>4.8580209300453472</v>
      </c>
      <c r="K350" s="41">
        <f>J350-I350</f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>L351-I351</f>
        <v>4.8840548355070785</v>
      </c>
      <c r="K351" s="41">
        <f>J351-I351</f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>L352-I352</f>
        <v>4.9290019485739993</v>
      </c>
      <c r="K352" s="41">
        <f>J352-I352</f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>L353-I353</f>
        <v>4.9660171693799038</v>
      </c>
      <c r="K353" s="41">
        <f>J353-I353</f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>L354-I354</f>
        <v>4.9600013168001755</v>
      </c>
      <c r="K354" s="41">
        <f>J354-I354</f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>L355-I355</f>
        <v>4.9689824648061247</v>
      </c>
      <c r="K355" s="41">
        <f>J355-I355</f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>L356-I356</f>
        <v>4.9909387653776154</v>
      </c>
      <c r="K356" s="41">
        <f>J356-I356</f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>L357-I357</f>
        <v>5.0280083590945006</v>
      </c>
      <c r="K357" s="41">
        <f>J357-I357</f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>L358-I358</f>
        <v>5.03298036494831</v>
      </c>
      <c r="K358" s="41">
        <f>J358-I358</f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>L359-I359</f>
        <v>5.1010021607060176</v>
      </c>
      <c r="K359" s="41">
        <f>J359-I359</f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>L360-I360</f>
        <v>5.0910536150841583</v>
      </c>
      <c r="K360" s="41">
        <f>J360-I360</f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967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>L361-I361</f>
        <v>5.1760416991702716</v>
      </c>
      <c r="K361" s="41">
        <f>J361-I361</f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>L362-I362</f>
        <v>5.1589780374429628</v>
      </c>
      <c r="K362" s="41">
        <f>J362-I362</f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1190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>L363-I363</f>
        <v>5.1729432947137708</v>
      </c>
      <c r="K363" s="41">
        <f>J363-I363</f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>L364-I364</f>
        <v>5.2230081716620473</v>
      </c>
      <c r="K364" s="41">
        <f>J364-I364</f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849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>L365-I365</f>
        <v>5.2250410308482182</v>
      </c>
      <c r="K365" s="41">
        <f>J365-I365</f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143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>L366-I366</f>
        <v>5.2350107353110928</v>
      </c>
      <c r="K366" s="41">
        <f>J366-I366</f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>L367-I367</f>
        <v>5.2349274310595071</v>
      </c>
      <c r="K367" s="41">
        <f>J367-I367</f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822</v>
      </c>
      <c r="F368" s="1" t="s">
        <v>205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>L368-I368</f>
        <v>5.3689538847487643</v>
      </c>
      <c r="K368" s="41">
        <f>J368-I368</f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850</v>
      </c>
      <c r="F369" s="1" t="s">
        <v>851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>L369-I369</f>
        <v>5.3489634360055822</v>
      </c>
      <c r="K369" s="41">
        <f>J369-I369</f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>L370-I370</f>
        <v>5.4260256823988149</v>
      </c>
      <c r="K370" s="41">
        <f>J370-I370</f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1813</v>
      </c>
      <c r="F371" s="1" t="s">
        <v>851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>L371-I371</f>
        <v>5.5800738641585745</v>
      </c>
      <c r="K371" s="41">
        <f>J371-I371</f>
        <v>0.13107386415857469</v>
      </c>
      <c r="L371" s="29">
        <v>11.029073864158574</v>
      </c>
      <c r="M371">
        <v>65.281999999999996</v>
      </c>
    </row>
    <row r="372" spans="1:13">
      <c r="A372" s="1" t="s">
        <v>1144</v>
      </c>
      <c r="B372" s="1">
        <v>2021</v>
      </c>
      <c r="C372" s="76">
        <v>44412</v>
      </c>
      <c r="D372" s="1" t="s">
        <v>189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>L372-I372</f>
        <v>4.6300563782268709</v>
      </c>
      <c r="K372" s="41">
        <f>J372-I372</f>
        <v>4.5056378226870919E-2</v>
      </c>
      <c r="L372" s="29">
        <f>3.6*200/M372</f>
        <v>9.2150563782268708</v>
      </c>
      <c r="M372">
        <v>78.132999999999996</v>
      </c>
    </row>
    <row r="373" spans="1:13">
      <c r="A373" s="1" t="s">
        <v>1144</v>
      </c>
      <c r="B373" s="1">
        <v>2021</v>
      </c>
      <c r="C373" s="76">
        <v>44412</v>
      </c>
      <c r="D373" s="1" t="s">
        <v>189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>L373-I373</f>
        <v>4.641056378226871</v>
      </c>
      <c r="K373" s="41">
        <f>J373-I373</f>
        <v>6.7056378226871161E-2</v>
      </c>
      <c r="L373" s="29">
        <f>3.6*200/M373</f>
        <v>9.2150563782268708</v>
      </c>
      <c r="M373">
        <v>78.132999999999996</v>
      </c>
    </row>
    <row r="374" spans="1:13">
      <c r="A374" s="1" t="s">
        <v>1144</v>
      </c>
      <c r="B374" s="1">
        <v>2021</v>
      </c>
      <c r="C374" s="76">
        <v>44412</v>
      </c>
      <c r="D374" s="1" t="s">
        <v>189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>L374-I374</f>
        <v>4.6850528118497063</v>
      </c>
      <c r="K374" s="41">
        <f>J374-I374</f>
        <v>6.4052811849705904E-2</v>
      </c>
      <c r="L374" s="29">
        <f>3.6*200/M374</f>
        <v>9.3060528118497068</v>
      </c>
      <c r="M374">
        <v>77.369</v>
      </c>
    </row>
    <row r="375" spans="1:13">
      <c r="A375" s="1" t="s">
        <v>1144</v>
      </c>
      <c r="B375" s="1">
        <v>2021</v>
      </c>
      <c r="C375" s="76">
        <v>44412</v>
      </c>
      <c r="D375" s="1" t="s">
        <v>189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>L375-I375</f>
        <v>4.72604689076935</v>
      </c>
      <c r="K375" s="41">
        <f>J375-I375</f>
        <v>0.13604689076935017</v>
      </c>
      <c r="L375" s="29">
        <f>3.6*200/M375</f>
        <v>9.3160468907693499</v>
      </c>
      <c r="M375">
        <v>77.286000000000001</v>
      </c>
    </row>
    <row r="376" spans="1:13">
      <c r="A376" s="1" t="s">
        <v>1144</v>
      </c>
      <c r="B376" s="1">
        <v>2021</v>
      </c>
      <c r="C376" s="76">
        <v>44412</v>
      </c>
      <c r="D376" s="1" t="s">
        <v>189</v>
      </c>
      <c r="E376" s="3" t="s">
        <v>195</v>
      </c>
      <c r="F376" s="3" t="s">
        <v>1145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>L376-I376</f>
        <v>4.6610178585313999</v>
      </c>
      <c r="K376" s="41">
        <f>J376-I376</f>
        <v>-8.9821414685999912E-3</v>
      </c>
      <c r="L376" s="29">
        <f>3.6*200/M376</f>
        <v>9.3310178585313999</v>
      </c>
      <c r="M376">
        <v>77.162000000000006</v>
      </c>
    </row>
    <row r="377" spans="1:13">
      <c r="A377" s="1" t="s">
        <v>1144</v>
      </c>
      <c r="B377" s="1">
        <v>2021</v>
      </c>
      <c r="C377" s="76">
        <v>44412</v>
      </c>
      <c r="D377" s="1" t="s">
        <v>189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>L377-I377</f>
        <v>4.7959393795879706</v>
      </c>
      <c r="K377" s="41">
        <f>J377-I377</f>
        <v>0.11993937958797041</v>
      </c>
      <c r="L377" s="29">
        <f>3.6*200/M377</f>
        <v>9.4719393795879707</v>
      </c>
      <c r="M377">
        <v>76.013999999999996</v>
      </c>
    </row>
    <row r="378" spans="1:13">
      <c r="A378" s="1" t="s">
        <v>1144</v>
      </c>
      <c r="B378" s="1">
        <v>2021</v>
      </c>
      <c r="C378" s="76">
        <v>44412</v>
      </c>
      <c r="D378" s="1" t="s">
        <v>189</v>
      </c>
      <c r="E378" s="3" t="s">
        <v>200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>L378-I378</f>
        <v>4.7910450260399493</v>
      </c>
      <c r="K378" s="41">
        <f>J378-I378</f>
        <v>8.9045026039949349E-2</v>
      </c>
      <c r="L378" s="29">
        <f>3.6*200/M378</f>
        <v>9.4930450260399493</v>
      </c>
      <c r="M378">
        <v>75.844999999999999</v>
      </c>
    </row>
    <row r="379" spans="1:13">
      <c r="A379" s="1" t="s">
        <v>1144</v>
      </c>
      <c r="B379" s="1">
        <v>2021</v>
      </c>
      <c r="C379" s="76">
        <v>44412</v>
      </c>
      <c r="D379" s="1" t="s">
        <v>189</v>
      </c>
      <c r="E379" s="3" t="s">
        <v>190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>L379-I379</f>
        <v>4.7769722625809026</v>
      </c>
      <c r="K379" s="41">
        <f>J379-I379</f>
        <v>4.3972262580902921E-2</v>
      </c>
      <c r="L379" s="29">
        <f>3.6*200/M379</f>
        <v>9.5099722625809022</v>
      </c>
      <c r="M379">
        <v>75.709999999999994</v>
      </c>
    </row>
    <row r="380" spans="1:13">
      <c r="A380" s="1" t="s">
        <v>1144</v>
      </c>
      <c r="B380" s="1">
        <v>2021</v>
      </c>
      <c r="C380" s="76">
        <v>44412</v>
      </c>
      <c r="D380" s="1" t="s">
        <v>189</v>
      </c>
      <c r="E380" s="3" t="s">
        <v>193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>L380-I380</f>
        <v>4.7830181371123386</v>
      </c>
      <c r="K380" s="41">
        <f>J380-I380</f>
        <v>4.8018137112338266E-2</v>
      </c>
      <c r="L380" s="29">
        <f>3.6*200/M380</f>
        <v>9.5180181371123389</v>
      </c>
      <c r="M380">
        <v>75.646000000000001</v>
      </c>
    </row>
    <row r="381" spans="1:13">
      <c r="A381" s="1" t="s">
        <v>1144</v>
      </c>
      <c r="B381" s="1">
        <v>2021</v>
      </c>
      <c r="C381" s="76">
        <v>44412</v>
      </c>
      <c r="D381" s="1" t="s">
        <v>189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>L381-I381</f>
        <v>4.8099716787159252</v>
      </c>
      <c r="K381" s="41">
        <f>J381-I381</f>
        <v>6.8971678715925577E-2</v>
      </c>
      <c r="L381" s="29">
        <f>3.6*200/M381</f>
        <v>9.5509716787159249</v>
      </c>
      <c r="M381">
        <v>75.385000000000005</v>
      </c>
    </row>
    <row r="382" spans="1:13">
      <c r="A382" s="1" t="s">
        <v>1144</v>
      </c>
      <c r="B382" s="1">
        <v>2021</v>
      </c>
      <c r="C382" s="76">
        <v>44412</v>
      </c>
      <c r="D382" s="1" t="s">
        <v>189</v>
      </c>
      <c r="E382" s="3" t="s">
        <v>199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>L382-I382</f>
        <v>4.8310266222961733</v>
      </c>
      <c r="K382" s="41">
        <f>J382-I382</f>
        <v>7.8026622296173187E-2</v>
      </c>
      <c r="L382" s="29">
        <f>3.6*200/M382</f>
        <v>9.5840266222961734</v>
      </c>
      <c r="M382">
        <v>75.125</v>
      </c>
    </row>
    <row r="383" spans="1:13">
      <c r="A383" s="1" t="s">
        <v>1144</v>
      </c>
      <c r="B383" s="1">
        <v>2021</v>
      </c>
      <c r="C383" s="76">
        <v>44412</v>
      </c>
      <c r="D383" s="1" t="s">
        <v>189</v>
      </c>
      <c r="E383" s="146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>L383-I383</f>
        <v>4.8339617320444184</v>
      </c>
      <c r="K383" s="41">
        <f>J383-I383</f>
        <v>8.0961732044418255E-2</v>
      </c>
      <c r="L383" s="29">
        <f>3.6*200/M383</f>
        <v>9.5869617320444185</v>
      </c>
      <c r="M383">
        <v>75.102000000000004</v>
      </c>
    </row>
    <row r="384" spans="1:13">
      <c r="A384" s="1" t="s">
        <v>1144</v>
      </c>
      <c r="B384" s="1">
        <v>2021</v>
      </c>
      <c r="C384" s="76">
        <v>44412</v>
      </c>
      <c r="D384" s="1" t="s">
        <v>189</v>
      </c>
      <c r="E384" s="146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>L384-I384</f>
        <v>4.8389651588834859</v>
      </c>
      <c r="K384" s="41">
        <f>J384-I384</f>
        <v>8.4965158883486325E-2</v>
      </c>
      <c r="L384" s="29">
        <f>3.6*200/M384</f>
        <v>9.5929651588834854</v>
      </c>
      <c r="M384">
        <v>75.055000000000007</v>
      </c>
    </row>
    <row r="385" spans="1:13">
      <c r="A385" s="1" t="s">
        <v>1144</v>
      </c>
      <c r="B385" s="1">
        <v>2021</v>
      </c>
      <c r="C385" s="76">
        <v>44412</v>
      </c>
      <c r="D385" s="1" t="s">
        <v>189</v>
      </c>
      <c r="E385" s="146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>L385-I385</f>
        <v>4.8239877676655976</v>
      </c>
      <c r="K385" s="41">
        <f>J385-I385</f>
        <v>5.3987767665597985E-2</v>
      </c>
      <c r="L385" s="29">
        <f>3.6*200/M385</f>
        <v>9.5939877676655971</v>
      </c>
      <c r="M385">
        <v>75.046999999999997</v>
      </c>
    </row>
    <row r="386" spans="1:13">
      <c r="A386" s="1" t="s">
        <v>1144</v>
      </c>
      <c r="B386" s="1">
        <v>2021</v>
      </c>
      <c r="C386" s="76">
        <v>44412</v>
      </c>
      <c r="D386" s="1" t="s">
        <v>189</v>
      </c>
      <c r="E386" s="3" t="s">
        <v>181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>L386-I386</f>
        <v>4.8380336394290344</v>
      </c>
      <c r="K386" s="41">
        <f>J386-I386</f>
        <v>8.0033639429034409E-2</v>
      </c>
      <c r="L386" s="29">
        <f>3.6*200/M386</f>
        <v>9.5960336394290344</v>
      </c>
      <c r="M386">
        <v>75.031000000000006</v>
      </c>
    </row>
    <row r="387" spans="1:13">
      <c r="A387" s="1" t="s">
        <v>1144</v>
      </c>
      <c r="B387" s="1">
        <v>2021</v>
      </c>
      <c r="C387" s="76">
        <v>44412</v>
      </c>
      <c r="D387" s="1" t="s">
        <v>189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>L387-I387</f>
        <v>4.8650545209032456</v>
      </c>
      <c r="K387" s="41">
        <f>J387-I387</f>
        <v>0.10405452090324552</v>
      </c>
      <c r="L387" s="29">
        <f>3.6*200/M387</f>
        <v>9.6260545209032458</v>
      </c>
      <c r="M387">
        <v>74.796999999999997</v>
      </c>
    </row>
    <row r="388" spans="1:13">
      <c r="A388" s="1" t="s">
        <v>1144</v>
      </c>
      <c r="B388" s="1">
        <v>2021</v>
      </c>
      <c r="C388" s="76">
        <v>44412</v>
      </c>
      <c r="D388" s="1" t="s">
        <v>189</v>
      </c>
      <c r="E388" s="3" t="s">
        <v>194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>L388-I388</f>
        <v>4.8790545209032459</v>
      </c>
      <c r="K388" s="41">
        <f>J388-I388</f>
        <v>0.13205452090324599</v>
      </c>
      <c r="L388" s="29">
        <f>3.6*200/M388</f>
        <v>9.6260545209032458</v>
      </c>
      <c r="M388">
        <v>74.796999999999997</v>
      </c>
    </row>
    <row r="389" spans="1:13">
      <c r="A389" s="1" t="s">
        <v>1144</v>
      </c>
      <c r="B389" s="1">
        <v>2021</v>
      </c>
      <c r="C389" s="76">
        <v>44412</v>
      </c>
      <c r="D389" s="1" t="s">
        <v>189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>L389-I389</f>
        <v>4.8579474444548492</v>
      </c>
      <c r="K389" s="41">
        <f>J389-I389</f>
        <v>8.4947444454849474E-2</v>
      </c>
      <c r="L389" s="29">
        <f>3.6*200/M389</f>
        <v>9.6309474444548488</v>
      </c>
      <c r="M389">
        <v>74.759</v>
      </c>
    </row>
    <row r="390" spans="1:13">
      <c r="A390" s="1" t="s">
        <v>1144</v>
      </c>
      <c r="B390" s="1">
        <v>2021</v>
      </c>
      <c r="C390" s="76">
        <v>44412</v>
      </c>
      <c r="D390" s="1" t="s">
        <v>189</v>
      </c>
      <c r="E390" s="3" t="s">
        <v>192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>L390-I390</f>
        <v>4.8780437823209466</v>
      </c>
      <c r="K390" s="41">
        <f>J390-I390</f>
        <v>0.1100437823209468</v>
      </c>
      <c r="L390" s="29">
        <f>3.6*200/M390</f>
        <v>9.6460437823209464</v>
      </c>
      <c r="M390">
        <v>74.641999999999996</v>
      </c>
    </row>
    <row r="391" spans="1:13">
      <c r="A391" s="1" t="s">
        <v>1144</v>
      </c>
      <c r="B391" s="1">
        <v>2021</v>
      </c>
      <c r="C391" s="76">
        <v>44412</v>
      </c>
      <c r="D391" s="1" t="s">
        <v>189</v>
      </c>
      <c r="E391" s="146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>L391-I391</f>
        <v>4.8849720002685819</v>
      </c>
      <c r="K391" s="41">
        <f>J391-I391</f>
        <v>0.10097200026858211</v>
      </c>
      <c r="L391" s="29">
        <f>3.6*200/M391</f>
        <v>9.6689720002685817</v>
      </c>
      <c r="M391">
        <v>74.465000000000003</v>
      </c>
    </row>
    <row r="392" spans="1:13">
      <c r="A392" s="1" t="s">
        <v>1144</v>
      </c>
      <c r="B392" s="1">
        <v>2021</v>
      </c>
      <c r="C392" s="76">
        <v>44412</v>
      </c>
      <c r="D392" s="1" t="s">
        <v>189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>L392-I392</f>
        <v>4.8629694654434905</v>
      </c>
      <c r="K392" s="41">
        <f>J392-I392</f>
        <v>4.0969465443490449E-2</v>
      </c>
      <c r="L392" s="29">
        <f>3.6*200/M392</f>
        <v>9.6849694654434906</v>
      </c>
      <c r="M392">
        <v>74.341999999999999</v>
      </c>
    </row>
    <row r="393" spans="1:13">
      <c r="A393" s="1" t="s">
        <v>1144</v>
      </c>
      <c r="B393" s="1">
        <v>2021</v>
      </c>
      <c r="C393" s="76">
        <v>44412</v>
      </c>
      <c r="D393" s="1" t="s">
        <v>189</v>
      </c>
      <c r="E393" s="3" t="s">
        <v>240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>L393-I393</f>
        <v>4.8960555907187198</v>
      </c>
      <c r="K393" s="41">
        <f>J393-I393</f>
        <v>9.6055590718719941E-2</v>
      </c>
      <c r="L393" s="29">
        <f>3.6*200/M393</f>
        <v>9.6960555907187196</v>
      </c>
      <c r="M393">
        <v>74.257000000000005</v>
      </c>
    </row>
    <row r="394" spans="1:13">
      <c r="A394" s="1" t="s">
        <v>1144</v>
      </c>
      <c r="B394" s="1">
        <v>2021</v>
      </c>
      <c r="C394" s="76">
        <v>44412</v>
      </c>
      <c r="D394" s="1" t="s">
        <v>189</v>
      </c>
      <c r="E394" s="146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>L394-I394</f>
        <v>4.9209744028453262</v>
      </c>
      <c r="K394" s="41">
        <f>J394-I394</f>
        <v>0.14197440284532625</v>
      </c>
      <c r="L394" s="29">
        <f>3.6*200/M394</f>
        <v>9.6999744028453261</v>
      </c>
      <c r="M394">
        <v>74.227000000000004</v>
      </c>
    </row>
    <row r="395" spans="1:13">
      <c r="A395" s="1" t="s">
        <v>1144</v>
      </c>
      <c r="B395" s="1">
        <v>2021</v>
      </c>
      <c r="C395" s="76">
        <v>44412</v>
      </c>
      <c r="D395" s="1" t="s">
        <v>189</v>
      </c>
      <c r="E395" s="3" t="s">
        <v>904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>L395-I395</f>
        <v>4.9069427812748536</v>
      </c>
      <c r="K395" s="41">
        <f>J395-I395</f>
        <v>0.10894278127485357</v>
      </c>
      <c r="L395" s="29">
        <f>3.6*200/M395</f>
        <v>9.7049427812748537</v>
      </c>
      <c r="M395">
        <v>74.188999999999993</v>
      </c>
    </row>
    <row r="396" spans="1:13">
      <c r="A396" s="1" t="s">
        <v>1144</v>
      </c>
      <c r="B396" s="1">
        <v>2021</v>
      </c>
      <c r="C396" s="76">
        <v>44412</v>
      </c>
      <c r="D396" s="1" t="s">
        <v>189</v>
      </c>
      <c r="E396" s="3" t="s">
        <v>237</v>
      </c>
      <c r="F396" s="3" t="s">
        <v>1145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>L396-I396</f>
        <v>4.8890287234473533</v>
      </c>
      <c r="K396" s="41">
        <f>J396-I396</f>
        <v>5.5028723447353656E-2</v>
      </c>
      <c r="L396" s="29">
        <f>3.6*200/M396</f>
        <v>9.7230287234473529</v>
      </c>
      <c r="M396">
        <v>74.051000000000002</v>
      </c>
    </row>
    <row r="397" spans="1:13">
      <c r="A397" s="1" t="s">
        <v>1144</v>
      </c>
      <c r="B397" s="1">
        <v>2021</v>
      </c>
      <c r="C397" s="76">
        <v>44412</v>
      </c>
      <c r="D397" s="1" t="s">
        <v>189</v>
      </c>
      <c r="E397" s="3" t="s">
        <v>191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>L397-I397</f>
        <v>4.9090207531109398</v>
      </c>
      <c r="K397" s="41">
        <f>J397-I397</f>
        <v>9.0020753110939822E-2</v>
      </c>
      <c r="L397" s="29">
        <f>3.6*200/M397</f>
        <v>9.7280207531109397</v>
      </c>
      <c r="M397">
        <v>74.013000000000005</v>
      </c>
    </row>
    <row r="398" spans="1:13">
      <c r="A398" s="1" t="s">
        <v>1144</v>
      </c>
      <c r="B398" s="1">
        <v>2021</v>
      </c>
      <c r="C398" s="76">
        <v>44412</v>
      </c>
      <c r="D398" s="1" t="s">
        <v>189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>L398-I398</f>
        <v>4.9209968871912686</v>
      </c>
      <c r="K398" s="41">
        <f>J398-I398</f>
        <v>5.4996887191268939E-2</v>
      </c>
      <c r="L398" s="29">
        <f>3.6*200/M398</f>
        <v>9.7869968871912683</v>
      </c>
      <c r="M398">
        <v>73.566999999999993</v>
      </c>
    </row>
    <row r="399" spans="1:13">
      <c r="A399" s="1" t="s">
        <v>1144</v>
      </c>
      <c r="B399" s="1">
        <v>2021</v>
      </c>
      <c r="C399" s="76">
        <v>44412</v>
      </c>
      <c r="D399" s="1" t="s">
        <v>189</v>
      </c>
      <c r="E399" s="146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>L399-I399</f>
        <v>4.9759929912938725</v>
      </c>
      <c r="K399" s="41">
        <f>J399-I399</f>
        <v>9.599299129387262E-2</v>
      </c>
      <c r="L399" s="29">
        <f>3.6*200/M399</f>
        <v>9.8559929912938724</v>
      </c>
      <c r="M399">
        <v>73.052000000000007</v>
      </c>
    </row>
    <row r="400" spans="1:13">
      <c r="A400" s="1" t="s">
        <v>1144</v>
      </c>
      <c r="B400" s="1">
        <v>2021</v>
      </c>
      <c r="C400" s="76">
        <v>44412</v>
      </c>
      <c r="D400" s="1" t="s">
        <v>189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>L400-I400</f>
        <v>5.0179934338487868</v>
      </c>
      <c r="K400" s="41">
        <f>J400-I400</f>
        <v>0.10399343384878712</v>
      </c>
      <c r="L400" s="29">
        <f>3.6*200/M400</f>
        <v>9.9319934338487865</v>
      </c>
      <c r="M400">
        <v>72.492999999999995</v>
      </c>
    </row>
    <row r="401" spans="1:13">
      <c r="A401" s="1" t="s">
        <v>1144</v>
      </c>
      <c r="B401" s="1">
        <v>2021</v>
      </c>
      <c r="C401" s="76">
        <v>44412</v>
      </c>
      <c r="D401" s="1" t="s">
        <v>189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>L401-I401</f>
        <v>5.0699496719541566</v>
      </c>
      <c r="K401" s="41">
        <f>J401-I401</f>
        <v>0.17394967195415667</v>
      </c>
      <c r="L401" s="29">
        <f>3.6*200/M401</f>
        <v>9.9659496719541565</v>
      </c>
      <c r="M401">
        <v>72.245999999999995</v>
      </c>
    </row>
    <row r="402" spans="1:13">
      <c r="A402" s="4" t="s">
        <v>866</v>
      </c>
      <c r="B402" s="4">
        <v>2021</v>
      </c>
      <c r="C402" s="5">
        <v>44386</v>
      </c>
      <c r="D402" s="4" t="s">
        <v>64</v>
      </c>
      <c r="E402" s="3" t="s">
        <v>182</v>
      </c>
      <c r="F402" s="4" t="s">
        <v>196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866</v>
      </c>
      <c r="B403" s="4">
        <v>2021</v>
      </c>
      <c r="C403" s="5">
        <v>44386</v>
      </c>
      <c r="D403" s="4" t="s">
        <v>64</v>
      </c>
      <c r="E403" s="4" t="s">
        <v>871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>J403-I403</f>
        <v>7.999616960153233E-2</v>
      </c>
      <c r="L403" s="29">
        <v>9.5759961696015328</v>
      </c>
      <c r="M403">
        <v>75.188000000000002</v>
      </c>
    </row>
    <row r="404" spans="1:13">
      <c r="A404" s="4" t="s">
        <v>866</v>
      </c>
      <c r="B404" s="4">
        <v>2021</v>
      </c>
      <c r="C404" s="5">
        <v>44386</v>
      </c>
      <c r="D404" s="4" t="s">
        <v>64</v>
      </c>
      <c r="E404" s="151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>J404-I404</f>
        <v>8.3056902549886402E-2</v>
      </c>
      <c r="L404" s="29">
        <v>9.5970569025498857</v>
      </c>
      <c r="M404">
        <v>75.022999999999996</v>
      </c>
    </row>
    <row r="405" spans="1:13">
      <c r="A405" s="4" t="s">
        <v>866</v>
      </c>
      <c r="B405" s="4">
        <v>2021</v>
      </c>
      <c r="C405" s="5">
        <v>44386</v>
      </c>
      <c r="D405" s="4" t="s">
        <v>64</v>
      </c>
      <c r="E405" s="4" t="s">
        <v>468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>J405-I405</f>
        <v>0.10302063699709052</v>
      </c>
      <c r="L405" s="29">
        <v>9.6110206369970896</v>
      </c>
      <c r="M405">
        <v>74.914000000000001</v>
      </c>
    </row>
    <row r="406" spans="1:13">
      <c r="A406" s="4" t="s">
        <v>866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>J406-I406</f>
        <v>0.10695705324111238</v>
      </c>
      <c r="L406" s="29">
        <v>9.6509570532411129</v>
      </c>
      <c r="M406">
        <v>74.603999999999999</v>
      </c>
    </row>
    <row r="407" spans="1:13">
      <c r="A407" s="4" t="s">
        <v>866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>J407-I407</f>
        <v>0.14605762014283918</v>
      </c>
      <c r="L407" s="29">
        <v>9.6840576201428394</v>
      </c>
      <c r="M407">
        <v>74.349000000000004</v>
      </c>
    </row>
    <row r="408" spans="1:13">
      <c r="A408" s="4" t="s">
        <v>866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>J408-I408</f>
        <v>0.12204960285297339</v>
      </c>
      <c r="L408" s="29">
        <v>9.7260496028529726</v>
      </c>
      <c r="M408">
        <v>74.028000000000006</v>
      </c>
    </row>
    <row r="409" spans="1:13">
      <c r="A409" s="4" t="s">
        <v>866</v>
      </c>
      <c r="B409" s="4">
        <v>2021</v>
      </c>
      <c r="C409" s="5">
        <v>44386</v>
      </c>
      <c r="D409" s="4" t="s">
        <v>64</v>
      </c>
      <c r="E409" s="4" t="s">
        <v>872</v>
      </c>
      <c r="F409" s="4" t="s">
        <v>196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>J409-I409</f>
        <v>0.14098713310301747</v>
      </c>
      <c r="L409" s="29">
        <v>9.7929871331030167</v>
      </c>
      <c r="M409">
        <v>73.522000000000006</v>
      </c>
    </row>
    <row r="410" spans="1:13">
      <c r="A410" s="4" t="s">
        <v>866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>J410-I410</f>
        <v>0.13001919973743981</v>
      </c>
      <c r="L410" s="29">
        <v>9.8460191997374391</v>
      </c>
      <c r="M410">
        <v>73.126000000000005</v>
      </c>
    </row>
    <row r="411" spans="1:13">
      <c r="A411" s="4" t="s">
        <v>866</v>
      </c>
      <c r="B411" s="4">
        <v>2021</v>
      </c>
      <c r="C411" s="5">
        <v>44386</v>
      </c>
      <c r="D411" s="4" t="s">
        <v>64</v>
      </c>
      <c r="E411" s="4" t="s">
        <v>867</v>
      </c>
      <c r="F411" s="4" t="s">
        <v>868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>J411-I411</f>
        <v>0.10700357098879465</v>
      </c>
      <c r="L411" s="29">
        <v>9.8510035709887944</v>
      </c>
      <c r="M411">
        <v>73.088999999999999</v>
      </c>
    </row>
    <row r="412" spans="1:13">
      <c r="A412" s="4" t="s">
        <v>866</v>
      </c>
      <c r="B412" s="4">
        <v>2021</v>
      </c>
      <c r="C412" s="5">
        <v>44386</v>
      </c>
      <c r="D412" s="4" t="s">
        <v>64</v>
      </c>
      <c r="E412" s="3" t="s">
        <v>1267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>J412-I412</f>
        <v>0.1540490770421119</v>
      </c>
      <c r="L412" s="29">
        <v>9.9480490770421124</v>
      </c>
      <c r="M412">
        <v>72.376000000000005</v>
      </c>
    </row>
    <row r="413" spans="1:13">
      <c r="A413" s="4" t="s">
        <v>866</v>
      </c>
      <c r="B413" s="4">
        <v>2021</v>
      </c>
      <c r="C413" s="5">
        <v>44386</v>
      </c>
      <c r="D413" s="4" t="s">
        <v>64</v>
      </c>
      <c r="E413" s="151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>J413-I413</f>
        <v>8.8986137627625084E-2</v>
      </c>
      <c r="L413" s="29">
        <v>9.960986137627625</v>
      </c>
      <c r="M413">
        <v>72.281999999999996</v>
      </c>
    </row>
    <row r="414" spans="1:13">
      <c r="A414" s="4" t="s">
        <v>866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>J414-I414</f>
        <v>0.16094580092342348</v>
      </c>
      <c r="L414" s="29">
        <v>9.9829458009234227</v>
      </c>
      <c r="M414">
        <v>72.123000000000005</v>
      </c>
    </row>
    <row r="415" spans="1:13">
      <c r="A415" s="4" t="s">
        <v>866</v>
      </c>
      <c r="B415" s="4">
        <v>2021</v>
      </c>
      <c r="C415" s="5">
        <v>44386</v>
      </c>
      <c r="D415" s="4" t="s">
        <v>64</v>
      </c>
      <c r="E415" s="151" t="s">
        <v>185</v>
      </c>
      <c r="F415" s="4" t="s">
        <v>186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>J415-I415</f>
        <v>0.11195872848124111</v>
      </c>
      <c r="L415" s="29">
        <v>10.011958728481241</v>
      </c>
      <c r="M415">
        <v>71.914000000000001</v>
      </c>
    </row>
    <row r="416" spans="1:13">
      <c r="A416" s="33" t="s">
        <v>866</v>
      </c>
      <c r="B416" s="33">
        <v>2021</v>
      </c>
      <c r="C416" s="36">
        <v>44386</v>
      </c>
      <c r="D416" s="33" t="s">
        <v>64</v>
      </c>
      <c r="E416" s="33" t="s">
        <v>204</v>
      </c>
      <c r="F416" s="33" t="s">
        <v>205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>J416-I416</f>
        <v>0.13901724089908996</v>
      </c>
      <c r="L416" s="29">
        <v>10.02701724089909</v>
      </c>
      <c r="M416">
        <v>71.805999999999997</v>
      </c>
    </row>
    <row r="417" spans="1:13">
      <c r="A417" s="4" t="s">
        <v>866</v>
      </c>
      <c r="B417" s="4">
        <v>2021</v>
      </c>
      <c r="C417" s="5">
        <v>44386</v>
      </c>
      <c r="D417" s="4" t="s">
        <v>64</v>
      </c>
      <c r="E417" s="3" t="s">
        <v>184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>J417-I417</f>
        <v>0.17800675200450122</v>
      </c>
      <c r="L417" s="19">
        <v>10.128006752004501</v>
      </c>
      <c r="M417" s="3">
        <v>71.09</v>
      </c>
    </row>
    <row r="418" spans="1:13">
      <c r="A418" s="4" t="s">
        <v>866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>J418-I418</f>
        <v>0.11498863588357189</v>
      </c>
      <c r="L418" s="19">
        <v>10.138988635883571</v>
      </c>
      <c r="M418" s="3">
        <v>71.013000000000005</v>
      </c>
    </row>
    <row r="419" spans="1:13">
      <c r="A419" s="4" t="s">
        <v>866</v>
      </c>
      <c r="B419" s="4">
        <v>2021</v>
      </c>
      <c r="C419" s="5">
        <v>44386</v>
      </c>
      <c r="D419" s="4" t="s">
        <v>64</v>
      </c>
      <c r="E419" s="4" t="s">
        <v>869</v>
      </c>
      <c r="F419" s="4" t="s">
        <v>868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>J419-I419</f>
        <v>0.10701683292650266</v>
      </c>
      <c r="L419" s="19">
        <v>10.159016832926502</v>
      </c>
      <c r="M419" s="3">
        <v>70.873000000000005</v>
      </c>
    </row>
    <row r="420" spans="1:13">
      <c r="A420" s="4" t="s">
        <v>866</v>
      </c>
      <c r="B420" s="4">
        <v>2021</v>
      </c>
      <c r="C420" s="5">
        <v>44386</v>
      </c>
      <c r="D420" s="4" t="s">
        <v>64</v>
      </c>
      <c r="E420" s="4" t="s">
        <v>967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>J420-I420</f>
        <v>0.14405535941251379</v>
      </c>
      <c r="L420" s="19">
        <v>10.168055359412513</v>
      </c>
      <c r="M420" s="3">
        <v>70.81</v>
      </c>
    </row>
    <row r="421" spans="1:13">
      <c r="A421" s="4" t="s">
        <v>866</v>
      </c>
      <c r="B421" s="4">
        <v>2021</v>
      </c>
      <c r="C421" s="5">
        <v>44386</v>
      </c>
      <c r="D421" s="4" t="s">
        <v>64</v>
      </c>
      <c r="E421" s="4" t="s">
        <v>830</v>
      </c>
      <c r="F421" s="4" t="s">
        <v>186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>J421-I421</f>
        <v>0.19205741491200712</v>
      </c>
      <c r="L421" s="19">
        <v>10.202057414912007</v>
      </c>
      <c r="M421" s="3">
        <v>70.573999999999998</v>
      </c>
    </row>
    <row r="422" spans="1:13">
      <c r="A422" s="4" t="s">
        <v>866</v>
      </c>
      <c r="B422" s="4">
        <v>2021</v>
      </c>
      <c r="C422" s="5">
        <v>44386</v>
      </c>
      <c r="D422" s="4" t="s">
        <v>64</v>
      </c>
      <c r="E422" s="4" t="s">
        <v>822</v>
      </c>
      <c r="F422" s="4" t="s">
        <v>205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>J422-I422</f>
        <v>0.10695954087313808</v>
      </c>
      <c r="L422" s="19">
        <v>10.278959540873139</v>
      </c>
      <c r="M422" s="3">
        <v>70.046000000000006</v>
      </c>
    </row>
    <row r="423" spans="1:13">
      <c r="A423" s="4" t="s">
        <v>866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>J423-I423</f>
        <v>0.25206536041395111</v>
      </c>
      <c r="L423" s="19">
        <v>10.320065360413951</v>
      </c>
      <c r="M423" s="3">
        <v>69.766999999999996</v>
      </c>
    </row>
    <row r="424" spans="1:13">
      <c r="A424" s="1" t="s">
        <v>224</v>
      </c>
      <c r="B424" s="1">
        <v>2021</v>
      </c>
      <c r="C424" s="2">
        <v>44332</v>
      </c>
      <c r="D424" s="1" t="s">
        <v>64</v>
      </c>
      <c r="E424" s="1" t="s">
        <v>193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>J424-I424</f>
        <v>3.0060967025827168E-2</v>
      </c>
      <c r="L424" s="19">
        <v>9.7460609670258265</v>
      </c>
      <c r="M424" s="3">
        <v>73.876000000000005</v>
      </c>
    </row>
    <row r="425" spans="1:13">
      <c r="A425" s="1" t="s">
        <v>224</v>
      </c>
      <c r="B425" s="1">
        <v>2021</v>
      </c>
      <c r="C425" s="2">
        <v>44332</v>
      </c>
      <c r="D425" s="1" t="s">
        <v>64</v>
      </c>
      <c r="E425" s="40" t="s">
        <v>191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>J425-I425</f>
        <v>8.501396511438486E-2</v>
      </c>
      <c r="L425" s="19">
        <v>9.7810139651143846</v>
      </c>
      <c r="M425" s="3">
        <v>73.611999999999995</v>
      </c>
    </row>
    <row r="426" spans="1:13">
      <c r="A426" s="1" t="s">
        <v>224</v>
      </c>
      <c r="B426" s="1">
        <v>2021</v>
      </c>
      <c r="C426" s="2">
        <v>44332</v>
      </c>
      <c r="D426" s="1" t="s">
        <v>64</v>
      </c>
      <c r="E426" s="1" t="s">
        <v>255</v>
      </c>
      <c r="F426" s="1" t="s">
        <v>898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>J426-I426</f>
        <v>9.1950920245398748E-2</v>
      </c>
      <c r="L426" s="19">
        <v>9.8159509202453989</v>
      </c>
      <c r="M426" s="3">
        <v>73.349999999999994</v>
      </c>
    </row>
    <row r="427" spans="1:13">
      <c r="A427" s="1" t="s">
        <v>224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>J427-I427</f>
        <v>6.1021624717078282E-2</v>
      </c>
      <c r="L427" s="19">
        <v>9.8170216247170785</v>
      </c>
      <c r="M427" s="3">
        <v>73.341999999999999</v>
      </c>
    </row>
    <row r="428" spans="1:13">
      <c r="A428" s="1" t="s">
        <v>224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>J428-I428</f>
        <v>2.9999945311111276E-2</v>
      </c>
      <c r="L428" s="19">
        <v>9.8439999453111113</v>
      </c>
      <c r="M428" s="3">
        <v>73.141000000000005</v>
      </c>
    </row>
    <row r="429" spans="1:13">
      <c r="A429" s="1" t="s">
        <v>224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748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>J429-I429</f>
        <v>8.4033722509570197E-2</v>
      </c>
      <c r="L429" s="19">
        <v>9.8780337225095707</v>
      </c>
      <c r="M429" s="3">
        <v>72.888999999999996</v>
      </c>
    </row>
    <row r="430" spans="1:13">
      <c r="A430" s="1" t="s">
        <v>224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898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>J430-I430</f>
        <v>4.9011027790031747E-2</v>
      </c>
      <c r="L430" s="19">
        <v>9.9250110277900312</v>
      </c>
      <c r="M430" s="3">
        <v>72.543999999999997</v>
      </c>
    </row>
    <row r="431" spans="1:13">
      <c r="A431" s="1" t="s">
        <v>224</v>
      </c>
      <c r="B431" s="1">
        <v>2021</v>
      </c>
      <c r="C431" s="2">
        <v>44332</v>
      </c>
      <c r="D431" s="1" t="s">
        <v>64</v>
      </c>
      <c r="E431" s="143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>J431-I431</f>
        <v>0.10004895278567361</v>
      </c>
      <c r="L431" s="19">
        <v>9.9340489527856732</v>
      </c>
      <c r="M431" s="3">
        <v>72.477999999999994</v>
      </c>
    </row>
    <row r="432" spans="1:13">
      <c r="A432" s="1" t="s">
        <v>224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896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>J432-I432</f>
        <v>0.12094537780122749</v>
      </c>
      <c r="L432" s="19">
        <v>9.9969453778012269</v>
      </c>
      <c r="M432" s="3">
        <v>72.022000000000006</v>
      </c>
    </row>
    <row r="433" spans="1:13">
      <c r="A433" s="1" t="s">
        <v>224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>J433-I433</f>
        <v>0.1029732045966778</v>
      </c>
      <c r="L433" s="19">
        <v>10.016973204596678</v>
      </c>
      <c r="M433" s="3">
        <v>71.878</v>
      </c>
    </row>
    <row r="434" spans="1:13">
      <c r="A434" s="1" t="s">
        <v>224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>J434-I434</f>
        <v>-1.9030695343493775E-2</v>
      </c>
      <c r="L434" s="19">
        <v>10.022969304656506</v>
      </c>
      <c r="M434" s="3">
        <v>71.834999999999994</v>
      </c>
    </row>
    <row r="435" spans="1:13">
      <c r="A435" s="1" t="s">
        <v>224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>J435-I435</f>
        <v>0.13897919148041815</v>
      </c>
      <c r="L435" s="19">
        <v>10.088979191480417</v>
      </c>
      <c r="M435" s="3">
        <v>71.364999999999995</v>
      </c>
    </row>
    <row r="436" spans="1:13">
      <c r="A436" s="1" t="s">
        <v>224</v>
      </c>
      <c r="B436" s="1">
        <v>2021</v>
      </c>
      <c r="C436" s="2">
        <v>44332</v>
      </c>
      <c r="D436" s="1" t="s">
        <v>64</v>
      </c>
      <c r="E436" s="1" t="s">
        <v>227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>J436-I436</f>
        <v>0.1239296228795741</v>
      </c>
      <c r="L436" s="19">
        <v>10.093929622879575</v>
      </c>
      <c r="M436" s="3">
        <v>71.33</v>
      </c>
    </row>
    <row r="437" spans="1:13">
      <c r="A437" s="1" t="s">
        <v>224</v>
      </c>
      <c r="B437" s="1">
        <v>2021</v>
      </c>
      <c r="C437" s="2">
        <v>44332</v>
      </c>
      <c r="D437" s="1" t="s">
        <v>64</v>
      </c>
      <c r="E437" s="3" t="s">
        <v>184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>J437-I437</f>
        <v>0.11194944527050055</v>
      </c>
      <c r="L437" s="19">
        <v>10.293949445270501</v>
      </c>
      <c r="M437" s="3">
        <v>69.944000000000003</v>
      </c>
    </row>
    <row r="438" spans="1:13">
      <c r="A438" s="1" t="s">
        <v>224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248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>J438-I438</f>
        <v>0.12296487862572292</v>
      </c>
      <c r="L438" s="19">
        <v>10.384964878625723</v>
      </c>
      <c r="M438" s="3">
        <v>69.331000000000003</v>
      </c>
    </row>
    <row r="439" spans="1:13">
      <c r="A439" s="1" t="s">
        <v>224</v>
      </c>
      <c r="B439" s="1">
        <v>2021</v>
      </c>
      <c r="C439" s="2">
        <v>44332</v>
      </c>
      <c r="D439" s="1" t="s">
        <v>64</v>
      </c>
      <c r="E439" s="1" t="s">
        <v>788</v>
      </c>
      <c r="F439" s="1" t="s">
        <v>205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>J439-I439</f>
        <v>5.0068855916899579E-2</v>
      </c>
      <c r="L439" s="19">
        <v>10.4020688559169</v>
      </c>
      <c r="M439" s="3">
        <v>69.216999999999999</v>
      </c>
    </row>
    <row r="440" spans="1:13">
      <c r="A440" s="1" t="s">
        <v>224</v>
      </c>
      <c r="B440" s="1">
        <v>2021</v>
      </c>
      <c r="C440" s="2">
        <v>44332</v>
      </c>
      <c r="D440" s="1" t="s">
        <v>64</v>
      </c>
      <c r="E440" s="143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>J440-I440</f>
        <v>0.11593315794038617</v>
      </c>
      <c r="L440" s="19">
        <v>10.407933157940386</v>
      </c>
      <c r="M440" s="3">
        <v>69.177999999999997</v>
      </c>
    </row>
    <row r="441" spans="1:13">
      <c r="A441" s="1" t="s">
        <v>224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>J441-I441</f>
        <v>0.12103891968563296</v>
      </c>
      <c r="L441" s="19">
        <v>10.421038919685634</v>
      </c>
      <c r="M441" s="3">
        <v>69.090999999999994</v>
      </c>
    </row>
    <row r="442" spans="1:13">
      <c r="A442" s="1" t="s">
        <v>224</v>
      </c>
      <c r="B442" s="1">
        <v>2021</v>
      </c>
      <c r="C442" s="2">
        <v>44332</v>
      </c>
      <c r="D442" s="1" t="s">
        <v>64</v>
      </c>
      <c r="E442" s="143" t="s">
        <v>822</v>
      </c>
      <c r="F442" s="1" t="s">
        <v>205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>J442-I442</f>
        <v>8.503607944529179E-2</v>
      </c>
      <c r="L442" s="19">
        <v>10.577036079445293</v>
      </c>
      <c r="M442" s="3">
        <v>68.072000000000003</v>
      </c>
    </row>
    <row r="443" spans="1:13">
      <c r="A443" s="1" t="s">
        <v>224</v>
      </c>
      <c r="B443" s="1">
        <v>2021</v>
      </c>
      <c r="C443" s="2">
        <v>44332</v>
      </c>
      <c r="D443" s="1" t="s">
        <v>64</v>
      </c>
      <c r="E443" s="143" t="s">
        <v>849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>J443-I443</f>
        <v>0.22595547178701736</v>
      </c>
      <c r="L443" s="19">
        <v>10.601955471787017</v>
      </c>
      <c r="M443" s="3">
        <v>67.912000000000006</v>
      </c>
    </row>
    <row r="444" spans="1:13">
      <c r="A444" s="1" t="s">
        <v>224</v>
      </c>
      <c r="B444" s="1">
        <v>2021</v>
      </c>
      <c r="C444" s="2">
        <v>44332</v>
      </c>
      <c r="D444" s="1" t="s">
        <v>64</v>
      </c>
      <c r="E444" s="1" t="s">
        <v>789</v>
      </c>
      <c r="F444" s="1" t="s">
        <v>790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>J444-I444</f>
        <v>0.16297832410902124</v>
      </c>
      <c r="L444" s="19">
        <v>10.740978324109021</v>
      </c>
      <c r="M444" s="3">
        <v>67.033000000000001</v>
      </c>
    </row>
    <row r="445" spans="1:13">
      <c r="A445" s="4" t="s">
        <v>215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>L445-I445</f>
        <v>4.6569525914692917</v>
      </c>
      <c r="K445" s="41">
        <f>J445-I445</f>
        <v>6.0952591469291661E-2</v>
      </c>
      <c r="L445" s="19">
        <v>9.2529525914692918</v>
      </c>
      <c r="M445" s="3">
        <v>77.813000000000002</v>
      </c>
    </row>
    <row r="446" spans="1:13">
      <c r="A446" s="4" t="s">
        <v>215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>L446-I446</f>
        <v>4.6809570931030464</v>
      </c>
      <c r="K446" s="41">
        <f>J446-I446</f>
        <v>3.9957093103046404E-2</v>
      </c>
      <c r="L446" s="19">
        <v>9.3219570931030464</v>
      </c>
      <c r="M446" s="3">
        <v>77.236999999999995</v>
      </c>
    </row>
    <row r="447" spans="1:13">
      <c r="A447" s="4" t="s">
        <v>215</v>
      </c>
      <c r="B447" s="4">
        <v>2020</v>
      </c>
      <c r="C447" s="5">
        <v>43890</v>
      </c>
      <c r="D447" s="4" t="s">
        <v>19</v>
      </c>
      <c r="E447" s="4" t="s">
        <v>200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>L447-I447</f>
        <v>4.7469622641509437</v>
      </c>
      <c r="K447" s="41">
        <f>J447-I447</f>
        <v>5.9962264150943412E-2</v>
      </c>
      <c r="L447" s="19">
        <v>9.433962264150944</v>
      </c>
      <c r="M447" s="3">
        <v>76.319999999999993</v>
      </c>
    </row>
    <row r="448" spans="1:13">
      <c r="A448" s="4" t="s">
        <v>215</v>
      </c>
      <c r="B448" s="4">
        <v>2020</v>
      </c>
      <c r="C448" s="5">
        <v>43890</v>
      </c>
      <c r="D448" s="4" t="s">
        <v>19</v>
      </c>
      <c r="E448" s="151" t="s">
        <v>195</v>
      </c>
      <c r="F448" s="4" t="s">
        <v>196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>L448-I448</f>
        <v>4.7850461819239811</v>
      </c>
      <c r="K448" s="41">
        <f>J448-I448</f>
        <v>4.8046181923981024E-2</v>
      </c>
      <c r="L448" s="19">
        <v>9.5220461819239812</v>
      </c>
      <c r="M448" s="3">
        <v>75.614000000000004</v>
      </c>
    </row>
    <row r="449" spans="1:13">
      <c r="A449" s="4" t="s">
        <v>215</v>
      </c>
      <c r="B449" s="4">
        <v>2020</v>
      </c>
      <c r="C449" s="5">
        <v>43890</v>
      </c>
      <c r="D449" s="4" t="s">
        <v>19</v>
      </c>
      <c r="E449" s="4" t="s">
        <v>194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>L449-I449</f>
        <v>4.828058561425844</v>
      </c>
      <c r="K449" s="41">
        <f>J449-I449</f>
        <v>0.10805856142584425</v>
      </c>
      <c r="L449" s="19">
        <v>9.5480585614258437</v>
      </c>
      <c r="M449" s="3">
        <v>75.408000000000001</v>
      </c>
    </row>
    <row r="450" spans="1:13">
      <c r="A450" s="4" t="s">
        <v>215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>L450-I450</f>
        <v>4.8540422058530766</v>
      </c>
      <c r="K450" s="41">
        <f>J450-I450</f>
        <v>0.1520422058530766</v>
      </c>
      <c r="L450" s="19">
        <v>9.5560422058530765</v>
      </c>
      <c r="M450" s="3">
        <v>75.344999999999999</v>
      </c>
    </row>
    <row r="451" spans="1:13">
      <c r="A451" s="4" t="s">
        <v>215</v>
      </c>
      <c r="B451" s="4">
        <v>2020</v>
      </c>
      <c r="C451" s="5">
        <v>43890</v>
      </c>
      <c r="D451" s="4" t="s">
        <v>19</v>
      </c>
      <c r="E451" s="4" t="s">
        <v>190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>L451-I451</f>
        <v>4.7999911560831814</v>
      </c>
      <c r="K451" s="41">
        <f>J451-I451</f>
        <v>3.8991156083181266E-2</v>
      </c>
      <c r="L451" s="19">
        <v>9.5609911560831815</v>
      </c>
      <c r="M451" s="3">
        <v>75.305999999999997</v>
      </c>
    </row>
    <row r="452" spans="1:13">
      <c r="A452" s="4" t="s">
        <v>215</v>
      </c>
      <c r="B452" s="4">
        <v>2020</v>
      </c>
      <c r="C452" s="5">
        <v>43890</v>
      </c>
      <c r="D452" s="4" t="s">
        <v>19</v>
      </c>
      <c r="E452" s="151" t="s">
        <v>191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>L452-I452</f>
        <v>4.825006959016175</v>
      </c>
      <c r="K452" s="41">
        <f>J452-I452</f>
        <v>8.8006959016174946E-2</v>
      </c>
      <c r="L452" s="19">
        <v>9.5620069590161751</v>
      </c>
      <c r="M452" s="3">
        <v>75.298000000000002</v>
      </c>
    </row>
    <row r="453" spans="1:13">
      <c r="A453" s="4" t="s">
        <v>215</v>
      </c>
      <c r="B453" s="4">
        <v>2020</v>
      </c>
      <c r="C453" s="5">
        <v>43890</v>
      </c>
      <c r="D453" s="4" t="s">
        <v>19</v>
      </c>
      <c r="E453" s="4" t="s">
        <v>871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>L453-I453</f>
        <v>4.8150392125607722</v>
      </c>
      <c r="K453" s="41">
        <f>J453-I453</f>
        <v>6.6039212560772498E-2</v>
      </c>
      <c r="L453" s="19">
        <v>9.5640392125607718</v>
      </c>
      <c r="M453" s="3">
        <v>75.281999999999996</v>
      </c>
    </row>
    <row r="454" spans="1:13">
      <c r="A454" s="4" t="s">
        <v>215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>L454-I454</f>
        <v>4.8399791630675999</v>
      </c>
      <c r="K454" s="41">
        <f>J454-I454</f>
        <v>0.11197916306760014</v>
      </c>
      <c r="L454" s="19">
        <v>9.5679791630675997</v>
      </c>
      <c r="M454" s="3">
        <v>75.251000000000005</v>
      </c>
    </row>
    <row r="455" spans="1:13">
      <c r="A455" s="4" t="s">
        <v>215</v>
      </c>
      <c r="B455" s="4">
        <v>2020</v>
      </c>
      <c r="C455" s="5">
        <v>43890</v>
      </c>
      <c r="D455" s="4" t="s">
        <v>19</v>
      </c>
      <c r="E455" s="3" t="s">
        <v>198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>L455-I455</f>
        <v>4.8459773924144907</v>
      </c>
      <c r="K455" s="41">
        <f>J455-I455</f>
        <v>0.11697739241449057</v>
      </c>
      <c r="L455" s="19">
        <v>9.5749773924144908</v>
      </c>
      <c r="M455" s="3">
        <v>75.195999999999998</v>
      </c>
    </row>
    <row r="456" spans="1:13">
      <c r="A456" s="4" t="s">
        <v>215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>L456-I456</f>
        <v>4.8490105944908635</v>
      </c>
      <c r="K456" s="41">
        <f>J456-I456</f>
        <v>0.10301059449086303</v>
      </c>
      <c r="L456" s="19">
        <v>9.5950105944908639</v>
      </c>
      <c r="M456" s="3">
        <v>75.039000000000001</v>
      </c>
    </row>
    <row r="457" spans="1:13">
      <c r="A457" s="4" t="s">
        <v>215</v>
      </c>
      <c r="B457" s="4">
        <v>2020</v>
      </c>
      <c r="C457" s="5">
        <v>43890</v>
      </c>
      <c r="D457" s="4" t="s">
        <v>19</v>
      </c>
      <c r="E457" s="4" t="s">
        <v>255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>L457-I457</f>
        <v>4.8940451664554017</v>
      </c>
      <c r="K457" s="41">
        <f>J457-I457</f>
        <v>0.18104516645540158</v>
      </c>
      <c r="L457" s="19">
        <v>9.6070451664554017</v>
      </c>
      <c r="M457" s="3">
        <v>74.944999999999993</v>
      </c>
    </row>
    <row r="458" spans="1:13">
      <c r="A458" s="4" t="s">
        <v>215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>L458-I458</f>
        <v>4.8709683704791127</v>
      </c>
      <c r="K458" s="41">
        <f>J458-I458</f>
        <v>0.13296837047911225</v>
      </c>
      <c r="L458" s="19">
        <v>9.6089683704791131</v>
      </c>
      <c r="M458" s="3">
        <v>74.930000000000007</v>
      </c>
    </row>
    <row r="459" spans="1:13">
      <c r="A459" s="4" t="s">
        <v>215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>L459-I459</f>
        <v>4.8449993990625391</v>
      </c>
      <c r="K459" s="41">
        <f>J459-I459</f>
        <v>7.4999399062539496E-2</v>
      </c>
      <c r="L459" s="19">
        <v>9.6149993990625386</v>
      </c>
      <c r="M459" s="3">
        <v>74.882999999999996</v>
      </c>
    </row>
    <row r="460" spans="1:13">
      <c r="A460" s="4" t="s">
        <v>215</v>
      </c>
      <c r="B460" s="4">
        <v>2020</v>
      </c>
      <c r="C460" s="5">
        <v>43890</v>
      </c>
      <c r="D460" s="4" t="s">
        <v>19</v>
      </c>
      <c r="E460" s="4" t="s">
        <v>240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>L460-I460</f>
        <v>4.8839958296018064</v>
      </c>
      <c r="K460" s="41">
        <f>J460-I460</f>
        <v>0.14399582960180624</v>
      </c>
      <c r="L460" s="19">
        <v>9.6239958296018067</v>
      </c>
      <c r="M460" s="3">
        <v>74.813000000000002</v>
      </c>
    </row>
    <row r="461" spans="1:13">
      <c r="A461" s="4" t="s">
        <v>215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>L461-I461</f>
        <v>4.8519853440667546</v>
      </c>
      <c r="K461" s="41">
        <f>J461-I461</f>
        <v>7.5985344066754834E-2</v>
      </c>
      <c r="L461" s="19">
        <v>9.6279853440667544</v>
      </c>
      <c r="M461" s="3">
        <v>74.781999999999996</v>
      </c>
    </row>
    <row r="462" spans="1:13">
      <c r="A462" s="4" t="s">
        <v>215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>L462-I462</f>
        <v>4.9050516009703662</v>
      </c>
      <c r="K462" s="41">
        <f>J462-I462</f>
        <v>0.16005160097036608</v>
      </c>
      <c r="L462" s="19">
        <v>9.6500516009703663</v>
      </c>
      <c r="M462" s="3">
        <v>74.611000000000004</v>
      </c>
    </row>
    <row r="463" spans="1:13">
      <c r="A463" s="4" t="s">
        <v>215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>L463-I463</f>
        <v>4.872984196828634</v>
      </c>
      <c r="K463" s="41">
        <f>J463-I463</f>
        <v>8.6984196828634452E-2</v>
      </c>
      <c r="L463" s="19">
        <v>9.6589841968286336</v>
      </c>
      <c r="M463" s="3">
        <v>74.542000000000002</v>
      </c>
    </row>
    <row r="464" spans="1:13">
      <c r="A464" s="4" t="s">
        <v>215</v>
      </c>
      <c r="B464" s="4">
        <v>2020</v>
      </c>
      <c r="C464" s="5">
        <v>43890</v>
      </c>
      <c r="D464" s="4" t="s">
        <v>19</v>
      </c>
      <c r="E464" s="151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>L464-I464</f>
        <v>4.8570631646793441</v>
      </c>
      <c r="K464" s="41">
        <f>J464-I464</f>
        <v>4.6063164679344126E-2</v>
      </c>
      <c r="L464" s="19">
        <v>9.668063164679344</v>
      </c>
      <c r="M464" s="3">
        <v>74.471999999999994</v>
      </c>
    </row>
    <row r="465" spans="1:13">
      <c r="A465" s="4" t="s">
        <v>215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>L465-I465</f>
        <v>4.9160631646793442</v>
      </c>
      <c r="K465" s="41">
        <f>J465-I465</f>
        <v>0.16406316467934445</v>
      </c>
      <c r="L465" s="19">
        <v>9.668063164679344</v>
      </c>
      <c r="M465" s="3">
        <v>74.471999999999994</v>
      </c>
    </row>
    <row r="466" spans="1:13">
      <c r="A466" s="4" t="s">
        <v>215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>L466-I466</f>
        <v>4.8890386424099095</v>
      </c>
      <c r="K466" s="41">
        <f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215</v>
      </c>
      <c r="B467" s="4">
        <v>2020</v>
      </c>
      <c r="C467" s="5">
        <v>43890</v>
      </c>
      <c r="D467" s="4" t="s">
        <v>19</v>
      </c>
      <c r="E467" s="151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>L467-I467</f>
        <v>4.8849740469306804</v>
      </c>
      <c r="K467" s="41">
        <f>J467-I467</f>
        <v>8.7974046930680672E-2</v>
      </c>
      <c r="L467" s="19">
        <v>9.6819740469306801</v>
      </c>
      <c r="M467" s="3">
        <v>74.364999999999995</v>
      </c>
    </row>
    <row r="468" spans="1:13">
      <c r="A468" s="4" t="s">
        <v>215</v>
      </c>
      <c r="B468" s="4">
        <v>2020</v>
      </c>
      <c r="C468" s="5">
        <v>43890</v>
      </c>
      <c r="D468" s="4" t="s">
        <v>19</v>
      </c>
      <c r="E468" s="4" t="s">
        <v>199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>L468-I468</f>
        <v>4.8910533117932147</v>
      </c>
      <c r="K468" s="41">
        <f>J468-I468</f>
        <v>8.9053311793215073E-2</v>
      </c>
      <c r="L468" s="19">
        <v>9.6930533117932143</v>
      </c>
      <c r="M468" s="3">
        <v>74.28</v>
      </c>
    </row>
    <row r="469" spans="1:13">
      <c r="A469" s="4" t="s">
        <v>215</v>
      </c>
      <c r="B469" s="4">
        <v>2020</v>
      </c>
      <c r="C469" s="5">
        <v>43890</v>
      </c>
      <c r="D469" s="4" t="s">
        <v>19</v>
      </c>
      <c r="E469" s="4" t="s">
        <v>293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>L469-I469</f>
        <v>4.8770271712760795</v>
      </c>
      <c r="K469" s="41">
        <f>J469-I469</f>
        <v>5.0027171276079585E-2</v>
      </c>
      <c r="L469" s="19">
        <v>9.7040271712760795</v>
      </c>
      <c r="M469" s="3">
        <v>74.195999999999998</v>
      </c>
    </row>
    <row r="470" spans="1:13">
      <c r="A470" s="4" t="s">
        <v>215</v>
      </c>
      <c r="B470" s="4">
        <v>2020</v>
      </c>
      <c r="C470" s="5">
        <v>43890</v>
      </c>
      <c r="D470" s="4" t="s">
        <v>19</v>
      </c>
      <c r="E470" s="4" t="s">
        <v>904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>L470-I470</f>
        <v>4.9150579900573002</v>
      </c>
      <c r="K470" s="41">
        <f>J470-I470</f>
        <v>7.7057990057300074E-2</v>
      </c>
      <c r="L470" s="19">
        <v>9.7530579900573002</v>
      </c>
      <c r="M470" s="3">
        <v>73.822999999999993</v>
      </c>
    </row>
    <row r="471" spans="1:13">
      <c r="A471" s="4" t="s">
        <v>215</v>
      </c>
      <c r="B471" s="4">
        <v>2020</v>
      </c>
      <c r="C471" s="5">
        <v>43890</v>
      </c>
      <c r="D471" s="4" t="s">
        <v>19</v>
      </c>
      <c r="E471" s="4" t="s">
        <v>230</v>
      </c>
      <c r="F471" s="4" t="s">
        <v>210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>L471-I471</f>
        <v>4.9340358014646064</v>
      </c>
      <c r="K471" s="41">
        <f>J471-I471</f>
        <v>0.10403580146460634</v>
      </c>
      <c r="L471" s="19">
        <v>9.7640358014646065</v>
      </c>
      <c r="M471" s="3">
        <v>73.739999999999995</v>
      </c>
    </row>
    <row r="472" spans="1:13">
      <c r="A472" s="4" t="s">
        <v>215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>L472-I472</f>
        <v>4.9519627710794358</v>
      </c>
      <c r="K472" s="41">
        <f>J472-I472</f>
        <v>0.13896277107943611</v>
      </c>
      <c r="L472" s="19">
        <v>9.7649627710794356</v>
      </c>
      <c r="M472" s="3">
        <v>73.733000000000004</v>
      </c>
    </row>
    <row r="473" spans="1:13">
      <c r="A473" s="4" t="s">
        <v>215</v>
      </c>
      <c r="B473" s="4">
        <v>2020</v>
      </c>
      <c r="C473" s="5">
        <v>43890</v>
      </c>
      <c r="D473" s="4" t="s">
        <v>19</v>
      </c>
      <c r="E473" s="151" t="s">
        <v>211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>L473-I473</f>
        <v>4.9329380350591103</v>
      </c>
      <c r="K473" s="41">
        <f>J473-I473</f>
        <v>8.1938035059110348E-2</v>
      </c>
      <c r="L473" s="19">
        <v>9.7839380350591103</v>
      </c>
      <c r="M473" s="3">
        <v>73.59</v>
      </c>
    </row>
    <row r="474" spans="1:13">
      <c r="A474" s="4" t="s">
        <v>215</v>
      </c>
      <c r="B474" s="4">
        <v>2020</v>
      </c>
      <c r="C474" s="5">
        <v>43890</v>
      </c>
      <c r="D474" s="4" t="s">
        <v>19</v>
      </c>
      <c r="E474" s="4" t="s">
        <v>227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>L474-I474</f>
        <v>4.9639929307925961</v>
      </c>
      <c r="K474" s="41">
        <f>J474-I474</f>
        <v>0.1209929307925961</v>
      </c>
      <c r="L474" s="19">
        <v>9.806992930792596</v>
      </c>
      <c r="M474" s="3">
        <v>73.417000000000002</v>
      </c>
    </row>
    <row r="475" spans="1:13">
      <c r="A475" s="4" t="s">
        <v>215</v>
      </c>
      <c r="B475" s="4">
        <v>2020</v>
      </c>
      <c r="C475" s="5">
        <v>43890</v>
      </c>
      <c r="D475" s="4" t="s">
        <v>19</v>
      </c>
      <c r="E475" s="146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>L475-I475</f>
        <v>4.9819907113976623</v>
      </c>
      <c r="K475" s="41">
        <f>J475-I475</f>
        <v>0.12899071139766249</v>
      </c>
      <c r="L475" s="19">
        <v>9.834990711397662</v>
      </c>
      <c r="M475" s="3">
        <v>73.207999999999998</v>
      </c>
    </row>
    <row r="476" spans="1:13">
      <c r="A476" s="4" t="s">
        <v>215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>L476-I476</f>
        <v>5.0369682049017444</v>
      </c>
      <c r="K476" s="41">
        <f>J476-I476</f>
        <v>0.13796820490174433</v>
      </c>
      <c r="L476" s="19">
        <v>9.9359682049017444</v>
      </c>
      <c r="M476" s="3">
        <v>72.463999999999999</v>
      </c>
    </row>
    <row r="477" spans="1:13">
      <c r="A477" s="4" t="s">
        <v>215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>L477-I477</f>
        <v>4.9940261056935276</v>
      </c>
      <c r="K477" s="41">
        <f>J477-I477</f>
        <v>4.3026105693527938E-2</v>
      </c>
      <c r="L477" s="19">
        <v>9.9450261056935272</v>
      </c>
      <c r="M477" s="3">
        <v>72.397999999999996</v>
      </c>
    </row>
    <row r="478" spans="1:13">
      <c r="A478" s="4" t="s">
        <v>215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>L478-I478</f>
        <v>5.1380195759487401</v>
      </c>
      <c r="K478" s="41">
        <f>J478-I478</f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200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>J479-I479</f>
        <v>0.11704092171090608</v>
      </c>
      <c r="L479" s="19">
        <f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871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>J480-I480</f>
        <v>6.8948453608248528E-2</v>
      </c>
      <c r="L480" s="19">
        <f>3.6*200/M480</f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214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>J481-I481</f>
        <v>4.5040104053759578E-2</v>
      </c>
      <c r="L481" s="19">
        <f>3.6*200/M481</f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>J482-I482</f>
        <v>0.10702941256348275</v>
      </c>
      <c r="L482" s="19">
        <f>3.6*200/M482</f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>J483-I483</f>
        <v>2.2989650288701924E-2</v>
      </c>
      <c r="L483" s="19">
        <f>3.6*200/M483</f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s="146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>J484-I484</f>
        <v>0.11806168181013277</v>
      </c>
      <c r="L484" s="19">
        <f>3.6*200/M484</f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203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>J485-I485</f>
        <v>5.1937857726901626E-2</v>
      </c>
      <c r="L485" s="19">
        <f>3.6*200/M485</f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>J486-I486</f>
        <v>0.10799795291709202</v>
      </c>
      <c r="L486" s="19">
        <f>3.6*200/M486</f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199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>J487-I487</f>
        <v>6.7022657082729253E-2</v>
      </c>
      <c r="L487" s="19">
        <f>3.6*200/M487</f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>J488-I488</f>
        <v>2.7969747253802524E-2</v>
      </c>
      <c r="L488" s="19">
        <f>3.6*200/M488</f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>J489-I489</f>
        <v>0.14105056827540707</v>
      </c>
      <c r="L489" s="19">
        <f>3.6*200/M489</f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181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>J490-I490</f>
        <v>0.12600027455556351</v>
      </c>
      <c r="L490" s="19">
        <f>3.6*200/M490</f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252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>J491-I491</f>
        <v>8.4990099009900177E-2</v>
      </c>
      <c r="L491" s="19">
        <f>3.6*200/M491</f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227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>J492-I492</f>
        <v>0.13800203952263956</v>
      </c>
      <c r="L492" s="19">
        <f>3.6*200/M492</f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>J493-I493</f>
        <v>8.3011027790030667E-2</v>
      </c>
      <c r="L493" s="19">
        <f>3.6*200/M493</f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>J494-I494</f>
        <v>0.15698021099082915</v>
      </c>
      <c r="L494" s="19">
        <f>3.6*200/M494</f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>J495-I495</f>
        <v>9.3008486153081549E-2</v>
      </c>
      <c r="L495" s="19">
        <f>3.6*200/M495</f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>J496-I496</f>
        <v>7.6022935652751755E-2</v>
      </c>
      <c r="L496" s="19">
        <f>3.6*200/M496</f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325</v>
      </c>
      <c r="F497" s="1" t="s">
        <v>196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>J497-I497</f>
        <v>7.6039920159679752E-2</v>
      </c>
      <c r="L497" s="19">
        <f>3.6*200/M497</f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211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>J498-I498</f>
        <v>9.3008359094501003E-2</v>
      </c>
      <c r="L498" s="19">
        <f>3.6*200/M498</f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>J499-I499</f>
        <v>0.10995872848124222</v>
      </c>
      <c r="L499" s="19">
        <f>3.6*200/M499</f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143" t="s">
        <v>787</v>
      </c>
      <c r="F500" s="1" t="s">
        <v>196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>J500-I500</f>
        <v>8.3942247332077002E-2</v>
      </c>
      <c r="L500" s="19">
        <f>3.6*200/M500</f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>J501-I501</f>
        <v>0.10200714524952481</v>
      </c>
      <c r="L501" s="19">
        <f>3.6*200/M501</f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1267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>J502-I502</f>
        <v>-3.0608520122807903E-3</v>
      </c>
      <c r="L502" s="19">
        <f>3.6*200/M502</f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143" t="s">
        <v>942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>J503-I503</f>
        <v>9.4052723830889917E-2</v>
      </c>
      <c r="L503" s="19">
        <f>3.6*200/M503</f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212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>J504-I504</f>
        <v>0.13497897285586724</v>
      </c>
      <c r="L504" s="19">
        <f>3.6*200/M504</f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>J505-I505</f>
        <v>8.8034000113333732E-2</v>
      </c>
      <c r="L505" s="19">
        <f>3.6*200/M505</f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>J506-I506</f>
        <v>0.11494943740208008</v>
      </c>
      <c r="L506" s="19">
        <f>3.6*200/M506</f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206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>J507-I507</f>
        <v>0.14404212781149539</v>
      </c>
      <c r="L507" s="19">
        <f>3.6*200/M507</f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143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>J508-I508</f>
        <v>0.15702320175627449</v>
      </c>
      <c r="L508" s="19">
        <f>3.6*200/M508</f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209</v>
      </c>
      <c r="F509" s="1" t="s">
        <v>210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>J509-I509</f>
        <v>0.13507184566806529</v>
      </c>
      <c r="L509" s="19">
        <f>3.6*200/M509</f>
        <v>10.381071845668066</v>
      </c>
      <c r="M509" s="3">
        <v>69.356999999999999</v>
      </c>
    </row>
    <row r="510" spans="1:13">
      <c r="A510" s="4" t="s">
        <v>220</v>
      </c>
      <c r="B510" s="4">
        <v>2019</v>
      </c>
      <c r="C510" s="5">
        <v>43814</v>
      </c>
      <c r="D510" s="4" t="s">
        <v>64</v>
      </c>
      <c r="E510" s="42" t="s">
        <v>200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>J510-I510</f>
        <v>5.8032683846638733E-2</v>
      </c>
      <c r="L510" s="19">
        <v>9.428032683846638</v>
      </c>
      <c r="M510" s="3">
        <v>76.367999999999995</v>
      </c>
    </row>
    <row r="511" spans="1:13">
      <c r="A511" s="4" t="s">
        <v>220</v>
      </c>
      <c r="B511" s="4">
        <v>2019</v>
      </c>
      <c r="C511" s="5">
        <v>43814</v>
      </c>
      <c r="D511" s="4" t="s">
        <v>64</v>
      </c>
      <c r="E511" s="151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>J511-I511</f>
        <v>6.8991156083180627E-2</v>
      </c>
      <c r="L511" s="19">
        <v>9.5609911560831815</v>
      </c>
      <c r="M511" s="3">
        <v>75.305999999999997</v>
      </c>
    </row>
    <row r="512" spans="1:13">
      <c r="A512" s="4" t="s">
        <v>220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>J512-I512</f>
        <v>3.7969640784858427E-2</v>
      </c>
      <c r="L512" s="19">
        <v>9.6039696407848592</v>
      </c>
      <c r="M512" s="3">
        <v>74.968999999999994</v>
      </c>
    </row>
    <row r="513" spans="1:13">
      <c r="A513" s="4" t="s">
        <v>220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>J513-I513</f>
        <v>0.12296681412972355</v>
      </c>
      <c r="L513" s="19">
        <v>9.6229668141297235</v>
      </c>
      <c r="M513" s="3">
        <v>74.820999999999998</v>
      </c>
    </row>
    <row r="514" spans="1:13">
      <c r="A514" s="4" t="s">
        <v>220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>J514-I514</f>
        <v>7.403812379524588E-2</v>
      </c>
      <c r="L514" s="19">
        <v>9.6380381237952459</v>
      </c>
      <c r="M514" s="3">
        <v>74.703999999999994</v>
      </c>
    </row>
    <row r="515" spans="1:13">
      <c r="A515" s="4" t="s">
        <v>220</v>
      </c>
      <c r="B515" s="4">
        <v>2019</v>
      </c>
      <c r="C515" s="5">
        <v>43814</v>
      </c>
      <c r="D515" s="4" t="s">
        <v>64</v>
      </c>
      <c r="E515" s="151" t="s">
        <v>240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>J515-I515</f>
        <v>0.10397375784921614</v>
      </c>
      <c r="L515" s="19">
        <v>9.6399737578492157</v>
      </c>
      <c r="M515" s="3">
        <v>74.688999999999993</v>
      </c>
    </row>
    <row r="516" spans="1:13">
      <c r="A516" s="4" t="s">
        <v>220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>J516-I516</f>
        <v>9.2948482615394568E-2</v>
      </c>
      <c r="L516" s="19">
        <v>9.6469484826153948</v>
      </c>
      <c r="M516" s="3">
        <v>74.635000000000005</v>
      </c>
    </row>
    <row r="517" spans="1:13">
      <c r="A517" s="4" t="s">
        <v>220</v>
      </c>
      <c r="B517" s="4">
        <v>2019</v>
      </c>
      <c r="C517" s="5">
        <v>43814</v>
      </c>
      <c r="D517" s="4" t="s">
        <v>64</v>
      </c>
      <c r="E517" s="151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>J517-I517</f>
        <v>9.6052891538700891E-2</v>
      </c>
      <c r="L517" s="19">
        <v>9.6900528915387003</v>
      </c>
      <c r="M517" s="3">
        <v>74.302999999999997</v>
      </c>
    </row>
    <row r="518" spans="1:13">
      <c r="A518" s="4" t="s">
        <v>220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>J518-I518</f>
        <v>8.0942781274853104E-2</v>
      </c>
      <c r="L518" s="19">
        <v>9.7049427812748537</v>
      </c>
      <c r="M518" s="3">
        <v>74.188999999999993</v>
      </c>
    </row>
    <row r="519" spans="1:13">
      <c r="A519" s="4" t="s">
        <v>220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>J519-I519</f>
        <v>5.2041814574362633E-2</v>
      </c>
      <c r="L519" s="19">
        <v>9.718041814574363</v>
      </c>
      <c r="M519" s="3">
        <v>74.088999999999999</v>
      </c>
    </row>
    <row r="520" spans="1:13">
      <c r="A520" s="4" t="s">
        <v>220</v>
      </c>
      <c r="B520" s="4">
        <v>2019</v>
      </c>
      <c r="C520" s="5">
        <v>43814</v>
      </c>
      <c r="D520" s="4" t="s">
        <v>64</v>
      </c>
      <c r="E520" s="4" t="s">
        <v>193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>J520-I520</f>
        <v>7.6041814574363542E-2</v>
      </c>
      <c r="L520" s="19">
        <v>9.718041814574363</v>
      </c>
      <c r="M520" s="3">
        <v>74.088999999999999</v>
      </c>
    </row>
    <row r="521" spans="1:13">
      <c r="A521" s="4" t="s">
        <v>220</v>
      </c>
      <c r="B521" s="4">
        <v>2019</v>
      </c>
      <c r="C521" s="5">
        <v>43814</v>
      </c>
      <c r="D521" s="4" t="s">
        <v>64</v>
      </c>
      <c r="E521" s="4" t="s">
        <v>219</v>
      </c>
      <c r="F521" s="4" t="s">
        <v>225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>J521-I521</f>
        <v>8.7050409935871542E-2</v>
      </c>
      <c r="L521" s="19">
        <v>9.7410504099358715</v>
      </c>
      <c r="M521" s="3">
        <v>73.914000000000001</v>
      </c>
    </row>
    <row r="522" spans="1:13">
      <c r="A522" s="4" t="s">
        <v>220</v>
      </c>
      <c r="B522" s="4">
        <v>2019</v>
      </c>
      <c r="C522" s="5">
        <v>43814</v>
      </c>
      <c r="D522" s="4" t="s">
        <v>64</v>
      </c>
      <c r="E522" s="4" t="s">
        <v>904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>J522-I522</f>
        <v>0.10396536632294939</v>
      </c>
      <c r="L522" s="19">
        <v>9.7559653663229486</v>
      </c>
      <c r="M522" s="3">
        <v>73.801000000000002</v>
      </c>
    </row>
    <row r="523" spans="1:13">
      <c r="A523" s="4" t="s">
        <v>220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>J523-I523</f>
        <v>3.0991282892506078E-2</v>
      </c>
      <c r="L523" s="19">
        <v>9.7609912828925065</v>
      </c>
      <c r="M523" s="3">
        <v>73.763000000000005</v>
      </c>
    </row>
    <row r="524" spans="1:13">
      <c r="A524" s="4" t="s">
        <v>220</v>
      </c>
      <c r="B524" s="4">
        <v>2019</v>
      </c>
      <c r="C524" s="5">
        <v>43814</v>
      </c>
      <c r="D524" s="4" t="s">
        <v>64</v>
      </c>
      <c r="E524" s="4" t="s">
        <v>237</v>
      </c>
      <c r="F524" s="4" t="s">
        <v>196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>J524-I524</f>
        <v>9.4962771079435626E-2</v>
      </c>
      <c r="L524" s="19">
        <v>9.7649627710794356</v>
      </c>
      <c r="M524" s="3">
        <v>73.733000000000004</v>
      </c>
    </row>
    <row r="525" spans="1:13">
      <c r="A525" s="4" t="s">
        <v>220</v>
      </c>
      <c r="B525" s="4">
        <v>2019</v>
      </c>
      <c r="C525" s="5">
        <v>43814</v>
      </c>
      <c r="D525" s="4" t="s">
        <v>64</v>
      </c>
      <c r="E525" s="151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>J525-I525</f>
        <v>8.5938035059109907E-2</v>
      </c>
      <c r="L525" s="19">
        <v>9.7839380350591103</v>
      </c>
      <c r="M525" s="3">
        <v>73.59</v>
      </c>
    </row>
    <row r="526" spans="1:13">
      <c r="A526" s="4" t="s">
        <v>220</v>
      </c>
      <c r="B526" s="4">
        <v>2019</v>
      </c>
      <c r="C526" s="5">
        <v>43814</v>
      </c>
      <c r="D526" s="4" t="s">
        <v>64</v>
      </c>
      <c r="E526" s="4" t="s">
        <v>211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>J526-I526</f>
        <v>0.12300768685602215</v>
      </c>
      <c r="L526" s="19">
        <v>9.8130076868560216</v>
      </c>
      <c r="M526" s="3">
        <v>73.372</v>
      </c>
    </row>
    <row r="527" spans="1:13">
      <c r="A527" s="4" t="s">
        <v>220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896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>J527-I527</f>
        <v>0.15198690135079751</v>
      </c>
      <c r="L527" s="19">
        <v>9.8239869013507981</v>
      </c>
      <c r="M527" s="3">
        <v>73.290000000000006</v>
      </c>
    </row>
    <row r="528" spans="1:13">
      <c r="A528" s="4" t="s">
        <v>220</v>
      </c>
      <c r="B528" s="4">
        <v>2019</v>
      </c>
      <c r="C528" s="5">
        <v>43814</v>
      </c>
      <c r="D528" s="4" t="s">
        <v>64</v>
      </c>
      <c r="E528" s="4" t="s">
        <v>181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>J528-I528</f>
        <v>9.5999945311112E-2</v>
      </c>
      <c r="L528" s="19">
        <v>9.8439999453111113</v>
      </c>
      <c r="M528" s="3">
        <v>73.141000000000005</v>
      </c>
    </row>
    <row r="529" spans="1:13">
      <c r="A529" s="4" t="s">
        <v>220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>J529-I529</f>
        <v>2.3992991293871668E-2</v>
      </c>
      <c r="L529" s="19">
        <v>9.8559929912938724</v>
      </c>
      <c r="M529" s="3">
        <v>73.052000000000007</v>
      </c>
    </row>
    <row r="530" spans="1:13">
      <c r="A530" s="4" t="s">
        <v>220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220</v>
      </c>
      <c r="B531" s="4">
        <v>2019</v>
      </c>
      <c r="C531" s="5">
        <v>43814</v>
      </c>
      <c r="D531" s="4" t="s">
        <v>64</v>
      </c>
      <c r="E531" s="151" t="s">
        <v>227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>J531-I531</f>
        <v>0.11398700978377008</v>
      </c>
      <c r="L531" s="19">
        <v>9.8659870097837707</v>
      </c>
      <c r="M531" s="3">
        <v>72.977999999999994</v>
      </c>
    </row>
    <row r="532" spans="1:13">
      <c r="A532" s="4" t="s">
        <v>220</v>
      </c>
      <c r="B532" s="4">
        <v>2019</v>
      </c>
      <c r="C532" s="5">
        <v>43814</v>
      </c>
      <c r="D532" s="4" t="s">
        <v>64</v>
      </c>
      <c r="E532" s="4" t="s">
        <v>213</v>
      </c>
      <c r="F532" s="4" t="s">
        <v>214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>J532-I532</f>
        <v>5.0950163376260349E-2</v>
      </c>
      <c r="L532" s="19">
        <v>9.88495016337626</v>
      </c>
      <c r="M532" s="3">
        <v>72.837999999999994</v>
      </c>
    </row>
    <row r="533" spans="1:13">
      <c r="A533" s="4" t="s">
        <v>220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>J533-I533</f>
        <v>0.11403072729525476</v>
      </c>
      <c r="L533" s="19">
        <v>9.9120307272952548</v>
      </c>
      <c r="M533" s="3">
        <v>72.638999999999996</v>
      </c>
    </row>
    <row r="534" spans="1:13">
      <c r="A534" s="4" t="s">
        <v>220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>J534-I534</f>
        <v>8.7989533122160069E-2</v>
      </c>
      <c r="L534" s="19">
        <v>9.9159895331221595</v>
      </c>
      <c r="M534" s="3">
        <v>72.61</v>
      </c>
    </row>
    <row r="535" spans="1:13">
      <c r="A535" s="4" t="s">
        <v>220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>J535-I535</f>
        <v>7.9026105693527526E-2</v>
      </c>
      <c r="L535" s="19">
        <v>9.9450261056935272</v>
      </c>
      <c r="M535" s="3">
        <v>72.397999999999996</v>
      </c>
    </row>
    <row r="536" spans="1:13">
      <c r="A536" s="4" t="s">
        <v>220</v>
      </c>
      <c r="B536" s="4">
        <v>2019</v>
      </c>
      <c r="C536" s="5">
        <v>43814</v>
      </c>
      <c r="D536" s="4" t="s">
        <v>64</v>
      </c>
      <c r="E536" s="4" t="s">
        <v>952</v>
      </c>
      <c r="F536" s="4" t="s">
        <v>953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>J536-I536</f>
        <v>0.12306234413964923</v>
      </c>
      <c r="L536" s="19">
        <v>9.9750623441396495</v>
      </c>
      <c r="M536" s="3">
        <v>72.180000000000007</v>
      </c>
    </row>
    <row r="537" spans="1:13">
      <c r="A537" s="4" t="s">
        <v>220</v>
      </c>
      <c r="B537" s="4">
        <v>2019</v>
      </c>
      <c r="C537" s="5">
        <v>43814</v>
      </c>
      <c r="D537" s="4" t="s">
        <v>64</v>
      </c>
      <c r="E537" s="4" t="s">
        <v>325</v>
      </c>
      <c r="F537" s="4" t="s">
        <v>196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>J537-I537</f>
        <v>0.1240182361440354</v>
      </c>
      <c r="L537" s="19">
        <v>10.100018236144036</v>
      </c>
      <c r="M537" s="3">
        <v>71.287000000000006</v>
      </c>
    </row>
    <row r="538" spans="1:13">
      <c r="A538" s="4" t="s">
        <v>220</v>
      </c>
      <c r="B538" s="4">
        <v>2019</v>
      </c>
      <c r="C538" s="5">
        <v>43814</v>
      </c>
      <c r="D538" s="4" t="s">
        <v>64</v>
      </c>
      <c r="E538" s="3" t="s">
        <v>209</v>
      </c>
      <c r="F538" s="4" t="s">
        <v>210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>J538-I538</f>
        <v>0.10298863588356966</v>
      </c>
      <c r="L538" s="19">
        <v>10.138988635883569</v>
      </c>
      <c r="M538" s="3">
        <v>71.013000000000005</v>
      </c>
    </row>
    <row r="539" spans="1:13">
      <c r="A539" s="4" t="s">
        <v>220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>J539-I539</f>
        <v>8.2952658206380647E-2</v>
      </c>
      <c r="L539" s="19">
        <v>10.174952658206381</v>
      </c>
      <c r="M539" s="3">
        <v>70.762</v>
      </c>
    </row>
    <row r="540" spans="1:13">
      <c r="A540" s="1" t="s">
        <v>223</v>
      </c>
      <c r="B540" s="1">
        <v>2019</v>
      </c>
      <c r="C540" s="2">
        <v>43807</v>
      </c>
      <c r="D540" s="1" t="s">
        <v>64</v>
      </c>
      <c r="E540" s="143" t="s">
        <v>200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>J540-I540</f>
        <v>5.095997353622117E-2</v>
      </c>
      <c r="L540" s="19">
        <v>9.526959973536222</v>
      </c>
      <c r="M540" s="3">
        <v>75.575000000000003</v>
      </c>
    </row>
    <row r="541" spans="1:13">
      <c r="A541" s="1" t="s">
        <v>223</v>
      </c>
      <c r="B541" s="1">
        <v>2019</v>
      </c>
      <c r="C541" s="2">
        <v>43807</v>
      </c>
      <c r="D541" s="1" t="s">
        <v>64</v>
      </c>
      <c r="E541" s="1" t="s">
        <v>255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>J541-I541</f>
        <v>0.12496837047911313</v>
      </c>
      <c r="L541" s="19">
        <v>9.6089683704791131</v>
      </c>
      <c r="M541" s="3">
        <v>74.930000000000007</v>
      </c>
    </row>
    <row r="542" spans="1:13">
      <c r="A542" s="1" t="s">
        <v>223</v>
      </c>
      <c r="B542" s="1">
        <v>2019</v>
      </c>
      <c r="C542" s="2">
        <v>43807</v>
      </c>
      <c r="D542" s="1" t="s">
        <v>64</v>
      </c>
      <c r="E542" s="1" t="s">
        <v>240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>J542-I542</f>
        <v>9.4945433183353245E-2</v>
      </c>
      <c r="L542" s="19">
        <v>9.6129454331833539</v>
      </c>
      <c r="M542" s="3">
        <v>74.899000000000001</v>
      </c>
    </row>
    <row r="543" spans="1:13">
      <c r="A543" s="1" t="s">
        <v>223</v>
      </c>
      <c r="B543" s="1">
        <v>2019</v>
      </c>
      <c r="C543" s="2">
        <v>43807</v>
      </c>
      <c r="D543" s="1" t="s">
        <v>64</v>
      </c>
      <c r="E543" s="1" t="s">
        <v>191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>J543-I543</f>
        <v>7.2051600970366891E-2</v>
      </c>
      <c r="L543" s="19">
        <v>9.6500516009703663</v>
      </c>
      <c r="M543" s="3">
        <v>74.611000000000004</v>
      </c>
    </row>
    <row r="544" spans="1:13">
      <c r="A544" s="1" t="s">
        <v>223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>J544-I544</f>
        <v>0.10000482800241528</v>
      </c>
      <c r="L544" s="19">
        <v>9.6560048280024144</v>
      </c>
      <c r="M544" s="3">
        <v>74.564999999999998</v>
      </c>
    </row>
    <row r="545" spans="1:13">
      <c r="A545" s="1" t="s">
        <v>223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>J545-I545</f>
        <v>7.9947686116701888E-2</v>
      </c>
      <c r="L545" s="19">
        <v>9.6579476861167013</v>
      </c>
      <c r="M545" s="3">
        <v>74.55</v>
      </c>
    </row>
    <row r="546" spans="1:13">
      <c r="A546" s="1" t="s">
        <v>223</v>
      </c>
      <c r="B546" s="1">
        <v>2019</v>
      </c>
      <c r="C546" s="2">
        <v>43807</v>
      </c>
      <c r="D546" s="1" t="s">
        <v>64</v>
      </c>
      <c r="E546" s="143" t="s">
        <v>194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>J546-I546</f>
        <v>9.8065067100447934E-2</v>
      </c>
      <c r="L546" s="19">
        <v>9.7600650671004487</v>
      </c>
      <c r="M546" s="3">
        <v>73.77</v>
      </c>
    </row>
    <row r="547" spans="1:13">
      <c r="A547" s="1" t="s">
        <v>223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>J547-I547</f>
        <v>0.11096277107943564</v>
      </c>
      <c r="L547" s="19">
        <v>9.7649627710794356</v>
      </c>
      <c r="M547" s="3">
        <v>73.733000000000004</v>
      </c>
    </row>
    <row r="548" spans="1:13">
      <c r="A548" s="1" t="s">
        <v>223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>J548-I548</f>
        <v>0.19998697068403892</v>
      </c>
      <c r="L548" s="19">
        <v>9.7719869706840381</v>
      </c>
      <c r="M548" s="3">
        <v>73.680000000000007</v>
      </c>
    </row>
    <row r="549" spans="1:13">
      <c r="A549" s="1" t="s">
        <v>223</v>
      </c>
      <c r="B549" s="1">
        <v>2019</v>
      </c>
      <c r="C549" s="2">
        <v>43807</v>
      </c>
      <c r="D549" s="1" t="s">
        <v>64</v>
      </c>
      <c r="E549" s="1" t="s">
        <v>237</v>
      </c>
      <c r="F549" s="1" t="s">
        <v>196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>J549-I549</f>
        <v>0.10797678680513023</v>
      </c>
      <c r="L549" s="19">
        <v>9.7739767868051306</v>
      </c>
      <c r="M549" s="3">
        <v>73.665000000000006</v>
      </c>
    </row>
    <row r="550" spans="1:13">
      <c r="A550" s="1" t="s">
        <v>223</v>
      </c>
      <c r="B550" s="1">
        <v>2019</v>
      </c>
      <c r="C550" s="2">
        <v>43807</v>
      </c>
      <c r="D550" s="1" t="s">
        <v>64</v>
      </c>
      <c r="E550" s="1" t="s">
        <v>904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>J550-I550</f>
        <v>0.1060576525617325</v>
      </c>
      <c r="L550" s="19">
        <v>9.7900576525617318</v>
      </c>
      <c r="M550" s="3">
        <v>73.543999999999997</v>
      </c>
    </row>
    <row r="551" spans="1:13">
      <c r="A551" s="1" t="s">
        <v>223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>J551-I551</f>
        <v>7.0992930792595388E-2</v>
      </c>
      <c r="L551" s="19">
        <v>9.806992930792596</v>
      </c>
      <c r="M551" s="3">
        <v>73.417000000000002</v>
      </c>
    </row>
    <row r="552" spans="1:13">
      <c r="A552" s="1" t="s">
        <v>223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>J552-I552</f>
        <v>4.7029825303093631E-2</v>
      </c>
      <c r="L552" s="19">
        <v>9.8190298253030939</v>
      </c>
      <c r="M552" s="3">
        <v>73.326999999999998</v>
      </c>
    </row>
    <row r="553" spans="1:13">
      <c r="A553" s="1" t="s">
        <v>223</v>
      </c>
      <c r="B553" s="1">
        <v>2019</v>
      </c>
      <c r="C553" s="2">
        <v>43807</v>
      </c>
      <c r="D553" s="1" t="s">
        <v>64</v>
      </c>
      <c r="E553" s="143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>J553-I553</f>
        <v>5.9059359733632633E-2</v>
      </c>
      <c r="L553" s="19">
        <v>9.8250593597336326</v>
      </c>
      <c r="M553" s="3">
        <v>73.281999999999996</v>
      </c>
    </row>
    <row r="554" spans="1:13">
      <c r="A554" s="1" t="s">
        <v>223</v>
      </c>
      <c r="B554" s="1">
        <v>2019</v>
      </c>
      <c r="C554" s="2">
        <v>43807</v>
      </c>
      <c r="D554" s="1" t="s">
        <v>64</v>
      </c>
      <c r="E554" s="1" t="s">
        <v>787</v>
      </c>
      <c r="F554" s="1" t="s">
        <v>196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>J554-I554</f>
        <v>9.2962070382034412E-2</v>
      </c>
      <c r="L554" s="19">
        <v>9.8589620703820344</v>
      </c>
      <c r="M554" s="3">
        <v>73.03</v>
      </c>
    </row>
    <row r="555" spans="1:13">
      <c r="A555" s="1" t="s">
        <v>223</v>
      </c>
      <c r="B555" s="1">
        <v>2019</v>
      </c>
      <c r="C555" s="2">
        <v>43807</v>
      </c>
      <c r="D555" s="1" t="s">
        <v>64</v>
      </c>
      <c r="E555" s="146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>J555-I555</f>
        <v>7.3969747253801899E-2</v>
      </c>
      <c r="L555" s="19">
        <v>9.8739697472538026</v>
      </c>
      <c r="M555" s="3">
        <v>72.918999999999997</v>
      </c>
    </row>
    <row r="556" spans="1:13">
      <c r="A556" s="1" t="s">
        <v>223</v>
      </c>
      <c r="B556" s="1">
        <v>2019</v>
      </c>
      <c r="C556" s="2">
        <v>43807</v>
      </c>
      <c r="D556" s="1" t="s">
        <v>64</v>
      </c>
      <c r="E556" s="1" t="s">
        <v>181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>J556-I556</f>
        <v>0.16003372250957071</v>
      </c>
      <c r="L556" s="19">
        <v>9.8780337225095707</v>
      </c>
      <c r="M556" s="3">
        <v>72.888999999999996</v>
      </c>
    </row>
    <row r="557" spans="1:13">
      <c r="A557" s="1" t="s">
        <v>223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896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>J557-I557</f>
        <v>0.17499009900990004</v>
      </c>
      <c r="L557" s="19">
        <v>9.9009900990099009</v>
      </c>
      <c r="M557" s="3">
        <v>72.72</v>
      </c>
    </row>
    <row r="558" spans="1:13">
      <c r="A558" s="1" t="s">
        <v>223</v>
      </c>
      <c r="B558" s="1">
        <v>2019</v>
      </c>
      <c r="C558" s="2">
        <v>43807</v>
      </c>
      <c r="D558" s="1" t="s">
        <v>64</v>
      </c>
      <c r="E558" s="143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>J558-I558</f>
        <v>0.10994148020654038</v>
      </c>
      <c r="L558" s="19">
        <v>9.9139414802065406</v>
      </c>
      <c r="M558" s="3">
        <v>72.625</v>
      </c>
    </row>
    <row r="559" spans="1:13">
      <c r="A559" s="1" t="s">
        <v>223</v>
      </c>
      <c r="B559" s="1">
        <v>2019</v>
      </c>
      <c r="C559" s="2">
        <v>43807</v>
      </c>
      <c r="D559" s="1" t="s">
        <v>64</v>
      </c>
      <c r="E559" s="1" t="s">
        <v>213</v>
      </c>
      <c r="F559" s="1" t="s">
        <v>214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>J559-I559</f>
        <v>0.13603843239892655</v>
      </c>
      <c r="L559" s="19">
        <v>9.9180384323989266</v>
      </c>
      <c r="M559" s="3">
        <v>72.594999999999999</v>
      </c>
    </row>
    <row r="560" spans="1:13">
      <c r="A560" s="1" t="s">
        <v>223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>J560-I560</f>
        <v>4.301102779003152E-2</v>
      </c>
      <c r="L560" s="19">
        <v>9.9250110277900312</v>
      </c>
      <c r="M560" s="3">
        <v>72.543999999999997</v>
      </c>
    </row>
    <row r="561" spans="1:13">
      <c r="A561" s="1" t="s">
        <v>223</v>
      </c>
      <c r="B561" s="1">
        <v>2019</v>
      </c>
      <c r="C561" s="2">
        <v>43807</v>
      </c>
      <c r="D561" s="1" t="s">
        <v>64</v>
      </c>
      <c r="E561" s="1" t="s">
        <v>211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>J561-I561</f>
        <v>9.5011027790031122E-2</v>
      </c>
      <c r="L561" s="19">
        <v>9.9250110277900312</v>
      </c>
      <c r="M561" s="3">
        <v>72.543999999999997</v>
      </c>
    </row>
    <row r="562" spans="1:13">
      <c r="A562" s="1" t="s">
        <v>223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>J562-I562</f>
        <v>0.13593876537761318</v>
      </c>
      <c r="L562" s="19">
        <v>9.9299387653776137</v>
      </c>
      <c r="M562" s="3">
        <v>72.507999999999996</v>
      </c>
    </row>
    <row r="563" spans="1:13">
      <c r="A563" s="1" t="s">
        <v>223</v>
      </c>
      <c r="B563" s="1">
        <v>2019</v>
      </c>
      <c r="C563" s="2">
        <v>43807</v>
      </c>
      <c r="D563" s="1" t="s">
        <v>64</v>
      </c>
      <c r="E563" s="1" t="s">
        <v>230</v>
      </c>
      <c r="F563" s="1" t="s">
        <v>210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>J563-I563</f>
        <v>0.1059682049017443</v>
      </c>
      <c r="L563" s="19">
        <v>9.9359682049017444</v>
      </c>
      <c r="M563" s="3">
        <v>72.463999999999999</v>
      </c>
    </row>
    <row r="564" spans="1:13">
      <c r="A564" s="1" t="s">
        <v>223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>J564-I564</f>
        <v>0.12296604200903083</v>
      </c>
      <c r="L564" s="19">
        <v>9.9429660420090311</v>
      </c>
      <c r="M564" s="3">
        <v>72.412999999999997</v>
      </c>
    </row>
    <row r="565" spans="1:13">
      <c r="A565" s="1" t="s">
        <v>223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>J565-I565</f>
        <v>9.4064636420137404E-2</v>
      </c>
      <c r="L565" s="19">
        <v>9.944064636420137</v>
      </c>
      <c r="M565" s="3">
        <v>72.405000000000001</v>
      </c>
    </row>
    <row r="566" spans="1:13">
      <c r="A566" s="1" t="s">
        <v>223</v>
      </c>
      <c r="B566" s="1">
        <v>2019</v>
      </c>
      <c r="C566" s="2">
        <v>43807</v>
      </c>
      <c r="D566" s="1" t="s">
        <v>64</v>
      </c>
      <c r="E566" s="1" t="s">
        <v>193</v>
      </c>
      <c r="F566" s="1" t="s">
        <v>748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>J566-I566</f>
        <v>0.13601882092443951</v>
      </c>
      <c r="L566" s="19">
        <v>9.9640188209244389</v>
      </c>
      <c r="M566" s="3">
        <v>72.260000000000005</v>
      </c>
    </row>
    <row r="567" spans="1:13">
      <c r="A567" s="1" t="s">
        <v>223</v>
      </c>
      <c r="B567" s="1">
        <v>2019</v>
      </c>
      <c r="C567" s="2">
        <v>43807</v>
      </c>
      <c r="D567" s="1" t="s">
        <v>64</v>
      </c>
      <c r="E567" s="1" t="s">
        <v>206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>J567-I567</f>
        <v>0.1040527238308897</v>
      </c>
      <c r="L567" s="19">
        <v>10.096052723830891</v>
      </c>
      <c r="M567" s="3">
        <v>71.314999999999998</v>
      </c>
    </row>
    <row r="568" spans="1:13">
      <c r="A568" s="1" t="s">
        <v>223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>J568-I568</f>
        <v>7.907177668846721E-2</v>
      </c>
      <c r="L568" s="19">
        <v>10.171071776688468</v>
      </c>
      <c r="M568" s="3">
        <v>70.789000000000001</v>
      </c>
    </row>
    <row r="569" spans="1:13">
      <c r="A569" s="1" t="s">
        <v>223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248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>J569-I569</f>
        <v>8.8995475113121003E-2</v>
      </c>
      <c r="L569" s="19">
        <v>10.180995475113122</v>
      </c>
      <c r="M569" s="3">
        <v>70.72</v>
      </c>
    </row>
    <row r="570" spans="1:13">
      <c r="A570" s="1" t="s">
        <v>223</v>
      </c>
      <c r="B570" s="1">
        <v>2019</v>
      </c>
      <c r="C570" s="2">
        <v>43807</v>
      </c>
      <c r="D570" s="1" t="s">
        <v>64</v>
      </c>
      <c r="E570" s="1" t="s">
        <v>550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>J570-I570</f>
        <v>0.17005450609160633</v>
      </c>
      <c r="L570" s="19">
        <v>10.188054506091607</v>
      </c>
      <c r="M570" s="3">
        <v>70.671000000000006</v>
      </c>
    </row>
    <row r="571" spans="1:13">
      <c r="A571" s="1" t="s">
        <v>223</v>
      </c>
      <c r="B571" s="1">
        <v>2019</v>
      </c>
      <c r="C571" s="2">
        <v>43807</v>
      </c>
      <c r="D571" s="1" t="s">
        <v>64</v>
      </c>
      <c r="E571" s="3" t="s">
        <v>209</v>
      </c>
      <c r="F571" s="1" t="s">
        <v>210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>J571-I571</f>
        <v>0.17092499783230863</v>
      </c>
      <c r="L571" s="19">
        <v>10.404924997832309</v>
      </c>
      <c r="M571" s="3">
        <v>69.197999999999993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>J572-I572</f>
        <v>8.2987870940463893E-2</v>
      </c>
      <c r="L572" s="19">
        <v>9.5129878709404636</v>
      </c>
      <c r="M572" s="3">
        <v>75.686000000000007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>J573-I573</f>
        <v>2.2049615123838961E-2</v>
      </c>
      <c r="L573" s="19">
        <v>9.5720496151238397</v>
      </c>
      <c r="M573" s="3">
        <v>75.218999999999994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200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>J574-I574</f>
        <v>6.1006103437197368E-2</v>
      </c>
      <c r="L574" s="19">
        <v>9.6370061034371979</v>
      </c>
      <c r="M574" s="3">
        <v>74.712000000000003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255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>J575-I575</f>
        <v>0.11804960285297383</v>
      </c>
      <c r="L575" s="19">
        <v>9.7260496028529744</v>
      </c>
      <c r="M575" s="3">
        <v>74.028000000000006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>J576-I576</f>
        <v>0.18802238046795594</v>
      </c>
      <c r="L576" s="19">
        <v>9.7660223804679553</v>
      </c>
      <c r="M576" s="3">
        <v>73.724999999999994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4" t="s">
        <v>190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>J577-I577</f>
        <v>3.5997964583758701E-2</v>
      </c>
      <c r="L577" s="19">
        <v>9.7699979645837587</v>
      </c>
      <c r="M577" s="3">
        <v>73.694999999999993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191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>J578-I578</f>
        <v>2.3976786805130601E-2</v>
      </c>
      <c r="L578" s="19">
        <v>9.7739767868051306</v>
      </c>
      <c r="M578" s="3">
        <v>73.665000000000006</v>
      </c>
    </row>
    <row r="579" spans="1:13">
      <c r="A579" s="4" t="s">
        <v>224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>J579-I579</f>
        <v>0.12596741344195372</v>
      </c>
      <c r="L579" s="19">
        <v>9.7759674134419541</v>
      </c>
      <c r="M579" s="3">
        <v>73.650000000000006</v>
      </c>
    </row>
    <row r="580" spans="1:13">
      <c r="A580" s="4" t="s">
        <v>224</v>
      </c>
      <c r="B580" s="4">
        <v>2019</v>
      </c>
      <c r="C580" s="5">
        <v>43800</v>
      </c>
      <c r="D580" s="4" t="s">
        <v>64</v>
      </c>
      <c r="E580" s="3" t="s">
        <v>198</v>
      </c>
      <c r="F580" s="4" t="s">
        <v>226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>J580-I580</f>
        <v>0.11701396511438489</v>
      </c>
      <c r="L580" s="19">
        <v>9.7810139651143846</v>
      </c>
      <c r="M580" s="3">
        <v>73.611999999999995</v>
      </c>
    </row>
    <row r="581" spans="1:13">
      <c r="A581" s="4" t="s">
        <v>224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>J581-I581</f>
        <v>7.898551158393019E-2</v>
      </c>
      <c r="L581" s="19">
        <v>9.7949855115839295</v>
      </c>
      <c r="M581" s="3">
        <v>73.507000000000005</v>
      </c>
    </row>
    <row r="582" spans="1:13">
      <c r="A582" s="4" t="s">
        <v>224</v>
      </c>
      <c r="B582" s="4">
        <v>2019</v>
      </c>
      <c r="C582" s="5">
        <v>43800</v>
      </c>
      <c r="D582" s="4" t="s">
        <v>64</v>
      </c>
      <c r="E582" s="3" t="s">
        <v>1998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>J582-I582</f>
        <v>0.10205164696118274</v>
      </c>
      <c r="L582" s="19">
        <v>9.7960516469611836</v>
      </c>
      <c r="M582" s="3">
        <v>73.498999999999995</v>
      </c>
    </row>
    <row r="583" spans="1:13">
      <c r="A583" s="4" t="s">
        <v>224</v>
      </c>
      <c r="B583" s="4">
        <v>2019</v>
      </c>
      <c r="C583" s="5">
        <v>43800</v>
      </c>
      <c r="D583" s="4" t="s">
        <v>64</v>
      </c>
      <c r="E583" s="4" t="s">
        <v>219</v>
      </c>
      <c r="F583" s="4" t="s">
        <v>225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>J583-I583</f>
        <v>5.6948985024503074E-2</v>
      </c>
      <c r="L583" s="19">
        <v>9.8289489850245033</v>
      </c>
      <c r="M583" s="3">
        <v>73.253</v>
      </c>
    </row>
    <row r="584" spans="1:13">
      <c r="A584" s="4" t="s">
        <v>224</v>
      </c>
      <c r="B584" s="4">
        <v>2019</v>
      </c>
      <c r="C584" s="5">
        <v>43800</v>
      </c>
      <c r="D584" s="4" t="s">
        <v>64</v>
      </c>
      <c r="E584" s="4" t="s">
        <v>194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>J584-I584</f>
        <v>0.14503986987958406</v>
      </c>
      <c r="L584" s="19">
        <v>9.8410398698795838</v>
      </c>
      <c r="M584" s="3">
        <v>73.162999999999997</v>
      </c>
    </row>
    <row r="585" spans="1:13">
      <c r="A585" s="4" t="s">
        <v>224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>J585-I585</f>
        <v>7.4942160964804216E-2</v>
      </c>
      <c r="L585" s="19">
        <v>9.8449421609648038</v>
      </c>
      <c r="M585" s="3">
        <v>73.134</v>
      </c>
    </row>
    <row r="586" spans="1:13">
      <c r="A586" s="4" t="s">
        <v>224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>J586-I586</f>
        <v>0.147969644299069</v>
      </c>
      <c r="L586" s="19">
        <v>9.8539696442990685</v>
      </c>
      <c r="M586" s="3">
        <v>73.066999999999993</v>
      </c>
    </row>
    <row r="587" spans="1:13">
      <c r="A587" s="4" t="s">
        <v>224</v>
      </c>
      <c r="B587" s="4">
        <v>2019</v>
      </c>
      <c r="C587" s="5">
        <v>43800</v>
      </c>
      <c r="D587" s="4" t="s">
        <v>64</v>
      </c>
      <c r="E587" s="4" t="s">
        <v>192</v>
      </c>
      <c r="F587" s="4" t="s">
        <v>228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>J587-I587</f>
        <v>4.0044415199869121E-2</v>
      </c>
      <c r="L587" s="19">
        <v>9.8700444151998692</v>
      </c>
      <c r="M587" s="3">
        <v>72.947999999999993</v>
      </c>
    </row>
    <row r="588" spans="1:13">
      <c r="A588" s="4" t="s">
        <v>224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>J588-I588</f>
        <v>2.1974038818147079E-2</v>
      </c>
      <c r="L588" s="19">
        <v>9.8899740388181474</v>
      </c>
      <c r="M588" s="3">
        <v>72.801000000000002</v>
      </c>
    </row>
    <row r="589" spans="1:13">
      <c r="A589" s="4" t="s">
        <v>224</v>
      </c>
      <c r="B589" s="4">
        <v>2019</v>
      </c>
      <c r="C589" s="5">
        <v>43800</v>
      </c>
      <c r="D589" s="4" t="s">
        <v>64</v>
      </c>
      <c r="E589" s="42" t="s">
        <v>230</v>
      </c>
      <c r="F589" s="4" t="s">
        <v>210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>J589-I589</f>
        <v>7.802754500954201E-2</v>
      </c>
      <c r="L589" s="19">
        <v>9.9560275450095421</v>
      </c>
      <c r="M589" s="3">
        <v>72.317999999999998</v>
      </c>
    </row>
    <row r="590" spans="1:13">
      <c r="A590" s="4" t="s">
        <v>224</v>
      </c>
      <c r="B590" s="4">
        <v>2019</v>
      </c>
      <c r="C590" s="5">
        <v>43800</v>
      </c>
      <c r="D590" s="4" t="s">
        <v>64</v>
      </c>
      <c r="E590" s="4" t="s">
        <v>181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>J590-I590</f>
        <v>0.11898415290714581</v>
      </c>
      <c r="L590" s="19">
        <v>9.9649841529071459</v>
      </c>
      <c r="M590" s="3">
        <v>72.253</v>
      </c>
    </row>
    <row r="591" spans="1:13">
      <c r="A591" s="4" t="s">
        <v>224</v>
      </c>
      <c r="B591" s="4">
        <v>2019</v>
      </c>
      <c r="C591" s="5">
        <v>43800</v>
      </c>
      <c r="D591" s="4" t="s">
        <v>64</v>
      </c>
      <c r="E591" s="4" t="s">
        <v>212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>J591-I591</f>
        <v>0.10803992015967978</v>
      </c>
      <c r="L591" s="19">
        <v>9.9800399201596797</v>
      </c>
      <c r="M591" s="3">
        <v>72.144000000000005</v>
      </c>
    </row>
    <row r="592" spans="1:13">
      <c r="A592" s="4" t="s">
        <v>224</v>
      </c>
      <c r="B592" s="4">
        <v>2019</v>
      </c>
      <c r="C592" s="5">
        <v>43800</v>
      </c>
      <c r="D592" s="4" t="s">
        <v>64</v>
      </c>
      <c r="E592" s="4" t="s">
        <v>211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>J592-I592</f>
        <v>0.10403134239273548</v>
      </c>
      <c r="L592" s="19">
        <v>9.9940313423927361</v>
      </c>
      <c r="M592" s="3">
        <v>72.043000000000006</v>
      </c>
    </row>
    <row r="593" spans="1:13">
      <c r="A593" s="4" t="s">
        <v>224</v>
      </c>
      <c r="B593" s="4">
        <v>2019</v>
      </c>
      <c r="C593" s="5">
        <v>43800</v>
      </c>
      <c r="D593" s="4" t="s">
        <v>64</v>
      </c>
      <c r="E593" s="4" t="s">
        <v>227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>J593-I593</f>
        <v>0.11902787229019296</v>
      </c>
      <c r="L593" s="19">
        <v>9.9990278722901937</v>
      </c>
      <c r="M593" s="3">
        <v>72.007000000000005</v>
      </c>
    </row>
    <row r="594" spans="1:13">
      <c r="A594" s="4" t="s">
        <v>224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224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228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>J595-I595</f>
        <v>2.0039853508416527E-2</v>
      </c>
      <c r="L595" s="19">
        <v>10.026039853508417</v>
      </c>
      <c r="M595" s="3">
        <v>71.813000000000002</v>
      </c>
    </row>
    <row r="596" spans="1:13">
      <c r="A596" s="4" t="s">
        <v>224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>J596-I596</f>
        <v>8.4060981220460462E-2</v>
      </c>
      <c r="L596" s="19">
        <v>10.038060981220461</v>
      </c>
      <c r="M596" s="3">
        <v>71.727000000000004</v>
      </c>
    </row>
    <row r="597" spans="1:13">
      <c r="A597" s="4" t="s">
        <v>224</v>
      </c>
      <c r="B597" s="4">
        <v>2019</v>
      </c>
      <c r="C597" s="5">
        <v>43800</v>
      </c>
      <c r="D597" s="4" t="s">
        <v>64</v>
      </c>
      <c r="E597" s="4" t="s">
        <v>337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>J597-I597</f>
        <v>0.10500075307505696</v>
      </c>
      <c r="L597" s="19">
        <v>10.041000753075057</v>
      </c>
      <c r="M597" s="3">
        <v>71.706000000000003</v>
      </c>
    </row>
    <row r="598" spans="1:13">
      <c r="A598" s="4" t="s">
        <v>224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214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>J598-I598</f>
        <v>9.9063269947123445E-2</v>
      </c>
      <c r="L598" s="19">
        <v>10.045063269947123</v>
      </c>
      <c r="M598" s="3">
        <v>71.677000000000007</v>
      </c>
    </row>
    <row r="599" spans="1:13">
      <c r="A599" s="4" t="s">
        <v>224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>J599-I599</f>
        <v>6.3970687585493735E-2</v>
      </c>
      <c r="L599" s="19">
        <v>10.049970687585494</v>
      </c>
      <c r="M599" s="3">
        <v>71.641999999999996</v>
      </c>
    </row>
    <row r="600" spans="1:13">
      <c r="A600" s="4" t="s">
        <v>224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>J600-I600</f>
        <v>0.10397068758549466</v>
      </c>
      <c r="L600" s="19">
        <v>10.049970687585494</v>
      </c>
      <c r="M600" s="3">
        <v>71.641999999999996</v>
      </c>
    </row>
    <row r="601" spans="1:13">
      <c r="A601" s="4" t="s">
        <v>224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>J601-I601</f>
        <v>0.13306507552785618</v>
      </c>
      <c r="L601" s="19">
        <v>10.061065075527857</v>
      </c>
      <c r="M601" s="3">
        <v>71.563000000000002</v>
      </c>
    </row>
    <row r="602" spans="1:13">
      <c r="A602" s="4" t="s">
        <v>224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>J602-I602</f>
        <v>8.4939474792866676E-2</v>
      </c>
      <c r="L602" s="19">
        <v>10.110939474792866</v>
      </c>
      <c r="M602" s="3">
        <v>71.209999999999994</v>
      </c>
    </row>
    <row r="603" spans="1:13">
      <c r="A603" s="4" t="s">
        <v>224</v>
      </c>
      <c r="B603" s="4">
        <v>2019</v>
      </c>
      <c r="C603" s="5">
        <v>43800</v>
      </c>
      <c r="D603" s="4" t="s">
        <v>64</v>
      </c>
      <c r="E603" s="4" t="s">
        <v>954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>J603-I603</f>
        <v>0.18498795520180344</v>
      </c>
      <c r="L603" s="19">
        <v>10.142987955201804</v>
      </c>
      <c r="M603" s="3">
        <v>70.984999999999999</v>
      </c>
    </row>
    <row r="604" spans="1:13">
      <c r="A604" s="4" t="s">
        <v>224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248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>J604-I604</f>
        <v>0.11699285341753196</v>
      </c>
      <c r="L604" s="19">
        <v>10.148992853417532</v>
      </c>
      <c r="M604" s="3">
        <v>70.942999999999998</v>
      </c>
    </row>
    <row r="605" spans="1:13">
      <c r="A605" s="4" t="s">
        <v>224</v>
      </c>
      <c r="B605" s="4">
        <v>2019</v>
      </c>
      <c r="C605" s="5">
        <v>43800</v>
      </c>
      <c r="D605" s="4" t="s">
        <v>64</v>
      </c>
      <c r="E605" s="4" t="s">
        <v>206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>J605-I605</f>
        <v>0.11002032004063977</v>
      </c>
      <c r="L605" s="19">
        <v>10.16002032004064</v>
      </c>
      <c r="M605" s="3">
        <v>70.866</v>
      </c>
    </row>
    <row r="606" spans="1:13">
      <c r="A606" s="4" t="s">
        <v>224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>J606-I606</f>
        <v>8.397260273972762E-2</v>
      </c>
      <c r="L606" s="19">
        <v>10.273972602739727</v>
      </c>
      <c r="M606" s="3">
        <v>70.08</v>
      </c>
    </row>
    <row r="607" spans="1:13">
      <c r="A607" s="4" t="s">
        <v>224</v>
      </c>
      <c r="B607" s="4">
        <v>2019</v>
      </c>
      <c r="C607" s="5">
        <v>43800</v>
      </c>
      <c r="D607" s="4" t="s">
        <v>64</v>
      </c>
      <c r="E607" s="4" t="s">
        <v>867</v>
      </c>
      <c r="F607" s="4" t="s">
        <v>868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>J607-I607</f>
        <v>0.10197260273972653</v>
      </c>
      <c r="L607" s="19">
        <v>10.273972602739727</v>
      </c>
      <c r="M607" s="3">
        <v>70.08</v>
      </c>
    </row>
    <row r="608" spans="1:13">
      <c r="A608" s="4" t="s">
        <v>224</v>
      </c>
      <c r="B608" s="4">
        <v>2019</v>
      </c>
      <c r="C608" s="5">
        <v>43800</v>
      </c>
      <c r="D608" s="4" t="s">
        <v>64</v>
      </c>
      <c r="E608" s="4" t="s">
        <v>952</v>
      </c>
      <c r="F608" s="4" t="s">
        <v>953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>J608-I608</f>
        <v>0.20004212781149455</v>
      </c>
      <c r="L608" s="19">
        <v>10.282042127811495</v>
      </c>
      <c r="M608" s="3">
        <v>70.025000000000006</v>
      </c>
    </row>
    <row r="609" spans="1:13">
      <c r="A609" s="4" t="s">
        <v>224</v>
      </c>
      <c r="B609" s="4">
        <v>2019</v>
      </c>
      <c r="C609" s="5">
        <v>43800</v>
      </c>
      <c r="D609" s="4" t="s">
        <v>64</v>
      </c>
      <c r="E609" s="4" t="s">
        <v>869</v>
      </c>
      <c r="F609" s="4" t="s">
        <v>196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>J609-I609</f>
        <v>0.13103690474489582</v>
      </c>
      <c r="L609" s="19">
        <v>10.287036904744896</v>
      </c>
      <c r="M609" s="3">
        <v>69.991</v>
      </c>
    </row>
    <row r="610" spans="1:13">
      <c r="A610" s="4" t="s">
        <v>224</v>
      </c>
      <c r="B610" s="4">
        <v>2019</v>
      </c>
      <c r="C610" s="5">
        <v>43800</v>
      </c>
      <c r="D610" s="4" t="s">
        <v>64</v>
      </c>
      <c r="E610" s="4" t="s">
        <v>375</v>
      </c>
      <c r="F610" s="4" t="s">
        <v>196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>J610-I610</f>
        <v>0.19601029601029474</v>
      </c>
      <c r="L610" s="19">
        <v>10.296010296010294</v>
      </c>
      <c r="M610" s="3">
        <v>69.930000000000007</v>
      </c>
    </row>
    <row r="611" spans="1:13">
      <c r="A611" s="4" t="s">
        <v>224</v>
      </c>
      <c r="B611" s="4">
        <v>2019</v>
      </c>
      <c r="C611" s="5">
        <v>43800</v>
      </c>
      <c r="D611" s="4" t="s">
        <v>64</v>
      </c>
      <c r="E611" s="3" t="s">
        <v>209</v>
      </c>
      <c r="F611" s="4" t="s">
        <v>210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>J611-I611</f>
        <v>0.16798562966999953</v>
      </c>
      <c r="L611" s="19">
        <v>10.325985629669999</v>
      </c>
      <c r="M611" s="3">
        <v>69.727000000000004</v>
      </c>
    </row>
    <row r="612" spans="1:13">
      <c r="A612" s="4" t="s">
        <v>224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>J612-I612</f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>J613-I613</f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200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>J614-I614</f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>J615-I615</f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255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>J616-I616</f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>J617-I617</f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143" t="s">
        <v>195</v>
      </c>
      <c r="F618" s="1" t="s">
        <v>196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>J618-I618</f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>J619-I619</f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192</v>
      </c>
      <c r="F620" s="1" t="s">
        <v>228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>J620-I620</f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190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>J621-I621</f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198</v>
      </c>
      <c r="F622" s="1" t="s">
        <v>226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>J622-I622</f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>J623-I623</f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>J624-I624</f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237</v>
      </c>
      <c r="F625" s="1" t="s">
        <v>196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>J625-I625</f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>J626-I626</f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211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>J627-I627</f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>J628-I628</f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>J629-I629</f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871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>J630-I630</f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309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>J631-I631</f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>J632-I632</f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229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>J633-I633</f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>J634-I634</f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230</v>
      </c>
      <c r="F635" s="1" t="s">
        <v>210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>J635-I635</f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>J636-I636</f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896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>J637-I637</f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228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>J638-I638</f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>J639-I639</f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206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>J640-I640</f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>J641-I641</f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>J642-I642</f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227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>J643-I643</f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207</v>
      </c>
      <c r="F644" s="1" t="s">
        <v>868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>J644-I644</f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>J645-I645</f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550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>J646-I646</f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>J647-I647</f>
        <v>6.6995634697670781E-2</v>
      </c>
      <c r="L647" s="38">
        <v>10.37299563469767</v>
      </c>
      <c r="M647" s="1">
        <v>69.411000000000001</v>
      </c>
    </row>
    <row r="648" spans="1:13">
      <c r="A648" s="4" t="s">
        <v>231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>J648-I648</f>
        <v>3.8966478243724012E-2</v>
      </c>
      <c r="L648" s="41">
        <v>9.4649664782437242</v>
      </c>
      <c r="M648" s="4">
        <v>76.069999999999993</v>
      </c>
    </row>
    <row r="649" spans="1:13">
      <c r="A649" s="4" t="s">
        <v>231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>J649-I649</f>
        <v>7.9939979412461781E-2</v>
      </c>
      <c r="L649" s="41">
        <v>9.5019399794124624</v>
      </c>
      <c r="M649" s="4">
        <v>75.774000000000001</v>
      </c>
    </row>
    <row r="650" spans="1:13">
      <c r="A650" s="4" t="s">
        <v>231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>J650-I650</f>
        <v>6.0961732044418682E-2</v>
      </c>
      <c r="L650" s="41">
        <v>9.5869617320444185</v>
      </c>
      <c r="M650" s="4">
        <v>75.102000000000004</v>
      </c>
    </row>
    <row r="651" spans="1:13">
      <c r="A651" s="4" t="s">
        <v>231</v>
      </c>
      <c r="B651" s="4">
        <v>2019</v>
      </c>
      <c r="C651" s="5">
        <v>43772</v>
      </c>
      <c r="D651" s="4" t="s">
        <v>64</v>
      </c>
      <c r="E651" s="4" t="s">
        <v>200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>J651-I651</f>
        <v>4.1004608049437508E-2</v>
      </c>
      <c r="L651" s="41">
        <v>9.5890046080494376</v>
      </c>
      <c r="M651" s="4">
        <v>75.085999999999999</v>
      </c>
    </row>
    <row r="652" spans="1:13">
      <c r="A652" s="4" t="s">
        <v>231</v>
      </c>
      <c r="B652" s="4">
        <v>2019</v>
      </c>
      <c r="C652" s="5">
        <v>43772</v>
      </c>
      <c r="D652" s="4" t="s">
        <v>64</v>
      </c>
      <c r="E652" s="3" t="s">
        <v>198</v>
      </c>
      <c r="F652" s="4" t="s">
        <v>226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>J652-I652</f>
        <v>6.6040374213118369E-2</v>
      </c>
      <c r="L652" s="41">
        <v>9.6640403742131191</v>
      </c>
      <c r="M652" s="4">
        <v>74.503</v>
      </c>
    </row>
    <row r="653" spans="1:13">
      <c r="A653" s="4" t="s">
        <v>231</v>
      </c>
      <c r="B653" s="4">
        <v>2019</v>
      </c>
      <c r="C653" s="5">
        <v>43772</v>
      </c>
      <c r="D653" s="4" t="s">
        <v>64</v>
      </c>
      <c r="E653" s="4" t="s">
        <v>195</v>
      </c>
      <c r="F653" s="4" t="s">
        <v>196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>J653-I653</f>
        <v>5.4963948046342637E-2</v>
      </c>
      <c r="L653" s="41">
        <v>9.7109639480463432</v>
      </c>
      <c r="M653" s="4">
        <v>74.143000000000001</v>
      </c>
    </row>
    <row r="654" spans="1:13">
      <c r="A654" s="4" t="s">
        <v>231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>J654-I654</f>
        <v>9.6960071272373938E-2</v>
      </c>
      <c r="L654" s="41">
        <v>9.7189600712723738</v>
      </c>
      <c r="M654" s="4">
        <v>74.081999999999994</v>
      </c>
    </row>
    <row r="655" spans="1:13">
      <c r="A655" s="4" t="s">
        <v>231</v>
      </c>
      <c r="B655" s="4">
        <v>2019</v>
      </c>
      <c r="C655" s="5">
        <v>43772</v>
      </c>
      <c r="D655" s="4" t="s">
        <v>64</v>
      </c>
      <c r="E655" s="4" t="s">
        <v>190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>J655-I655</f>
        <v>7.3048105114562389E-2</v>
      </c>
      <c r="L655" s="41">
        <v>9.7730481051145617</v>
      </c>
      <c r="M655" s="4">
        <v>73.671999999999997</v>
      </c>
    </row>
    <row r="656" spans="1:13">
      <c r="A656" s="4" t="s">
        <v>231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>J656-I656</f>
        <v>0.10795110024449706</v>
      </c>
      <c r="L656" s="41">
        <v>9.7799511002444977</v>
      </c>
      <c r="M656" s="4">
        <v>73.62</v>
      </c>
    </row>
    <row r="657" spans="1:13">
      <c r="A657" s="4" t="s">
        <v>231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>J657-I657</f>
        <v>7.4061284139261829E-2</v>
      </c>
      <c r="L657" s="41">
        <v>9.7880612841392622</v>
      </c>
      <c r="M657" s="4">
        <v>73.558999999999997</v>
      </c>
    </row>
    <row r="658" spans="1:13">
      <c r="A658" s="4" t="s">
        <v>231</v>
      </c>
      <c r="B658" s="4">
        <v>2019</v>
      </c>
      <c r="C658" s="5">
        <v>43772</v>
      </c>
      <c r="D658" s="4" t="s">
        <v>64</v>
      </c>
      <c r="E658" s="4" t="s">
        <v>237</v>
      </c>
      <c r="F658" s="4" t="s">
        <v>196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231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>J659-I659</f>
        <v>3.9947127883747768E-2</v>
      </c>
      <c r="L659" s="41">
        <v>9.8519471278837472</v>
      </c>
      <c r="M659" s="4">
        <v>73.081999999999994</v>
      </c>
    </row>
    <row r="660" spans="1:13">
      <c r="A660" s="4" t="s">
        <v>231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>J660-I660</f>
        <v>3.8987468328427255E-2</v>
      </c>
      <c r="L660" s="41">
        <v>9.8609874683284264</v>
      </c>
      <c r="M660" s="4">
        <v>73.015000000000001</v>
      </c>
    </row>
    <row r="661" spans="1:13">
      <c r="A661" s="4" t="s">
        <v>231</v>
      </c>
      <c r="B661" s="4">
        <v>2019</v>
      </c>
      <c r="C661" s="5">
        <v>43772</v>
      </c>
      <c r="D661" s="4" t="s">
        <v>64</v>
      </c>
      <c r="E661" s="4" t="s">
        <v>211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>J661-I661</f>
        <v>8.1965413121054098E-2</v>
      </c>
      <c r="L661" s="41">
        <v>9.8819654131210548</v>
      </c>
      <c r="M661" s="4">
        <v>72.86</v>
      </c>
    </row>
    <row r="662" spans="1:13">
      <c r="A662" s="4" t="s">
        <v>231</v>
      </c>
      <c r="B662" s="4">
        <v>2019</v>
      </c>
      <c r="C662" s="5">
        <v>43772</v>
      </c>
      <c r="D662" s="4" t="s">
        <v>64</v>
      </c>
      <c r="E662" s="146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>J662-I662</f>
        <v>8.6986254342722447E-2</v>
      </c>
      <c r="L662" s="41">
        <v>9.8869862543427232</v>
      </c>
      <c r="M662" s="4">
        <v>72.822999999999993</v>
      </c>
    </row>
    <row r="663" spans="1:13">
      <c r="A663" s="4" t="s">
        <v>231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>J663-I663</f>
        <v>6.8051201714968812E-2</v>
      </c>
      <c r="L663" s="41">
        <v>9.8940512017149693</v>
      </c>
      <c r="M663" s="4">
        <v>72.771000000000001</v>
      </c>
    </row>
    <row r="664" spans="1:13">
      <c r="A664" s="4" t="s">
        <v>231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>J664-I664</f>
        <v>2.9948751859816269E-3</v>
      </c>
      <c r="L664" s="41">
        <v>9.918994875185982</v>
      </c>
      <c r="M664" s="4">
        <v>72.587999999999994</v>
      </c>
    </row>
    <row r="665" spans="1:13">
      <c r="A665" s="4" t="s">
        <v>231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896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>J665-I665</f>
        <v>0.14205342448760128</v>
      </c>
      <c r="L665" s="41">
        <v>9.9240534244876013</v>
      </c>
      <c r="M665" s="4">
        <v>72.551000000000002</v>
      </c>
    </row>
    <row r="666" spans="1:13">
      <c r="A666" s="4" t="s">
        <v>231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>J666-I666</f>
        <v>0.16499747803674936</v>
      </c>
      <c r="L666" s="41">
        <v>9.9769974780367487</v>
      </c>
      <c r="M666" s="4">
        <v>72.165999999999997</v>
      </c>
    </row>
    <row r="667" spans="1:13">
      <c r="A667" s="4" t="s">
        <v>231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>J667-I667</f>
        <v>0.13395092841877165</v>
      </c>
      <c r="L667" s="41">
        <v>9.9919509284187722</v>
      </c>
      <c r="M667" s="4">
        <v>72.058000000000007</v>
      </c>
    </row>
    <row r="668" spans="1:13">
      <c r="A668" s="4" t="s">
        <v>231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>J668-I668</f>
        <v>0.12799777422271674</v>
      </c>
      <c r="L668" s="41">
        <v>10.015997774222717</v>
      </c>
      <c r="M668" s="4">
        <v>71.885000000000005</v>
      </c>
    </row>
    <row r="669" spans="1:13">
      <c r="A669" s="4" t="s">
        <v>231</v>
      </c>
      <c r="B669" s="4">
        <v>2019</v>
      </c>
      <c r="C669" s="5">
        <v>43772</v>
      </c>
      <c r="D669" s="4" t="s">
        <v>64</v>
      </c>
      <c r="E669" s="4" t="s">
        <v>227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>J669-I669</f>
        <v>0.14394609344545195</v>
      </c>
      <c r="L669" s="41">
        <v>10.023946093445453</v>
      </c>
      <c r="M669" s="4">
        <v>71.828000000000003</v>
      </c>
    </row>
    <row r="670" spans="1:13">
      <c r="A670" s="4" t="s">
        <v>231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>J670-I670</f>
        <v>6.1962197875720548E-2</v>
      </c>
      <c r="L670" s="41">
        <v>10.035962197875721</v>
      </c>
      <c r="M670" s="4">
        <v>71.742000000000004</v>
      </c>
    </row>
    <row r="671" spans="1:13">
      <c r="A671" s="4" t="s">
        <v>231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228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>J671-I671</f>
        <v>9.6006368804031794E-2</v>
      </c>
      <c r="L671" s="41">
        <v>10.056006368804033</v>
      </c>
      <c r="M671" s="4">
        <v>71.599000000000004</v>
      </c>
    </row>
    <row r="672" spans="1:13">
      <c r="A672" s="4" t="s">
        <v>231</v>
      </c>
      <c r="B672" s="4">
        <v>2019</v>
      </c>
      <c r="C672" s="5">
        <v>43772</v>
      </c>
      <c r="D672" s="4" t="s">
        <v>64</v>
      </c>
      <c r="E672" s="4" t="s">
        <v>867</v>
      </c>
      <c r="F672" s="4" t="s">
        <v>868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>J672-I672</f>
        <v>0.10098790123804768</v>
      </c>
      <c r="L672" s="41">
        <v>10.140987901238047</v>
      </c>
      <c r="M672" s="4">
        <v>70.998999999999995</v>
      </c>
    </row>
    <row r="673" spans="1:13">
      <c r="A673" s="4" t="s">
        <v>231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>J673-I673</f>
        <v>0.16499043082430376</v>
      </c>
      <c r="L673" s="41">
        <v>10.146990430824303</v>
      </c>
      <c r="M673" s="4">
        <v>70.956999999999994</v>
      </c>
    </row>
    <row r="674" spans="1:13">
      <c r="A674" s="4" t="s">
        <v>231</v>
      </c>
      <c r="B674" s="4">
        <v>2019</v>
      </c>
      <c r="C674" s="5">
        <v>43772</v>
      </c>
      <c r="D674" s="4" t="s">
        <v>64</v>
      </c>
      <c r="E674" s="4" t="s">
        <v>550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>J674-I674</f>
        <v>0.12798775041469845</v>
      </c>
      <c r="L674" s="41">
        <v>10.207987750414699</v>
      </c>
      <c r="M674" s="4">
        <v>70.533000000000001</v>
      </c>
    </row>
    <row r="675" spans="1:13">
      <c r="A675" s="4" t="s">
        <v>231</v>
      </c>
      <c r="B675" s="4">
        <v>2019</v>
      </c>
      <c r="C675" s="5">
        <v>43772</v>
      </c>
      <c r="D675" s="4" t="s">
        <v>64</v>
      </c>
      <c r="E675" s="4" t="s">
        <v>185</v>
      </c>
      <c r="F675" s="4" t="s">
        <v>995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>J675-I675</f>
        <v>0.11505568952310519</v>
      </c>
      <c r="L675" s="41">
        <v>10.213055689523106</v>
      </c>
      <c r="M675" s="4">
        <v>70.498000000000005</v>
      </c>
    </row>
    <row r="676" spans="1:13">
      <c r="A676" s="4" t="s">
        <v>231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>J676-I676</f>
        <v>6.9029768749203413E-2</v>
      </c>
      <c r="L676" s="41">
        <v>10.221029768749203</v>
      </c>
      <c r="M676" s="4">
        <v>70.442999999999998</v>
      </c>
    </row>
    <row r="677" spans="1:13">
      <c r="A677" s="4" t="s">
        <v>231</v>
      </c>
      <c r="B677" s="4">
        <v>2019</v>
      </c>
      <c r="C677" s="5">
        <v>43772</v>
      </c>
      <c r="D677" s="4" t="s">
        <v>64</v>
      </c>
      <c r="E677" s="4" t="s">
        <v>908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>J677-I677</f>
        <v>0.1500719720807826</v>
      </c>
      <c r="L677" s="41">
        <v>10.298071972080782</v>
      </c>
      <c r="M677" s="4">
        <v>69.915999999999997</v>
      </c>
    </row>
    <row r="678" spans="1:13">
      <c r="A678" s="1" t="s">
        <v>279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>L678-I678</f>
        <v>4.8300496151238397</v>
      </c>
      <c r="K678" s="41">
        <f>J678-I678</f>
        <v>8.8049615123839686E-2</v>
      </c>
      <c r="L678" s="38">
        <f>720/M678</f>
        <v>9.5720496151238397</v>
      </c>
      <c r="M678" s="1">
        <v>75.218999999999994</v>
      </c>
    </row>
    <row r="679" spans="1:13">
      <c r="A679" s="1" t="s">
        <v>279</v>
      </c>
      <c r="B679" s="1">
        <v>2019</v>
      </c>
      <c r="C679" s="2">
        <v>43526</v>
      </c>
      <c r="D679" s="1" t="s">
        <v>19</v>
      </c>
      <c r="E679" s="143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>L679-I679</f>
        <v>4.8310266222961733</v>
      </c>
      <c r="K679" s="41">
        <f>J679-I679</f>
        <v>7.8026622296173187E-2</v>
      </c>
      <c r="L679" s="38">
        <f>720/M679</f>
        <v>9.5840266222961734</v>
      </c>
      <c r="M679" s="1">
        <v>75.125</v>
      </c>
    </row>
    <row r="680" spans="1:13">
      <c r="A680" s="1" t="s">
        <v>279</v>
      </c>
      <c r="B680" s="1">
        <v>2019</v>
      </c>
      <c r="C680" s="2">
        <v>43526</v>
      </c>
      <c r="D680" s="1" t="s">
        <v>19</v>
      </c>
      <c r="E680" s="1" t="s">
        <v>200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>L680-I680</f>
        <v>4.8340266222961734</v>
      </c>
      <c r="K680" s="41">
        <f>J680-I680</f>
        <v>8.4026622296173414E-2</v>
      </c>
      <c r="L680" s="38">
        <f>720/M680</f>
        <v>9.5840266222961734</v>
      </c>
      <c r="M680" s="1">
        <v>75.125</v>
      </c>
    </row>
    <row r="681" spans="1:13">
      <c r="A681" s="1" t="s">
        <v>279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>L681-I681</f>
        <v>4.8739988983529026</v>
      </c>
      <c r="K681" s="41">
        <f>J681-I681</f>
        <v>7.4998898352902188E-2</v>
      </c>
      <c r="L681" s="38">
        <f>720/M681</f>
        <v>9.6729988983529029</v>
      </c>
      <c r="M681" s="1">
        <v>74.433999999999997</v>
      </c>
    </row>
    <row r="682" spans="1:13">
      <c r="A682" s="1" t="s">
        <v>279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>L682-I682</f>
        <v>4.8879894042949008</v>
      </c>
      <c r="K682" s="41">
        <f>J682-I682</f>
        <v>6.9989404294901192E-2</v>
      </c>
      <c r="L682" s="38">
        <f>720/M682</f>
        <v>9.7059894042949004</v>
      </c>
      <c r="M682" s="1">
        <v>74.180999999999997</v>
      </c>
    </row>
    <row r="683" spans="1:13">
      <c r="A683" s="1" t="s">
        <v>279</v>
      </c>
      <c r="B683" s="1">
        <v>2019</v>
      </c>
      <c r="C683" s="2">
        <v>43526</v>
      </c>
      <c r="D683" s="1" t="s">
        <v>19</v>
      </c>
      <c r="E683" s="1" t="s">
        <v>195</v>
      </c>
      <c r="F683" s="1" t="s">
        <v>196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>L683-I683</f>
        <v>4.9029927025054718</v>
      </c>
      <c r="K683" s="41">
        <f>J683-I683</f>
        <v>7.5992702505471854E-2</v>
      </c>
      <c r="L683" s="38">
        <f>720/M683</f>
        <v>9.7299927025054718</v>
      </c>
      <c r="M683" s="1">
        <v>73.998000000000005</v>
      </c>
    </row>
    <row r="684" spans="1:13">
      <c r="A684" s="1" t="s">
        <v>279</v>
      </c>
      <c r="B684" s="1">
        <v>2019</v>
      </c>
      <c r="C684" s="2">
        <v>43526</v>
      </c>
      <c r="D684" s="1" t="s">
        <v>19</v>
      </c>
      <c r="E684" s="1" t="s">
        <v>240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>L684-I684</f>
        <v>4.9410179114565747</v>
      </c>
      <c r="K684" s="41">
        <f>J684-I684</f>
        <v>0.14901791145657484</v>
      </c>
      <c r="L684" s="38">
        <f>720/M684</f>
        <v>9.7330179114565745</v>
      </c>
      <c r="M684" s="1">
        <v>73.974999999999994</v>
      </c>
    </row>
    <row r="685" spans="1:13">
      <c r="A685" s="1" t="s">
        <v>279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>L685-I685</f>
        <v>4.955944622760331</v>
      </c>
      <c r="K685" s="41">
        <f>J685-I685</f>
        <v>0.16094462276033106</v>
      </c>
      <c r="L685" s="38">
        <f>720/M685</f>
        <v>9.7509446227603309</v>
      </c>
      <c r="M685" s="1">
        <v>73.838999999999999</v>
      </c>
    </row>
    <row r="686" spans="1:13">
      <c r="A686" s="1" t="s">
        <v>279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>L686-I686</f>
        <v>4.9179486623478716</v>
      </c>
      <c r="K686" s="41">
        <f>J686-I686</f>
        <v>7.7948662347871789E-2</v>
      </c>
      <c r="L686" s="38">
        <f>720/M686</f>
        <v>9.7579486623478715</v>
      </c>
      <c r="M686" s="1">
        <v>73.786000000000001</v>
      </c>
    </row>
    <row r="687" spans="1:13">
      <c r="A687" s="1" t="s">
        <v>279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>L687-I687</f>
        <v>4.9189497273393199</v>
      </c>
      <c r="K687" s="41">
        <f>J687-I687</f>
        <v>7.0949727339320035E-2</v>
      </c>
      <c r="L687" s="38">
        <f>720/M687</f>
        <v>9.7669497273393198</v>
      </c>
      <c r="M687" s="1">
        <v>73.718000000000004</v>
      </c>
    </row>
    <row r="688" spans="1:13">
      <c r="A688" s="1" t="s">
        <v>279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>L688-I688</f>
        <v>4.9230074595431885</v>
      </c>
      <c r="K688" s="41">
        <f>J688-I688</f>
        <v>6.3007459543188205E-2</v>
      </c>
      <c r="L688" s="38">
        <f>720/M688</f>
        <v>9.7830074595431888</v>
      </c>
      <c r="M688" s="1">
        <v>73.596999999999994</v>
      </c>
    </row>
    <row r="689" spans="1:13">
      <c r="A689" s="1" t="s">
        <v>279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>L689-I689</f>
        <v>4.9579896502887015</v>
      </c>
      <c r="K689" s="41">
        <f>J689-I689</f>
        <v>0.11098965028870111</v>
      </c>
      <c r="L689" s="38">
        <f>720/M689</f>
        <v>9.804989650288702</v>
      </c>
      <c r="M689" s="1">
        <v>73.432000000000002</v>
      </c>
    </row>
    <row r="690" spans="1:13">
      <c r="A690" s="1" t="s">
        <v>279</v>
      </c>
      <c r="B690" s="1">
        <v>2019</v>
      </c>
      <c r="C690" s="2">
        <v>43526</v>
      </c>
      <c r="D690" s="1" t="s">
        <v>19</v>
      </c>
      <c r="E690" s="1" t="s">
        <v>310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>L690-I690</f>
        <v>5.0210098280098272</v>
      </c>
      <c r="K690" s="41">
        <f>J690-I690</f>
        <v>0.21400982800982682</v>
      </c>
      <c r="L690" s="38">
        <f>720/M690</f>
        <v>9.8280098280098276</v>
      </c>
      <c r="M690" s="1">
        <v>73.260000000000005</v>
      </c>
    </row>
    <row r="691" spans="1:13">
      <c r="A691" s="1" t="s">
        <v>279</v>
      </c>
      <c r="B691" s="1">
        <v>2019</v>
      </c>
      <c r="C691" s="2">
        <v>43526</v>
      </c>
      <c r="D691" s="1" t="s">
        <v>19</v>
      </c>
      <c r="E691" s="1" t="s">
        <v>871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>L691-I691</f>
        <v>4.9780226570827297</v>
      </c>
      <c r="K691" s="41">
        <f>J691-I691</f>
        <v>0.11702265708272996</v>
      </c>
      <c r="L691" s="38">
        <f>720/M691</f>
        <v>9.8390226570827295</v>
      </c>
      <c r="M691" s="1">
        <v>73.177999999999997</v>
      </c>
    </row>
    <row r="692" spans="1:13">
      <c r="A692" s="1" t="s">
        <v>279</v>
      </c>
      <c r="B692" s="1">
        <v>2019</v>
      </c>
      <c r="C692" s="2">
        <v>43526</v>
      </c>
      <c r="D692" s="1" t="s">
        <v>19</v>
      </c>
      <c r="E692" s="3" t="s">
        <v>198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>L692-I692</f>
        <v>4.9839471278837468</v>
      </c>
      <c r="K692" s="41">
        <f>J692-I692</f>
        <v>0.1159471278837465</v>
      </c>
      <c r="L692" s="38">
        <f>720/M692</f>
        <v>9.8519471278837472</v>
      </c>
      <c r="M692" s="1">
        <v>73.081999999999994</v>
      </c>
    </row>
    <row r="693" spans="1:13">
      <c r="A693" s="1" t="s">
        <v>279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>L693-I693</f>
        <v>4.9809696442990683</v>
      </c>
      <c r="K693" s="41">
        <f>J693-I693</f>
        <v>0.10796964429906808</v>
      </c>
      <c r="L693" s="38">
        <f>720/M693</f>
        <v>9.8539696442990685</v>
      </c>
      <c r="M693" s="1">
        <v>73.066999999999993</v>
      </c>
    </row>
    <row r="694" spans="1:13">
      <c r="A694" s="1" t="s">
        <v>279</v>
      </c>
      <c r="B694" s="1">
        <v>2019</v>
      </c>
      <c r="C694" s="2">
        <v>43526</v>
      </c>
      <c r="D694" s="1" t="s">
        <v>19</v>
      </c>
      <c r="E694" s="1" t="s">
        <v>211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>L694-I694</f>
        <v>4.9700337225095703</v>
      </c>
      <c r="K694" s="41">
        <f>J694-I694</f>
        <v>6.2033722509569955E-2</v>
      </c>
      <c r="L694" s="38">
        <f>720/M694</f>
        <v>9.8780337225095707</v>
      </c>
      <c r="M694" s="1">
        <v>72.888999999999996</v>
      </c>
    </row>
    <row r="695" spans="1:13">
      <c r="A695" s="1" t="s">
        <v>279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>L695-I695</f>
        <v>4.9690669648983192</v>
      </c>
      <c r="K695" s="41">
        <f>J695-I695</f>
        <v>5.806696489831964E-2</v>
      </c>
      <c r="L695" s="38">
        <f>720/M695</f>
        <v>9.8800669648983188</v>
      </c>
      <c r="M695" s="1">
        <v>72.873999999999995</v>
      </c>
    </row>
    <row r="696" spans="1:13">
      <c r="A696" s="1" t="s">
        <v>279</v>
      </c>
      <c r="B696" s="1">
        <v>2019</v>
      </c>
      <c r="C696" s="2">
        <v>43526</v>
      </c>
      <c r="D696" s="1" t="s">
        <v>19</v>
      </c>
      <c r="E696" s="1" t="s">
        <v>181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>J696-I696</f>
        <v>0</v>
      </c>
      <c r="L696" s="38">
        <f>720/M696</f>
        <v>9.8840002745555626</v>
      </c>
      <c r="M696" s="1">
        <v>72.844999999999999</v>
      </c>
    </row>
    <row r="697" spans="1:13">
      <c r="A697" s="1" t="s">
        <v>279</v>
      </c>
      <c r="B697" s="1">
        <v>2019</v>
      </c>
      <c r="C697" s="2">
        <v>43526</v>
      </c>
      <c r="D697" s="1" t="s">
        <v>19</v>
      </c>
      <c r="E697" s="1" t="s">
        <v>904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>L697-I697</f>
        <v>5.0059432563640618</v>
      </c>
      <c r="K697" s="41">
        <f>J697-I697</f>
        <v>0.10994325636406188</v>
      </c>
      <c r="L697" s="38">
        <f>720/M697</f>
        <v>9.9019432563640617</v>
      </c>
      <c r="M697" s="1">
        <v>72.712999999999994</v>
      </c>
    </row>
    <row r="698" spans="1:13">
      <c r="A698" s="1" t="s">
        <v>279</v>
      </c>
      <c r="B698" s="1">
        <v>2019</v>
      </c>
      <c r="C698" s="2">
        <v>43526</v>
      </c>
      <c r="D698" s="1" t="s">
        <v>19</v>
      </c>
      <c r="E698" s="1" t="s">
        <v>255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>L698-I698</f>
        <v>5.0339895331221598</v>
      </c>
      <c r="K698" s="41">
        <f>J698-I698</f>
        <v>0.15198953312216013</v>
      </c>
      <c r="L698" s="38">
        <f>720/M698</f>
        <v>9.9159895331221595</v>
      </c>
      <c r="M698" s="1">
        <v>72.61</v>
      </c>
    </row>
    <row r="699" spans="1:13">
      <c r="A699" s="1" t="s">
        <v>279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>L699-I699</f>
        <v>4.9979455807611268</v>
      </c>
      <c r="K699" s="41">
        <f>J699-I699</f>
        <v>7.8945580761127232E-2</v>
      </c>
      <c r="L699" s="38">
        <f>720/M699</f>
        <v>9.9169455807611264</v>
      </c>
      <c r="M699" s="1">
        <v>72.602999999999994</v>
      </c>
    </row>
    <row r="700" spans="1:13">
      <c r="A700" s="1" t="s">
        <v>279</v>
      </c>
      <c r="B700" s="1">
        <v>2019</v>
      </c>
      <c r="C700" s="2">
        <v>43526</v>
      </c>
      <c r="D700" s="1" t="s">
        <v>19</v>
      </c>
      <c r="E700" s="1" t="s">
        <v>237</v>
      </c>
      <c r="F700" s="1" t="s">
        <v>196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>L700-I700</f>
        <v>5.0369515024593214</v>
      </c>
      <c r="K700" s="41">
        <f>J700-I700</f>
        <v>0.15395150245932143</v>
      </c>
      <c r="L700" s="38">
        <f>720/M700</f>
        <v>9.9199515024593214</v>
      </c>
      <c r="M700" s="1">
        <v>72.581000000000003</v>
      </c>
    </row>
    <row r="701" spans="1:13">
      <c r="A701" s="1" t="s">
        <v>279</v>
      </c>
      <c r="B701" s="1">
        <v>2019</v>
      </c>
      <c r="C701" s="2">
        <v>43526</v>
      </c>
      <c r="D701" s="1" t="s">
        <v>19</v>
      </c>
      <c r="E701" s="1" t="s">
        <v>199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>L701-I701</f>
        <v>5.0420490770421127</v>
      </c>
      <c r="K701" s="41">
        <f>J701-I701</f>
        <v>0.136049077042113</v>
      </c>
      <c r="L701" s="38">
        <f>720/M701</f>
        <v>9.9480490770421124</v>
      </c>
      <c r="M701" s="1">
        <v>72.376000000000005</v>
      </c>
    </row>
    <row r="702" spans="1:13">
      <c r="A702" s="1" t="s">
        <v>279</v>
      </c>
      <c r="B702" s="1">
        <v>2019</v>
      </c>
      <c r="C702" s="2">
        <v>43526</v>
      </c>
      <c r="D702" s="1" t="s">
        <v>19</v>
      </c>
      <c r="E702" s="1" t="s">
        <v>193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>L702-I702</f>
        <v>5.0060367119576501</v>
      </c>
      <c r="K702" s="41">
        <f>J702-I702</f>
        <v>6.0036711957650368E-2</v>
      </c>
      <c r="L702" s="38">
        <f>720/M702</f>
        <v>9.9520367119576498</v>
      </c>
      <c r="M702" s="1">
        <v>72.346999999999994</v>
      </c>
    </row>
    <row r="703" spans="1:13">
      <c r="A703" s="1" t="s">
        <v>279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>L703-I703</f>
        <v>5.0079516734286944</v>
      </c>
      <c r="K703" s="41">
        <f>J703-I703</f>
        <v>4.5951673428694662E-2</v>
      </c>
      <c r="L703" s="38">
        <f>720/M703</f>
        <v>9.9699516734286941</v>
      </c>
      <c r="M703" s="1">
        <v>72.216999999999999</v>
      </c>
    </row>
    <row r="704" spans="1:13">
      <c r="A704" s="1" t="s">
        <v>279</v>
      </c>
      <c r="B704" s="1">
        <v>2019</v>
      </c>
      <c r="C704" s="2">
        <v>43526</v>
      </c>
      <c r="D704" s="1" t="s">
        <v>19</v>
      </c>
      <c r="E704" s="143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>L704-I704</f>
        <v>5.0739974780367492</v>
      </c>
      <c r="K704" s="41">
        <f>J704-I704</f>
        <v>0.17099747803674958</v>
      </c>
      <c r="L704" s="38">
        <f>720/M704</f>
        <v>9.9769974780367487</v>
      </c>
      <c r="M704" s="1">
        <v>72.165999999999997</v>
      </c>
    </row>
    <row r="705" spans="1:13">
      <c r="A705" s="1" t="s">
        <v>279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>L705-I705</f>
        <v>5.0400099900099891</v>
      </c>
      <c r="K705" s="41">
        <f>J705-I705</f>
        <v>9.0009990009988883E-2</v>
      </c>
      <c r="L705" s="38">
        <f>720/M705</f>
        <v>9.9900099900099892</v>
      </c>
      <c r="M705" s="1">
        <v>72.072000000000003</v>
      </c>
    </row>
    <row r="706" spans="1:13">
      <c r="A706" s="1" t="s">
        <v>279</v>
      </c>
      <c r="B706" s="1">
        <v>2019</v>
      </c>
      <c r="C706" s="2">
        <v>43526</v>
      </c>
      <c r="D706" s="1" t="s">
        <v>19</v>
      </c>
      <c r="E706" s="1" t="s">
        <v>213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>L706-I706</f>
        <v>5.0750400801603206</v>
      </c>
      <c r="K706" s="41">
        <f>J706-I706</f>
        <v>0.13004008016032031</v>
      </c>
      <c r="L706" s="38">
        <f>720/M706</f>
        <v>10.020040080160321</v>
      </c>
      <c r="M706" s="1">
        <v>71.855999999999995</v>
      </c>
    </row>
    <row r="707" spans="1:13">
      <c r="A707" s="1" t="s">
        <v>279</v>
      </c>
      <c r="B707" s="1">
        <v>2019</v>
      </c>
      <c r="C707" s="2">
        <v>43526</v>
      </c>
      <c r="D707" s="1" t="s">
        <v>19</v>
      </c>
      <c r="E707" s="1" t="s">
        <v>194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>L707-I707</f>
        <v>5.0739927062164192</v>
      </c>
      <c r="K707" s="41">
        <f>J707-I707</f>
        <v>0.12599270621641878</v>
      </c>
      <c r="L707" s="38">
        <f>720/M707</f>
        <v>10.02199270621642</v>
      </c>
      <c r="M707" s="1">
        <v>71.841999999999999</v>
      </c>
    </row>
    <row r="708" spans="1:13">
      <c r="A708" s="1" t="s">
        <v>279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>L708-I708</f>
        <v>5.1209688892625911</v>
      </c>
      <c r="K708" s="41">
        <f>J708-I708</f>
        <v>0.15196888926259078</v>
      </c>
      <c r="L708" s="38">
        <f>720/M708</f>
        <v>10.089968889262591</v>
      </c>
      <c r="M708" s="1">
        <v>71.358000000000004</v>
      </c>
    </row>
    <row r="709" spans="1:13">
      <c r="A709" s="1" t="s">
        <v>279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>L709-I709</f>
        <v>5.1320113427431888</v>
      </c>
      <c r="K709" s="41">
        <f>J709-I709</f>
        <v>8.1011342743188663E-2</v>
      </c>
      <c r="L709" s="38">
        <f>720/M709</f>
        <v>10.183011342743189</v>
      </c>
      <c r="M709" s="1">
        <v>70.706000000000003</v>
      </c>
    </row>
    <row r="710" spans="1:13">
      <c r="A710" s="1" t="s">
        <v>279</v>
      </c>
      <c r="B710" s="1">
        <v>2019</v>
      </c>
      <c r="C710" s="2">
        <v>43526</v>
      </c>
      <c r="D710" s="1" t="s">
        <v>19</v>
      </c>
      <c r="E710" s="1" t="s">
        <v>908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>L710-I710</f>
        <v>5.1550454738391025</v>
      </c>
      <c r="K710" s="41">
        <f>J710-I710</f>
        <v>0.12304547383910247</v>
      </c>
      <c r="L710" s="38">
        <f>720/M710</f>
        <v>10.187045473839103</v>
      </c>
      <c r="M710" s="1">
        <v>70.677999999999997</v>
      </c>
    </row>
    <row r="711" spans="1:13">
      <c r="A711" s="1" t="s">
        <v>279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>L711-I711</f>
        <v>5.1829664575598509</v>
      </c>
      <c r="K711" s="41">
        <f>J711-I711</f>
        <v>0.1239664575598507</v>
      </c>
      <c r="L711" s="38">
        <f>720/M711</f>
        <v>10.241966457559851</v>
      </c>
      <c r="M711" s="1">
        <v>70.299000000000007</v>
      </c>
    </row>
    <row r="712" spans="1:13">
      <c r="A712" s="4" t="s">
        <v>224</v>
      </c>
      <c r="B712" s="4">
        <v>2019</v>
      </c>
      <c r="C712" s="5">
        <v>43492</v>
      </c>
      <c r="D712" s="4" t="s">
        <v>64</v>
      </c>
      <c r="E712" s="4" t="s">
        <v>310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>L712-I712</f>
        <v>4.9439367254463074</v>
      </c>
      <c r="K712" s="41">
        <f>J712-I712</f>
        <v>6.0936725446307349E-2</v>
      </c>
      <c r="L712" s="41">
        <f>720/M712</f>
        <v>9.8269367254463074</v>
      </c>
      <c r="M712" s="4">
        <v>73.268000000000001</v>
      </c>
    </row>
    <row r="713" spans="1:13">
      <c r="A713" s="4" t="s">
        <v>224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>L713-I713</f>
        <v>4.9899367254463076</v>
      </c>
      <c r="K713" s="41">
        <f>J713-I713</f>
        <v>0.15293672544630788</v>
      </c>
      <c r="L713" s="41">
        <f>720/M713</f>
        <v>9.8269367254463074</v>
      </c>
      <c r="M713" s="4">
        <v>73.268000000000001</v>
      </c>
    </row>
    <row r="714" spans="1:13">
      <c r="A714" s="4" t="s">
        <v>224</v>
      </c>
      <c r="B714" s="4">
        <v>2019</v>
      </c>
      <c r="C714" s="5">
        <v>43492</v>
      </c>
      <c r="D714" s="4" t="s">
        <v>64</v>
      </c>
      <c r="E714" s="4" t="s">
        <v>871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>L714-I714</f>
        <v>4.9909471278837474</v>
      </c>
      <c r="K714" s="41">
        <f>J714-I714</f>
        <v>0.12994712788374763</v>
      </c>
      <c r="L714" s="41">
        <f>720/M714</f>
        <v>9.8519471278837472</v>
      </c>
      <c r="M714" s="4">
        <v>73.081999999999994</v>
      </c>
    </row>
    <row r="715" spans="1:13">
      <c r="A715" s="4" t="s">
        <v>224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>J715-I715</f>
        <v>0</v>
      </c>
      <c r="L715" s="41">
        <f>720/M715</f>
        <v>9.9229592469576477</v>
      </c>
      <c r="M715" s="4">
        <v>72.558999999999997</v>
      </c>
    </row>
    <row r="716" spans="1:13">
      <c r="A716" s="4" t="s">
        <v>224</v>
      </c>
      <c r="B716" s="4">
        <v>2019</v>
      </c>
      <c r="C716" s="5">
        <v>43492</v>
      </c>
      <c r="D716" s="4" t="s">
        <v>64</v>
      </c>
      <c r="E716" s="4" t="s">
        <v>203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>L716-I716</f>
        <v>4.9890110277900312</v>
      </c>
      <c r="K716" s="41">
        <f>J716-I716</f>
        <v>5.3011027790031306E-2</v>
      </c>
      <c r="L716" s="41">
        <f>720/M716</f>
        <v>9.9250110277900312</v>
      </c>
      <c r="M716" s="4">
        <v>72.543999999999997</v>
      </c>
    </row>
    <row r="717" spans="1:13">
      <c r="A717" s="4" t="s">
        <v>224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>L717-I717</f>
        <v>4.9980489527856733</v>
      </c>
      <c r="K717" s="41">
        <f>J717-I717</f>
        <v>6.204895278567335E-2</v>
      </c>
      <c r="L717" s="41">
        <f>720/M717</f>
        <v>9.9340489527856732</v>
      </c>
      <c r="M717" s="4">
        <v>72.477999999999994</v>
      </c>
    </row>
    <row r="718" spans="1:13">
      <c r="A718" s="4" t="s">
        <v>224</v>
      </c>
      <c r="B718" s="4">
        <v>2019</v>
      </c>
      <c r="C718" s="5">
        <v>43492</v>
      </c>
      <c r="D718" s="4" t="s">
        <v>64</v>
      </c>
      <c r="E718" s="4" t="s">
        <v>229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>L718-I718</f>
        <v>5.0329333629005433</v>
      </c>
      <c r="K718" s="41">
        <f>J718-I718</f>
        <v>8.6933362900543543E-2</v>
      </c>
      <c r="L718" s="41">
        <f>720/M718</f>
        <v>9.978933362900543</v>
      </c>
      <c r="M718" s="4">
        <v>72.152000000000001</v>
      </c>
    </row>
    <row r="719" spans="1:13">
      <c r="A719" s="4" t="s">
        <v>224</v>
      </c>
      <c r="B719" s="4">
        <v>2019</v>
      </c>
      <c r="C719" s="5">
        <v>43492</v>
      </c>
      <c r="D719" s="4" t="s">
        <v>64</v>
      </c>
      <c r="E719" s="4" t="s">
        <v>199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>L719-I719</f>
        <v>5.0549769859975058</v>
      </c>
      <c r="K719" s="41">
        <f>J719-I719</f>
        <v>0.12797698599750618</v>
      </c>
      <c r="L719" s="41">
        <f>720/M719</f>
        <v>9.9819769859975054</v>
      </c>
      <c r="M719" s="4">
        <v>72.13</v>
      </c>
    </row>
    <row r="720" spans="1:13">
      <c r="A720" s="4" t="s">
        <v>224</v>
      </c>
      <c r="B720" s="4">
        <v>2019</v>
      </c>
      <c r="C720" s="5">
        <v>43492</v>
      </c>
      <c r="D720" s="4" t="s">
        <v>64</v>
      </c>
      <c r="E720" s="4" t="s">
        <v>181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>L720-I720</f>
        <v>5.0669587284812412</v>
      </c>
      <c r="K720" s="41">
        <f>J720-I720</f>
        <v>0.1219587284812409</v>
      </c>
      <c r="L720" s="41">
        <f>720/M720</f>
        <v>10.011958728481241</v>
      </c>
      <c r="M720" s="4">
        <v>71.914000000000001</v>
      </c>
    </row>
    <row r="721" spans="1:13">
      <c r="A721" s="4" t="s">
        <v>224</v>
      </c>
      <c r="B721" s="4">
        <v>2019</v>
      </c>
      <c r="C721" s="5">
        <v>43492</v>
      </c>
      <c r="D721" s="4" t="s">
        <v>64</v>
      </c>
      <c r="E721" s="4" t="s">
        <v>255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>L721-I721</f>
        <v>5.0689333722725189</v>
      </c>
      <c r="K721" s="41">
        <f>J721-I721</f>
        <v>0.12493337227251899</v>
      </c>
      <c r="L721" s="41">
        <f>720/M721</f>
        <v>10.012933372272519</v>
      </c>
      <c r="M721" s="4">
        <v>71.906999999999996</v>
      </c>
    </row>
    <row r="722" spans="1:13">
      <c r="A722" s="4" t="s">
        <v>224</v>
      </c>
      <c r="B722" s="4">
        <v>2019</v>
      </c>
      <c r="C722" s="5">
        <v>43492</v>
      </c>
      <c r="D722" s="4" t="s">
        <v>64</v>
      </c>
      <c r="E722" s="4" t="s">
        <v>237</v>
      </c>
      <c r="F722" s="4" t="s">
        <v>196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>L722-I722</f>
        <v>5.0719333722725191</v>
      </c>
      <c r="K722" s="41">
        <f>J722-I722</f>
        <v>0.13093337227251922</v>
      </c>
      <c r="L722" s="41">
        <f>720/M722</f>
        <v>10.012933372272519</v>
      </c>
      <c r="M722" s="4">
        <v>71.906999999999996</v>
      </c>
    </row>
    <row r="723" spans="1:13">
      <c r="A723" s="4" t="s">
        <v>224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>L723-I723</f>
        <v>5.0239732045966772</v>
      </c>
      <c r="K723" s="41">
        <f>J723-I723</f>
        <v>3.0973204596676851E-2</v>
      </c>
      <c r="L723" s="41">
        <f>720/M723</f>
        <v>10.016973204596678</v>
      </c>
      <c r="M723" s="4">
        <v>71.878</v>
      </c>
    </row>
    <row r="724" spans="1:13">
      <c r="A724" s="4" t="s">
        <v>224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>L724-I724</f>
        <v>5.0929730390444927</v>
      </c>
      <c r="K724" s="41">
        <f>J724-I724</f>
        <v>0.12797303904449286</v>
      </c>
      <c r="L724" s="41">
        <f>720/M724</f>
        <v>10.057973039044493</v>
      </c>
      <c r="M724" s="4">
        <v>71.584999999999994</v>
      </c>
    </row>
    <row r="725" spans="1:13">
      <c r="A725" s="4" t="s">
        <v>224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>L725-I725</f>
        <v>5.0589517890139426</v>
      </c>
      <c r="K725" s="41">
        <f>J725-I725</f>
        <v>3.8951789013943028E-2</v>
      </c>
      <c r="L725" s="41">
        <f>720/M725</f>
        <v>10.078951789013942</v>
      </c>
      <c r="M725" s="4">
        <v>71.436000000000007</v>
      </c>
    </row>
    <row r="726" spans="1:13">
      <c r="A726" s="4" t="s">
        <v>224</v>
      </c>
      <c r="B726" s="4">
        <v>2019</v>
      </c>
      <c r="C726" s="5">
        <v>43492</v>
      </c>
      <c r="D726" s="4" t="s">
        <v>64</v>
      </c>
      <c r="E726" s="4" t="s">
        <v>770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>L726-I726</f>
        <v>5.0860527238308908</v>
      </c>
      <c r="K726" s="41">
        <f>J726-I726</f>
        <v>7.6052723830891011E-2</v>
      </c>
      <c r="L726" s="41">
        <f>720/M726</f>
        <v>10.096052723830891</v>
      </c>
      <c r="M726" s="4">
        <v>71.314999999999998</v>
      </c>
    </row>
    <row r="727" spans="1:13">
      <c r="A727" s="4" t="s">
        <v>224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>L727-I727</f>
        <v>5.1020265660504389</v>
      </c>
      <c r="K727" s="41">
        <f>J727-I727</f>
        <v>0.10502656605043903</v>
      </c>
      <c r="L727" s="41">
        <f>720/M727</f>
        <v>10.099026566050439</v>
      </c>
      <c r="M727" s="4">
        <v>71.293999999999997</v>
      </c>
    </row>
    <row r="728" spans="1:13">
      <c r="A728" s="4" t="s">
        <v>224</v>
      </c>
      <c r="B728" s="4">
        <v>2019</v>
      </c>
      <c r="C728" s="5">
        <v>43492</v>
      </c>
      <c r="D728" s="4" t="s">
        <v>64</v>
      </c>
      <c r="E728" s="4" t="s">
        <v>191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>L728-I728</f>
        <v>5.1080438448566614</v>
      </c>
      <c r="K728" s="41">
        <f>J728-I728</f>
        <v>9.8043844856661622E-2</v>
      </c>
      <c r="L728" s="41">
        <f>720/M728</f>
        <v>10.118043844856661</v>
      </c>
      <c r="M728" s="4">
        <v>71.16</v>
      </c>
    </row>
    <row r="729" spans="1:13">
      <c r="A729" s="4" t="s">
        <v>224</v>
      </c>
      <c r="B729" s="4">
        <v>2019</v>
      </c>
      <c r="C729" s="5">
        <v>43492</v>
      </c>
      <c r="D729" s="4" t="s">
        <v>64</v>
      </c>
      <c r="E729" s="4" t="s">
        <v>256</v>
      </c>
      <c r="F729" s="4" t="s">
        <v>254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>L729-I729</f>
        <v>5.0890126012601256</v>
      </c>
      <c r="K729" s="41">
        <f>J729-I729</f>
        <v>5.2012601260125635E-2</v>
      </c>
      <c r="L729" s="41">
        <f>720/M729</f>
        <v>10.126012601260125</v>
      </c>
      <c r="M729" s="4">
        <v>71.103999999999999</v>
      </c>
    </row>
    <row r="730" spans="1:13">
      <c r="A730" s="4" t="s">
        <v>224</v>
      </c>
      <c r="B730" s="4">
        <v>2019</v>
      </c>
      <c r="C730" s="5">
        <v>43492</v>
      </c>
      <c r="D730" s="4" t="s">
        <v>64</v>
      </c>
      <c r="E730" s="4" t="s">
        <v>219</v>
      </c>
      <c r="F730" s="4" t="s">
        <v>225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>L730-I730</f>
        <v>5.1209879012380473</v>
      </c>
      <c r="K730" s="41">
        <f>J730-I730</f>
        <v>0.10098790123804768</v>
      </c>
      <c r="L730" s="41">
        <f>720/M730</f>
        <v>10.140987901238047</v>
      </c>
      <c r="M730" s="4">
        <v>70.998999999999995</v>
      </c>
    </row>
    <row r="731" spans="1:13">
      <c r="A731" s="4" t="s">
        <v>224</v>
      </c>
      <c r="B731" s="4">
        <v>2019</v>
      </c>
      <c r="C731" s="5">
        <v>43492</v>
      </c>
      <c r="D731" s="4" t="s">
        <v>64</v>
      </c>
      <c r="E731" s="4" t="s">
        <v>217</v>
      </c>
      <c r="F731" s="4" t="s">
        <v>226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>L731-I731</f>
        <v>5.1369879552018034</v>
      </c>
      <c r="K731" s="41">
        <f>J731-I731</f>
        <v>0.13098795520180317</v>
      </c>
      <c r="L731" s="41">
        <f>720/M731</f>
        <v>10.142987955201804</v>
      </c>
      <c r="M731" s="4">
        <v>70.984999999999999</v>
      </c>
    </row>
    <row r="732" spans="1:13">
      <c r="A732" s="4" t="s">
        <v>224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>L732-I732</f>
        <v>5.1249895158108343</v>
      </c>
      <c r="K732" s="41">
        <f>J732-I732</f>
        <v>0.10398951581083438</v>
      </c>
      <c r="L732" s="41">
        <f>720/M732</f>
        <v>10.145989515810834</v>
      </c>
      <c r="M732" s="4">
        <v>70.963999999999999</v>
      </c>
    </row>
    <row r="733" spans="1:13">
      <c r="A733" s="4" t="s">
        <v>224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>L733-I733</f>
        <v>5.1270048659398322</v>
      </c>
      <c r="K733" s="41">
        <f>J733-I733</f>
        <v>9.9004865939832598E-2</v>
      </c>
      <c r="L733" s="41">
        <f>720/M733</f>
        <v>10.155004865939832</v>
      </c>
      <c r="M733" s="4">
        <v>70.900999999999996</v>
      </c>
    </row>
    <row r="734" spans="1:13">
      <c r="A734" s="4" t="s">
        <v>224</v>
      </c>
      <c r="B734" s="4">
        <v>2019</v>
      </c>
      <c r="C734" s="5">
        <v>43492</v>
      </c>
      <c r="D734" s="4" t="s">
        <v>64</v>
      </c>
      <c r="E734" s="4" t="s">
        <v>908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>L734-I734</f>
        <v>5.132024005419213</v>
      </c>
      <c r="K734" s="41">
        <f>J734-I734</f>
        <v>0.10302400541921308</v>
      </c>
      <c r="L734" s="41">
        <f>720/M734</f>
        <v>10.161024005419213</v>
      </c>
      <c r="M734" s="4">
        <v>70.858999999999995</v>
      </c>
    </row>
    <row r="735" spans="1:13">
      <c r="A735" s="4" t="s">
        <v>224</v>
      </c>
      <c r="B735" s="4">
        <v>2019</v>
      </c>
      <c r="C735" s="5">
        <v>43492</v>
      </c>
      <c r="D735" s="4" t="s">
        <v>64</v>
      </c>
      <c r="E735" s="4" t="s">
        <v>246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>L735-I735</f>
        <v>5.1290454083361583</v>
      </c>
      <c r="K735" s="41">
        <f>J735-I735</f>
        <v>9.2045408336158374E-2</v>
      </c>
      <c r="L735" s="41">
        <f>720/M735</f>
        <v>10.166045408336158</v>
      </c>
      <c r="M735" s="4">
        <v>70.823999999999998</v>
      </c>
    </row>
    <row r="736" spans="1:13">
      <c r="A736" s="4" t="s">
        <v>224</v>
      </c>
      <c r="B736" s="4">
        <v>2019</v>
      </c>
      <c r="C736" s="5">
        <v>43492</v>
      </c>
      <c r="D736" s="4" t="s">
        <v>64</v>
      </c>
      <c r="E736" s="4" t="s">
        <v>239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>L736-I736</f>
        <v>5.1309685685969137</v>
      </c>
      <c r="K736" s="41">
        <f>J736-I736</f>
        <v>6.7968568596914025E-2</v>
      </c>
      <c r="L736" s="41">
        <f>720/M736</f>
        <v>10.193968568596913</v>
      </c>
      <c r="M736" s="4">
        <v>70.63</v>
      </c>
    </row>
    <row r="737" spans="1:13">
      <c r="A737" s="4" t="s">
        <v>224</v>
      </c>
      <c r="B737" s="4">
        <v>2019</v>
      </c>
      <c r="C737" s="5">
        <v>43492</v>
      </c>
      <c r="D737" s="4" t="s">
        <v>64</v>
      </c>
      <c r="E737" s="4" t="s">
        <v>787</v>
      </c>
      <c r="F737" s="4" t="s">
        <v>196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>L737-I737</f>
        <v>5.1200694233848694</v>
      </c>
      <c r="K737" s="41">
        <f>J737-I737</f>
        <v>3.7069423384869182E-2</v>
      </c>
      <c r="L737" s="41">
        <f>720/M737</f>
        <v>10.20306942338487</v>
      </c>
      <c r="M737" s="4">
        <v>70.566999999999993</v>
      </c>
    </row>
    <row r="738" spans="1:13">
      <c r="A738" s="4" t="s">
        <v>224</v>
      </c>
      <c r="B738" s="4">
        <v>2019</v>
      </c>
      <c r="C738" s="5">
        <v>43492</v>
      </c>
      <c r="D738" s="4" t="s">
        <v>64</v>
      </c>
      <c r="E738" s="4" t="s">
        <v>206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>L738-I738</f>
        <v>5.0889747660901605</v>
      </c>
      <c r="K738" s="41">
        <f>J738-I738</f>
        <v>-2.9025233909839798E-2</v>
      </c>
      <c r="L738" s="41">
        <f>720/M738</f>
        <v>10.206974766090161</v>
      </c>
      <c r="M738" s="4">
        <v>70.540000000000006</v>
      </c>
    </row>
    <row r="739" spans="1:13">
      <c r="A739" s="4" t="s">
        <v>224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>L739-I739</f>
        <v>5.1669857639086612</v>
      </c>
      <c r="K739" s="41">
        <f>J739-I739</f>
        <v>8.3985763908660971E-2</v>
      </c>
      <c r="L739" s="41">
        <f>720/M739</f>
        <v>10.249985763908661</v>
      </c>
      <c r="M739" s="4">
        <v>70.244</v>
      </c>
    </row>
    <row r="740" spans="1:13">
      <c r="A740" s="4" t="s">
        <v>224</v>
      </c>
      <c r="B740" s="4">
        <v>2019</v>
      </c>
      <c r="C740" s="5">
        <v>43492</v>
      </c>
      <c r="D740" s="4" t="s">
        <v>64</v>
      </c>
      <c r="E740" s="4" t="s">
        <v>227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>L740-I740</f>
        <v>5.236042127811495</v>
      </c>
      <c r="K740" s="41">
        <f>J740-I740</f>
        <v>0.19004212781149477</v>
      </c>
      <c r="L740" s="41">
        <f>720/M740</f>
        <v>10.282042127811495</v>
      </c>
      <c r="M740" s="4">
        <v>70.025000000000006</v>
      </c>
    </row>
    <row r="741" spans="1:13">
      <c r="A741" s="4" t="s">
        <v>224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>L741-I741</f>
        <v>5.2109360659963899</v>
      </c>
      <c r="K741" s="41">
        <f>J741-I741</f>
        <v>0.10993606599638994</v>
      </c>
      <c r="L741" s="41">
        <f>720/M741</f>
        <v>10.31193606599639</v>
      </c>
      <c r="M741" s="4">
        <v>69.822000000000003</v>
      </c>
    </row>
    <row r="742" spans="1:13">
      <c r="A742" s="4" t="s">
        <v>224</v>
      </c>
      <c r="B742" s="4">
        <v>2019</v>
      </c>
      <c r="C742" s="5">
        <v>43492</v>
      </c>
      <c r="D742" s="4" t="s">
        <v>64</v>
      </c>
      <c r="E742" s="4" t="s">
        <v>942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>L742-I742</f>
        <v>5.2600103600103605</v>
      </c>
      <c r="K742" s="41">
        <f>J742-I742</f>
        <v>0.16001036001036084</v>
      </c>
      <c r="L742" s="41">
        <f>720/M742</f>
        <v>10.36001036001036</v>
      </c>
      <c r="M742" s="4">
        <v>69.498000000000005</v>
      </c>
    </row>
    <row r="743" spans="1:13">
      <c r="A743" s="4" t="s">
        <v>224</v>
      </c>
      <c r="B743" s="4">
        <v>2019</v>
      </c>
      <c r="C743" s="5">
        <v>43492</v>
      </c>
      <c r="D743" s="4" t="s">
        <v>64</v>
      </c>
      <c r="E743" s="3" t="s">
        <v>184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>L743-I743</f>
        <v>5.4180422138558697</v>
      </c>
      <c r="K743" s="41">
        <f>J743-I743</f>
        <v>0.16404221385587014</v>
      </c>
      <c r="L743" s="41">
        <f>720/M743</f>
        <v>10.672042213855869</v>
      </c>
      <c r="M743" s="4">
        <v>67.465999999999994</v>
      </c>
    </row>
    <row r="744" spans="1:13">
      <c r="A744" s="28" t="s">
        <v>223</v>
      </c>
      <c r="B744" s="28">
        <v>2019</v>
      </c>
      <c r="C744" s="149">
        <v>43485</v>
      </c>
      <c r="D744" s="28" t="s">
        <v>64</v>
      </c>
      <c r="E744" s="143" t="s">
        <v>200</v>
      </c>
      <c r="F744" s="143" t="s">
        <v>44</v>
      </c>
      <c r="G744" s="10">
        <f>(C744-VLOOKUP(E744,Riders!$A$2:$E$7777,4,FALSE))/365</f>
        <v>23.520547945205479</v>
      </c>
      <c r="H744" s="1">
        <v>1</v>
      </c>
      <c r="I744" s="143">
        <v>4.8109999999999999</v>
      </c>
      <c r="J744" s="155">
        <f>L744-I744</f>
        <v>4.827038123795246</v>
      </c>
      <c r="K744" s="41">
        <f>J744-I744</f>
        <v>1.6038123795246051E-2</v>
      </c>
      <c r="L744" s="155">
        <f>720/M744</f>
        <v>9.6380381237952459</v>
      </c>
      <c r="M744" s="143">
        <v>74.703999999999994</v>
      </c>
    </row>
    <row r="745" spans="1:13">
      <c r="A745" s="28" t="s">
        <v>223</v>
      </c>
      <c r="B745" s="28">
        <v>2019</v>
      </c>
      <c r="C745" s="149">
        <v>43485</v>
      </c>
      <c r="D745" s="28" t="s">
        <v>64</v>
      </c>
      <c r="E745" s="143" t="s">
        <v>240</v>
      </c>
      <c r="F745" s="143" t="s">
        <v>100</v>
      </c>
      <c r="G745" s="10">
        <f>(C745-VLOOKUP(E745,Riders!$A$2:$E$7777,4,FALSE))/365</f>
        <v>25.898630136986302</v>
      </c>
      <c r="H745" s="1">
        <v>2</v>
      </c>
      <c r="I745" s="143">
        <v>4.7880000000000003</v>
      </c>
      <c r="J745" s="155">
        <f>L745-I745</f>
        <v>4.862051600970366</v>
      </c>
      <c r="K745" s="41">
        <f>J745-I745</f>
        <v>7.4051600970365783E-2</v>
      </c>
      <c r="L745" s="155">
        <f>720/M745</f>
        <v>9.6500516009703663</v>
      </c>
      <c r="M745" s="143">
        <v>74.611000000000004</v>
      </c>
    </row>
    <row r="746" spans="1:13">
      <c r="A746" s="28" t="s">
        <v>223</v>
      </c>
      <c r="B746" s="28">
        <v>2019</v>
      </c>
      <c r="C746" s="149">
        <v>43485</v>
      </c>
      <c r="D746" s="28" t="s">
        <v>64</v>
      </c>
      <c r="E746" s="143" t="s">
        <v>284</v>
      </c>
      <c r="F746" s="143" t="s">
        <v>100</v>
      </c>
      <c r="G746" s="10">
        <f>(C746-VLOOKUP(E746,Riders!$A$2:$E$7777,4,FALSE))/365</f>
        <v>25.021917808219179</v>
      </c>
      <c r="H746" s="1">
        <v>3</v>
      </c>
      <c r="I746" s="143">
        <v>4.7939999999999996</v>
      </c>
      <c r="J746" s="155">
        <f>L746-I746</f>
        <v>4.8690027781132992</v>
      </c>
      <c r="K746" s="41">
        <f>J746-I746</f>
        <v>7.5002778113299584E-2</v>
      </c>
      <c r="L746" s="155">
        <f>720/M746</f>
        <v>9.6630027781132988</v>
      </c>
      <c r="M746" s="143">
        <v>74.510999999999996</v>
      </c>
    </row>
    <row r="747" spans="1:13">
      <c r="A747" s="28" t="s">
        <v>223</v>
      </c>
      <c r="B747" s="28">
        <v>2019</v>
      </c>
      <c r="C747" s="149">
        <v>43485</v>
      </c>
      <c r="D747" s="28" t="s">
        <v>64</v>
      </c>
      <c r="E747" s="143" t="s">
        <v>127</v>
      </c>
      <c r="F747" s="143" t="s">
        <v>33</v>
      </c>
      <c r="G747" s="10">
        <f>(C747-VLOOKUP(E747,Riders!$A$2:$E$7777,4,FALSE))/365</f>
        <v>27.534246575342465</v>
      </c>
      <c r="H747" s="1">
        <v>4</v>
      </c>
      <c r="I747" s="143">
        <v>4.8159999999999998</v>
      </c>
      <c r="J747" s="155">
        <f>L747-I747</f>
        <v>4.8760094766314888</v>
      </c>
      <c r="K747" s="41">
        <f>J747-I747</f>
        <v>6.0009476631488923E-2</v>
      </c>
      <c r="L747" s="155">
        <f>720/M747</f>
        <v>9.6920094766314886</v>
      </c>
      <c r="M747" s="143">
        <v>74.287999999999997</v>
      </c>
    </row>
    <row r="748" spans="1:13">
      <c r="A748" s="28" t="s">
        <v>223</v>
      </c>
      <c r="B748" s="28">
        <v>2019</v>
      </c>
      <c r="C748" s="149">
        <v>43485</v>
      </c>
      <c r="D748" s="28" t="s">
        <v>64</v>
      </c>
      <c r="E748" s="143" t="s">
        <v>904</v>
      </c>
      <c r="F748" s="143" t="s">
        <v>33</v>
      </c>
      <c r="G748" s="10">
        <f>(C748-VLOOKUP(E748,Riders!$A$2:$E$7777,4,FALSE))/365</f>
        <v>27.936986301369863</v>
      </c>
      <c r="H748" s="1">
        <v>5</v>
      </c>
      <c r="I748" s="143">
        <v>4.8079999999999998</v>
      </c>
      <c r="J748" s="155">
        <f>L748-I748</f>
        <v>4.8840094766314888</v>
      </c>
      <c r="K748" s="41">
        <f>J748-I748</f>
        <v>7.6009476631488937E-2</v>
      </c>
      <c r="L748" s="155">
        <f>720/M748</f>
        <v>9.6920094766314886</v>
      </c>
      <c r="M748" s="143">
        <v>74.287999999999997</v>
      </c>
    </row>
    <row r="749" spans="1:13">
      <c r="A749" s="28" t="s">
        <v>223</v>
      </c>
      <c r="B749" s="28">
        <v>2019</v>
      </c>
      <c r="C749" s="149">
        <v>43485</v>
      </c>
      <c r="D749" s="28" t="s">
        <v>64</v>
      </c>
      <c r="E749" s="143" t="s">
        <v>97</v>
      </c>
      <c r="F749" s="143" t="s">
        <v>26</v>
      </c>
      <c r="G749" s="10">
        <f>(C749-VLOOKUP(E749,Riders!$A$2:$E$7777,4,FALSE))/365</f>
        <v>21.772602739726029</v>
      </c>
      <c r="H749" s="1">
        <v>6</v>
      </c>
      <c r="I749" s="143">
        <v>4.8600000000000003</v>
      </c>
      <c r="J749" s="155">
        <f>L749-I749</f>
        <v>4.8950401040537601</v>
      </c>
      <c r="K749" s="41">
        <f>J749-I749</f>
        <v>3.5040104053759791E-2</v>
      </c>
      <c r="L749" s="155">
        <f>720/M749</f>
        <v>9.7550401040537604</v>
      </c>
      <c r="M749" s="143">
        <v>73.808000000000007</v>
      </c>
    </row>
    <row r="750" spans="1:13">
      <c r="A750" s="28" t="s">
        <v>223</v>
      </c>
      <c r="B750" s="28">
        <v>2019</v>
      </c>
      <c r="C750" s="149">
        <v>43485</v>
      </c>
      <c r="D750" s="28" t="s">
        <v>64</v>
      </c>
      <c r="E750" s="146" t="s">
        <v>1998</v>
      </c>
      <c r="F750" s="143" t="s">
        <v>26</v>
      </c>
      <c r="G750" s="10">
        <f>(C750-VLOOKUP(E750,Riders!$A$2:$E$7777,4,FALSE))/365</f>
        <v>33.991780821917807</v>
      </c>
      <c r="H750" s="1">
        <v>7</v>
      </c>
      <c r="I750" s="143">
        <v>4.8520000000000003</v>
      </c>
      <c r="J750" s="155">
        <f>L750-I750</f>
        <v>4.9310074595431885</v>
      </c>
      <c r="K750" s="41">
        <f>J750-I750</f>
        <v>7.9007459543188219E-2</v>
      </c>
      <c r="L750" s="155">
        <f>720/M750</f>
        <v>9.7830074595431888</v>
      </c>
      <c r="M750" s="143">
        <v>73.596999999999994</v>
      </c>
    </row>
    <row r="751" spans="1:13">
      <c r="A751" s="28" t="s">
        <v>223</v>
      </c>
      <c r="B751" s="28">
        <v>2019</v>
      </c>
      <c r="C751" s="149">
        <v>43485</v>
      </c>
      <c r="D751" s="28" t="s">
        <v>64</v>
      </c>
      <c r="E751" s="143" t="s">
        <v>169</v>
      </c>
      <c r="F751" s="143" t="s">
        <v>80</v>
      </c>
      <c r="G751" s="10">
        <f>(C751-VLOOKUP(E751,Riders!$A$2:$E$7777,4,FALSE))/365</f>
        <v>28.56986301369863</v>
      </c>
      <c r="H751" s="1">
        <v>8</v>
      </c>
      <c r="I751" s="143">
        <v>4.859</v>
      </c>
      <c r="J751" s="155">
        <f>L751-I751</f>
        <v>4.9310576525617318</v>
      </c>
      <c r="K751" s="41">
        <f>J751-I751</f>
        <v>7.20576525617318E-2</v>
      </c>
      <c r="L751" s="155">
        <f>720/M751</f>
        <v>9.7900576525617318</v>
      </c>
      <c r="M751" s="143">
        <v>73.543999999999997</v>
      </c>
    </row>
    <row r="752" spans="1:13">
      <c r="A752" s="28" t="s">
        <v>223</v>
      </c>
      <c r="B752" s="28">
        <v>2019</v>
      </c>
      <c r="C752" s="149">
        <v>43485</v>
      </c>
      <c r="D752" s="28" t="s">
        <v>64</v>
      </c>
      <c r="E752" s="143" t="s">
        <v>199</v>
      </c>
      <c r="F752" s="143" t="s">
        <v>37</v>
      </c>
      <c r="G752" s="10">
        <f>(C752-VLOOKUP(E752,Riders!$A$2:$E$7777,4,FALSE))/365</f>
        <v>24.224657534246575</v>
      </c>
      <c r="H752" s="1">
        <v>9</v>
      </c>
      <c r="I752" s="143">
        <v>4.8600000000000003</v>
      </c>
      <c r="J752" s="155">
        <f>L752-I752</f>
        <v>4.9489970300536763</v>
      </c>
      <c r="K752" s="41">
        <f>J752-I752</f>
        <v>8.8997030053675985E-2</v>
      </c>
      <c r="L752" s="155">
        <f>720/M752</f>
        <v>9.8089970300536766</v>
      </c>
      <c r="M752" s="143">
        <v>73.402000000000001</v>
      </c>
    </row>
    <row r="753" spans="1:13">
      <c r="A753" s="28" t="s">
        <v>223</v>
      </c>
      <c r="B753" s="28">
        <v>2019</v>
      </c>
      <c r="C753" s="149">
        <v>43485</v>
      </c>
      <c r="D753" s="28" t="s">
        <v>64</v>
      </c>
      <c r="E753" s="143" t="s">
        <v>255</v>
      </c>
      <c r="F753" s="143" t="s">
        <v>30</v>
      </c>
      <c r="G753" s="10">
        <f>(C753-VLOOKUP(E753,Riders!$A$2:$E$7777,4,FALSE))/365</f>
        <v>29.065753424657533</v>
      </c>
      <c r="H753" s="1">
        <v>10</v>
      </c>
      <c r="I753" s="143">
        <v>4.883</v>
      </c>
      <c r="J753" s="155">
        <f>L753-I753</f>
        <v>4.9900219674738766</v>
      </c>
      <c r="K753" s="41">
        <f>J753-I753</f>
        <v>0.1070219674738766</v>
      </c>
      <c r="L753" s="155">
        <f>720/M753</f>
        <v>9.8730219674738766</v>
      </c>
      <c r="M753" s="143">
        <v>72.926000000000002</v>
      </c>
    </row>
    <row r="754" spans="1:13">
      <c r="A754" s="28" t="s">
        <v>223</v>
      </c>
      <c r="B754" s="28">
        <v>2019</v>
      </c>
      <c r="C754" s="149">
        <v>43485</v>
      </c>
      <c r="D754" s="28" t="s">
        <v>64</v>
      </c>
      <c r="E754" s="143" t="s">
        <v>211</v>
      </c>
      <c r="F754" s="143" t="s">
        <v>40</v>
      </c>
      <c r="G754" s="10">
        <f>(C754-VLOOKUP(E754,Riders!$A$2:$E$7777,4,FALSE))/365</f>
        <v>27.668493150684931</v>
      </c>
      <c r="H754" s="1">
        <v>11</v>
      </c>
      <c r="I754" s="143">
        <v>4.8680000000000003</v>
      </c>
      <c r="J754" s="155">
        <f>L754-I754</f>
        <v>5.0050219674738763</v>
      </c>
      <c r="K754" s="41">
        <f>J754-I754</f>
        <v>0.13702196747387596</v>
      </c>
      <c r="L754" s="155">
        <f>720/M754</f>
        <v>9.8730219674738766</v>
      </c>
      <c r="M754" s="143">
        <v>72.926000000000002</v>
      </c>
    </row>
    <row r="755" spans="1:13">
      <c r="A755" s="28" t="s">
        <v>223</v>
      </c>
      <c r="B755" s="28">
        <v>2019</v>
      </c>
      <c r="C755" s="149">
        <v>43485</v>
      </c>
      <c r="D755" s="28" t="s">
        <v>64</v>
      </c>
      <c r="E755" s="143" t="s">
        <v>181</v>
      </c>
      <c r="F755" s="143" t="s">
        <v>32</v>
      </c>
      <c r="G755" s="10">
        <f>(C755-VLOOKUP(E755,Riders!$A$2:$E$7777,4,FALSE))/365</f>
        <v>27.567123287671233</v>
      </c>
      <c r="H755" s="1">
        <v>12</v>
      </c>
      <c r="I755" s="143">
        <v>4.931</v>
      </c>
      <c r="J755" s="155">
        <f>L755-I755</f>
        <v>4.9879948751859819</v>
      </c>
      <c r="K755" s="41">
        <f>J755-I755</f>
        <v>5.6994875185981897E-2</v>
      </c>
      <c r="L755" s="155">
        <f>720/M755</f>
        <v>9.918994875185982</v>
      </c>
      <c r="M755" s="143">
        <v>72.587999999999994</v>
      </c>
    </row>
    <row r="756" spans="1:13">
      <c r="A756" s="28" t="s">
        <v>223</v>
      </c>
      <c r="B756" s="28">
        <v>2019</v>
      </c>
      <c r="C756" s="149">
        <v>43485</v>
      </c>
      <c r="D756" s="28" t="s">
        <v>64</v>
      </c>
      <c r="E756" s="143" t="s">
        <v>172</v>
      </c>
      <c r="F756" s="143" t="s">
        <v>35</v>
      </c>
      <c r="G756" s="10">
        <f>(C756-VLOOKUP(E756,Riders!$A$2:$E$7777,4,FALSE))/365</f>
        <v>28.698630136986303</v>
      </c>
      <c r="H756" s="1">
        <v>13</v>
      </c>
      <c r="I756" s="143">
        <v>4.9459999999999997</v>
      </c>
      <c r="J756" s="155">
        <f>L756-I756</f>
        <v>4.9799688159146367</v>
      </c>
      <c r="K756" s="41">
        <f>J756-I756</f>
        <v>3.3968815914636963E-2</v>
      </c>
      <c r="L756" s="155">
        <f>720/M756</f>
        <v>9.9259688159146364</v>
      </c>
      <c r="M756" s="143">
        <v>72.537000000000006</v>
      </c>
    </row>
    <row r="757" spans="1:13">
      <c r="A757" s="28" t="s">
        <v>223</v>
      </c>
      <c r="B757" s="28">
        <v>2019</v>
      </c>
      <c r="C757" s="149">
        <v>43485</v>
      </c>
      <c r="D757" s="28" t="s">
        <v>64</v>
      </c>
      <c r="E757" s="143" t="s">
        <v>191</v>
      </c>
      <c r="F757" s="143" t="s">
        <v>30</v>
      </c>
      <c r="G757" s="10">
        <f>(C757-VLOOKUP(E757,Riders!$A$2:$E$7777,4,FALSE))/365</f>
        <v>33.008219178082193</v>
      </c>
      <c r="H757" s="1">
        <v>14</v>
      </c>
      <c r="I757" s="143">
        <v>4.9560000000000004</v>
      </c>
      <c r="J757" s="155">
        <f>L757-I757</f>
        <v>5.0030572092508558</v>
      </c>
      <c r="K757" s="41">
        <f>J757-I757</f>
        <v>4.7057209250855436E-2</v>
      </c>
      <c r="L757" s="155">
        <f>720/M757</f>
        <v>9.9590572092508562</v>
      </c>
      <c r="M757" s="143">
        <v>72.296000000000006</v>
      </c>
    </row>
    <row r="758" spans="1:13">
      <c r="A758" s="28" t="s">
        <v>223</v>
      </c>
      <c r="B758" s="28">
        <v>2019</v>
      </c>
      <c r="C758" s="149">
        <v>43485</v>
      </c>
      <c r="D758" s="28" t="s">
        <v>64</v>
      </c>
      <c r="E758" s="143" t="s">
        <v>39</v>
      </c>
      <c r="F758" s="143" t="s">
        <v>40</v>
      </c>
      <c r="G758" s="10">
        <f>(C758-VLOOKUP(E758,Riders!$A$2:$E$7777,4,FALSE))/365</f>
        <v>25.964383561643835</v>
      </c>
      <c r="H758" s="1">
        <v>15</v>
      </c>
      <c r="I758" s="143">
        <v>4.9359999999999999</v>
      </c>
      <c r="J758" s="155">
        <f>L758-I758</f>
        <v>5.0580313423927361</v>
      </c>
      <c r="K758" s="41">
        <f>J758-I758</f>
        <v>0.12203134239273616</v>
      </c>
      <c r="L758" s="155">
        <f>720/M758</f>
        <v>9.9940313423927361</v>
      </c>
      <c r="M758" s="143">
        <v>72.043000000000006</v>
      </c>
    </row>
    <row r="759" spans="1:13">
      <c r="A759" s="28" t="s">
        <v>223</v>
      </c>
      <c r="B759" s="28">
        <v>2019</v>
      </c>
      <c r="C759" s="149">
        <v>43485</v>
      </c>
      <c r="D759" s="28" t="s">
        <v>64</v>
      </c>
      <c r="E759" s="143" t="s">
        <v>57</v>
      </c>
      <c r="F759" s="143" t="s">
        <v>35</v>
      </c>
      <c r="G759" s="10">
        <f>(C759-VLOOKUP(E759,Riders!$A$2:$E$7777,4,FALSE))/365</f>
        <v>25.18904109589041</v>
      </c>
      <c r="H759" s="1">
        <v>16</v>
      </c>
      <c r="I759" s="143">
        <v>4.9580000000000002</v>
      </c>
      <c r="J759" s="155">
        <f>L759-I759</f>
        <v>5.0789415208754445</v>
      </c>
      <c r="K759" s="41">
        <f>J759-I759</f>
        <v>0.1209415208754443</v>
      </c>
      <c r="L759" s="155">
        <f>720/M759</f>
        <v>10.036941520875445</v>
      </c>
      <c r="M759" s="143">
        <v>71.734999999999999</v>
      </c>
    </row>
    <row r="760" spans="1:13">
      <c r="A760" s="28" t="s">
        <v>223</v>
      </c>
      <c r="B760" s="28">
        <v>2019</v>
      </c>
      <c r="C760" s="149">
        <v>43485</v>
      </c>
      <c r="D760" s="28" t="s">
        <v>64</v>
      </c>
      <c r="E760" s="143" t="s">
        <v>91</v>
      </c>
      <c r="F760" s="143" t="s">
        <v>50</v>
      </c>
      <c r="G760" s="10">
        <f>(C760-VLOOKUP(E760,Riders!$A$2:$E$7777,4,FALSE))/365</f>
        <v>23.167123287671235</v>
      </c>
      <c r="H760" s="1">
        <v>17</v>
      </c>
      <c r="I760" s="143">
        <v>4.9480000000000004</v>
      </c>
      <c r="J760" s="155">
        <f>L760-I760</f>
        <v>5.1209442991595218</v>
      </c>
      <c r="K760" s="41">
        <f>J760-I760</f>
        <v>0.17294429915952136</v>
      </c>
      <c r="L760" s="155">
        <f>720/M760</f>
        <v>10.068944299159522</v>
      </c>
      <c r="M760" s="143">
        <v>71.507000000000005</v>
      </c>
    </row>
    <row r="761" spans="1:13">
      <c r="A761" s="28" t="s">
        <v>223</v>
      </c>
      <c r="B761" s="28">
        <v>2019</v>
      </c>
      <c r="C761" s="149">
        <v>43485</v>
      </c>
      <c r="D761" s="28" t="s">
        <v>64</v>
      </c>
      <c r="E761" s="143" t="s">
        <v>770</v>
      </c>
      <c r="F761" s="143" t="s">
        <v>44</v>
      </c>
      <c r="G761" s="10">
        <f>(C761-VLOOKUP(E761,Riders!$A$2:$E$7777,4,FALSE))/365</f>
        <v>31.695890410958903</v>
      </c>
      <c r="H761" s="1">
        <v>18</v>
      </c>
      <c r="I761" s="143">
        <v>5.0019999999999998</v>
      </c>
      <c r="J761" s="155">
        <f>L761-I761</f>
        <v>5.0800567395748741</v>
      </c>
      <c r="K761" s="41">
        <f>J761-I761</f>
        <v>7.8056739574874356E-2</v>
      </c>
      <c r="L761" s="155">
        <f>720/M761</f>
        <v>10.082056739574874</v>
      </c>
      <c r="M761" s="143">
        <v>71.414000000000001</v>
      </c>
    </row>
    <row r="762" spans="1:13">
      <c r="A762" s="28" t="s">
        <v>223</v>
      </c>
      <c r="B762" s="28">
        <v>2019</v>
      </c>
      <c r="C762" s="149">
        <v>43485</v>
      </c>
      <c r="D762" s="28" t="s">
        <v>64</v>
      </c>
      <c r="E762" s="143" t="s">
        <v>285</v>
      </c>
      <c r="F762" s="143" t="s">
        <v>225</v>
      </c>
      <c r="G762" s="10">
        <f>(C762-VLOOKUP(E762,Riders!$A$2:$E$7777,4,FALSE))/365</f>
        <v>35.465753424657535</v>
      </c>
      <c r="H762" s="1">
        <v>19</v>
      </c>
      <c r="I762" s="143">
        <v>4.9820000000000002</v>
      </c>
      <c r="J762" s="155">
        <f>L762-I762</f>
        <v>5.1160350906719403</v>
      </c>
      <c r="K762" s="41">
        <f>J762-I762</f>
        <v>0.13403509067194008</v>
      </c>
      <c r="L762" s="155">
        <f>720/M762</f>
        <v>10.09803509067194</v>
      </c>
      <c r="M762" s="143">
        <v>71.301000000000002</v>
      </c>
    </row>
    <row r="763" spans="1:13">
      <c r="A763" s="28" t="s">
        <v>223</v>
      </c>
      <c r="B763" s="28">
        <v>2019</v>
      </c>
      <c r="C763" s="149">
        <v>43485</v>
      </c>
      <c r="D763" s="28" t="s">
        <v>64</v>
      </c>
      <c r="E763" s="143" t="s">
        <v>908</v>
      </c>
      <c r="F763" s="143" t="s">
        <v>56</v>
      </c>
      <c r="G763" s="10">
        <f>(C763-VLOOKUP(E763,Riders!$A$2:$E$7777,4,FALSE))/365</f>
        <v>20.542465753424658</v>
      </c>
      <c r="H763" s="1">
        <v>20</v>
      </c>
      <c r="I763" s="143">
        <v>5.0039999999999996</v>
      </c>
      <c r="J763" s="155">
        <f>L763-I763</f>
        <v>5.0989944152891979</v>
      </c>
      <c r="K763" s="41">
        <f>J763-I763</f>
        <v>9.4994415289198386E-2</v>
      </c>
      <c r="L763" s="155">
        <f>720/M763</f>
        <v>10.102994415289198</v>
      </c>
      <c r="M763" s="143">
        <v>71.266000000000005</v>
      </c>
    </row>
    <row r="764" spans="1:13">
      <c r="A764" s="28" t="s">
        <v>223</v>
      </c>
      <c r="B764" s="28">
        <v>2019</v>
      </c>
      <c r="C764" s="149">
        <v>43485</v>
      </c>
      <c r="D764" s="28" t="s">
        <v>64</v>
      </c>
      <c r="E764" s="143" t="s">
        <v>246</v>
      </c>
      <c r="F764" s="143" t="s">
        <v>1042</v>
      </c>
      <c r="G764" s="10">
        <f>(C764-VLOOKUP(E764,Riders!$A$2:$E$7777,4,FALSE))/365</f>
        <v>23.517808219178082</v>
      </c>
      <c r="H764" s="1">
        <v>21</v>
      </c>
      <c r="I764" s="143">
        <v>5.0149999999999997</v>
      </c>
      <c r="J764" s="155">
        <f>L764-I764</f>
        <v>5.1179955668144386</v>
      </c>
      <c r="K764" s="41">
        <f>J764-I764</f>
        <v>0.10299556681443889</v>
      </c>
      <c r="L764" s="155">
        <f>720/M764</f>
        <v>10.132995566814438</v>
      </c>
      <c r="M764" s="143">
        <v>71.055000000000007</v>
      </c>
    </row>
    <row r="765" spans="1:13">
      <c r="A765" s="28" t="s">
        <v>223</v>
      </c>
      <c r="B765" s="28">
        <v>2019</v>
      </c>
      <c r="C765" s="149">
        <v>43485</v>
      </c>
      <c r="D765" s="28" t="s">
        <v>64</v>
      </c>
      <c r="E765" s="143" t="s">
        <v>206</v>
      </c>
      <c r="F765" s="143" t="s">
        <v>56</v>
      </c>
      <c r="G765" s="10">
        <f>(C765-VLOOKUP(E765,Riders!$A$2:$E$7777,4,FALSE))/365</f>
        <v>25.328767123287673</v>
      </c>
      <c r="H765" s="1">
        <v>22</v>
      </c>
      <c r="I765" s="143">
        <v>5.0140000000000002</v>
      </c>
      <c r="J765" s="155">
        <f>L765-I765</f>
        <v>5.1470240054192127</v>
      </c>
      <c r="K765" s="41">
        <f>J765-I765</f>
        <v>0.13302400541921244</v>
      </c>
      <c r="L765" s="155">
        <f>720/M765</f>
        <v>10.161024005419213</v>
      </c>
      <c r="M765" s="143">
        <v>70.858999999999995</v>
      </c>
    </row>
    <row r="766" spans="1:13">
      <c r="A766" s="28" t="s">
        <v>223</v>
      </c>
      <c r="B766" s="28">
        <v>2019</v>
      </c>
      <c r="C766" s="149">
        <v>43485</v>
      </c>
      <c r="D766" s="28" t="s">
        <v>64</v>
      </c>
      <c r="E766" s="143" t="s">
        <v>207</v>
      </c>
      <c r="F766" s="143" t="s">
        <v>196</v>
      </c>
      <c r="G766" s="10">
        <f>(C766-VLOOKUP(E766,Riders!$A$2:$E$7777,4,FALSE))/365</f>
        <v>23.934246575342467</v>
      </c>
      <c r="H766" s="1">
        <v>23</v>
      </c>
      <c r="I766" s="143">
        <v>5.04</v>
      </c>
      <c r="J766" s="155">
        <f>L766-I766</f>
        <v>5.1290606330240243</v>
      </c>
      <c r="K766" s="41">
        <f>J766-I766</f>
        <v>8.9060633024024227E-2</v>
      </c>
      <c r="L766" s="155">
        <f>720/M766</f>
        <v>10.169060633024024</v>
      </c>
      <c r="M766" s="143">
        <v>70.802999999999997</v>
      </c>
    </row>
    <row r="767" spans="1:13">
      <c r="A767" s="28" t="s">
        <v>223</v>
      </c>
      <c r="B767" s="28">
        <v>2019</v>
      </c>
      <c r="C767" s="149">
        <v>43485</v>
      </c>
      <c r="D767" s="28" t="s">
        <v>64</v>
      </c>
      <c r="E767" s="143" t="s">
        <v>132</v>
      </c>
      <c r="F767" s="143" t="s">
        <v>214</v>
      </c>
      <c r="G767" s="10">
        <f>(C767-VLOOKUP(E767,Riders!$A$2:$E$7777,4,FALSE))/365</f>
        <v>19.263013698630136</v>
      </c>
      <c r="H767" s="1">
        <v>24</v>
      </c>
      <c r="I767" s="143">
        <v>5.0510000000000002</v>
      </c>
      <c r="J767" s="155">
        <f>L767-I767</f>
        <v>5.1510574149120067</v>
      </c>
      <c r="K767" s="41">
        <f>J767-I767</f>
        <v>0.10005741491200659</v>
      </c>
      <c r="L767" s="155">
        <f>720/M767</f>
        <v>10.202057414912007</v>
      </c>
      <c r="M767" s="143">
        <v>70.573999999999998</v>
      </c>
    </row>
    <row r="768" spans="1:13">
      <c r="A768" s="28" t="s">
        <v>223</v>
      </c>
      <c r="B768" s="28">
        <v>2019</v>
      </c>
      <c r="C768" s="149">
        <v>43485</v>
      </c>
      <c r="D768" s="28" t="s">
        <v>64</v>
      </c>
      <c r="E768" s="143" t="s">
        <v>981</v>
      </c>
      <c r="F768" s="143" t="s">
        <v>196</v>
      </c>
      <c r="G768" s="10">
        <f>(C768-VLOOKUP(E768,Riders!$A$2:$E$7777,4,FALSE))/365</f>
        <v>21.747945205479454</v>
      </c>
      <c r="H768" s="1">
        <v>25</v>
      </c>
      <c r="I768" s="143">
        <v>5.0430000000000001</v>
      </c>
      <c r="J768" s="155">
        <f>L768-I768</f>
        <v>5.1969271827400325</v>
      </c>
      <c r="K768" s="41">
        <f>J768-I768</f>
        <v>0.15392718274003236</v>
      </c>
      <c r="L768" s="155">
        <f>720/M768</f>
        <v>10.239927182740033</v>
      </c>
      <c r="M768" s="143">
        <v>70.313000000000002</v>
      </c>
    </row>
    <row r="769" spans="1:13">
      <c r="A769" s="28" t="s">
        <v>223</v>
      </c>
      <c r="B769" s="28">
        <v>2019</v>
      </c>
      <c r="C769" s="149">
        <v>43485</v>
      </c>
      <c r="D769" s="28" t="s">
        <v>64</v>
      </c>
      <c r="E769" s="146" t="s">
        <v>184</v>
      </c>
      <c r="F769" s="143" t="s">
        <v>93</v>
      </c>
      <c r="G769" s="10">
        <f>(C769-VLOOKUP(E769,Riders!$A$2:$E$7777,4,FALSE))/365</f>
        <v>24.065753424657533</v>
      </c>
      <c r="H769" s="1">
        <v>26</v>
      </c>
      <c r="I769" s="143">
        <v>5.1239999999999997</v>
      </c>
      <c r="J769" s="155">
        <f>L769-I769</f>
        <v>5.2729617767252455</v>
      </c>
      <c r="K769" s="41">
        <f>J769-I769</f>
        <v>0.1489617767252458</v>
      </c>
      <c r="L769" s="155">
        <f>720/M769</f>
        <v>10.396961776725245</v>
      </c>
      <c r="M769" s="143">
        <v>69.251000000000005</v>
      </c>
    </row>
    <row r="770" spans="1:13">
      <c r="A770" s="21" t="s">
        <v>286</v>
      </c>
      <c r="B770" s="21">
        <v>2018</v>
      </c>
      <c r="C770" s="150">
        <v>43450</v>
      </c>
      <c r="D770" s="21" t="s">
        <v>64</v>
      </c>
      <c r="E770" s="151" t="s">
        <v>90</v>
      </c>
      <c r="F770" s="151" t="s">
        <v>22</v>
      </c>
      <c r="G770" s="10">
        <f>(C770-VLOOKUP(E770,Riders!$A$2:$E$7777,4,FALSE))/365</f>
        <v>21.772602739726029</v>
      </c>
      <c r="H770" s="4">
        <v>1</v>
      </c>
      <c r="I770" s="151">
        <v>4.7850000000000001</v>
      </c>
      <c r="J770" s="156">
        <f>L770-I770</f>
        <v>4.8619484826153947</v>
      </c>
      <c r="K770" s="41">
        <f>J770-I770</f>
        <v>7.6948482615394553E-2</v>
      </c>
      <c r="L770" s="156">
        <f>720/M770</f>
        <v>9.6469484826153948</v>
      </c>
      <c r="M770" s="151">
        <v>74.635000000000005</v>
      </c>
    </row>
    <row r="771" spans="1:13">
      <c r="A771" s="21" t="s">
        <v>286</v>
      </c>
      <c r="B771" s="21">
        <v>2018</v>
      </c>
      <c r="C771" s="150">
        <v>43450</v>
      </c>
      <c r="D771" s="21" t="s">
        <v>64</v>
      </c>
      <c r="E771" s="151" t="s">
        <v>21</v>
      </c>
      <c r="F771" s="151" t="s">
        <v>22</v>
      </c>
      <c r="G771" s="10">
        <f>(C771-VLOOKUP(E771,Riders!$A$2:$E$7777,4,FALSE))/365</f>
        <v>25.769863013698629</v>
      </c>
      <c r="H771" s="4">
        <v>2</v>
      </c>
      <c r="I771" s="151">
        <v>4.8</v>
      </c>
      <c r="J771" s="156">
        <f>L771-I771</f>
        <v>4.8890097024666597</v>
      </c>
      <c r="K771" s="41">
        <f>J771-I771</f>
        <v>8.9009702466659846E-2</v>
      </c>
      <c r="L771" s="156">
        <f>720/M771</f>
        <v>9.6890097024666595</v>
      </c>
      <c r="M771" s="151">
        <v>74.311000000000007</v>
      </c>
    </row>
    <row r="772" spans="1:13">
      <c r="A772" s="21" t="s">
        <v>286</v>
      </c>
      <c r="B772" s="21">
        <v>2018</v>
      </c>
      <c r="C772" s="150">
        <v>43450</v>
      </c>
      <c r="D772" s="21" t="s">
        <v>64</v>
      </c>
      <c r="E772" s="151" t="s">
        <v>104</v>
      </c>
      <c r="F772" s="151" t="s">
        <v>100</v>
      </c>
      <c r="G772" s="10">
        <f>(C772-VLOOKUP(E772,Riders!$A$2:$E$7777,4,FALSE))/365</f>
        <v>26.328767123287673</v>
      </c>
      <c r="H772" s="4">
        <v>3</v>
      </c>
      <c r="I772" s="151">
        <v>4.8419999999999996</v>
      </c>
      <c r="J772" s="156">
        <f>L772-I772</f>
        <v>4.8659524310330893</v>
      </c>
      <c r="K772" s="41">
        <f>J772-I772</f>
        <v>2.3952431033089638E-2</v>
      </c>
      <c r="L772" s="156">
        <f>720/M772</f>
        <v>9.7079524310330889</v>
      </c>
      <c r="M772" s="151">
        <v>74.165999999999997</v>
      </c>
    </row>
    <row r="773" spans="1:13">
      <c r="A773" s="21" t="s">
        <v>286</v>
      </c>
      <c r="B773" s="21">
        <v>2018</v>
      </c>
      <c r="C773" s="150">
        <v>43450</v>
      </c>
      <c r="D773" s="21" t="s">
        <v>64</v>
      </c>
      <c r="E773" s="151" t="s">
        <v>126</v>
      </c>
      <c r="F773" s="151" t="s">
        <v>102</v>
      </c>
      <c r="G773" s="10">
        <f>(C773-VLOOKUP(E773,Riders!$A$2:$E$7777,4,FALSE))/365</f>
        <v>20.243835616438357</v>
      </c>
      <c r="H773" s="4">
        <v>4</v>
      </c>
      <c r="I773" s="151">
        <v>4.7990000000000004</v>
      </c>
      <c r="J773" s="156">
        <f>L773-I773</f>
        <v>4.9659627710794352</v>
      </c>
      <c r="K773" s="41">
        <f>J773-I773</f>
        <v>0.1669627710794348</v>
      </c>
      <c r="L773" s="156">
        <f>720/M773</f>
        <v>9.7649627710794356</v>
      </c>
      <c r="M773" s="151">
        <v>73.733000000000004</v>
      </c>
    </row>
    <row r="774" spans="1:13">
      <c r="A774" s="21" t="s">
        <v>286</v>
      </c>
      <c r="B774" s="21">
        <v>2018</v>
      </c>
      <c r="C774" s="150">
        <v>43450</v>
      </c>
      <c r="D774" s="21" t="s">
        <v>64</v>
      </c>
      <c r="E774" s="151" t="s">
        <v>110</v>
      </c>
      <c r="F774" s="151" t="s">
        <v>73</v>
      </c>
      <c r="G774" s="10">
        <f>(C774-VLOOKUP(E774,Riders!$A$2:$E$7777,4,FALSE))/365</f>
        <v>21.663013698630138</v>
      </c>
      <c r="H774" s="21">
        <v>5</v>
      </c>
      <c r="I774" s="151">
        <v>4.8719999999999999</v>
      </c>
      <c r="J774" s="156">
        <f>L774-I774</f>
        <v>4.9360616818101324</v>
      </c>
      <c r="K774" s="41">
        <f>J774-I774</f>
        <v>6.4061681810132498E-2</v>
      </c>
      <c r="L774" s="156">
        <f>720/M774</f>
        <v>9.8080616818101323</v>
      </c>
      <c r="M774" s="151">
        <v>73.409000000000006</v>
      </c>
    </row>
    <row r="775" spans="1:13">
      <c r="A775" s="21" t="s">
        <v>286</v>
      </c>
      <c r="B775" s="21">
        <v>2018</v>
      </c>
      <c r="C775" s="150">
        <v>43450</v>
      </c>
      <c r="D775" s="21" t="s">
        <v>64</v>
      </c>
      <c r="E775" s="146" t="s">
        <v>106</v>
      </c>
      <c r="F775" s="151" t="s">
        <v>107</v>
      </c>
      <c r="G775" s="10">
        <f>(C775-VLOOKUP(E775,Riders!$A$2:$E$7777,4,FALSE))/365</f>
        <v>25.175342465753424</v>
      </c>
      <c r="H775" s="21">
        <v>6</v>
      </c>
      <c r="I775" s="151">
        <v>4.8819999999999997</v>
      </c>
      <c r="J775" s="156">
        <f>L775-I775</f>
        <v>4.926997030053677</v>
      </c>
      <c r="K775" s="41">
        <f>J775-I775</f>
        <v>4.4997030053677278E-2</v>
      </c>
      <c r="L775" s="156">
        <f>720/M775</f>
        <v>9.8089970300536766</v>
      </c>
      <c r="M775" s="151">
        <v>73.402000000000001</v>
      </c>
    </row>
    <row r="776" spans="1:13">
      <c r="A776" s="21" t="s">
        <v>286</v>
      </c>
      <c r="B776" s="21">
        <v>2018</v>
      </c>
      <c r="C776" s="150">
        <v>43450</v>
      </c>
      <c r="D776" s="21" t="s">
        <v>64</v>
      </c>
      <c r="E776" s="151" t="s">
        <v>309</v>
      </c>
      <c r="F776" s="151" t="s">
        <v>111</v>
      </c>
      <c r="G776" s="10">
        <f>(C776-VLOOKUP(E776,Riders!$A$2:$E$7777,4,FALSE))/365</f>
        <v>23.230136986301371</v>
      </c>
      <c r="H776" s="21">
        <v>7</v>
      </c>
      <c r="I776" s="151">
        <v>4.8579999999999997</v>
      </c>
      <c r="J776" s="156">
        <f>L776-I776</f>
        <v>4.9530019485739976</v>
      </c>
      <c r="K776" s="41">
        <f>J776-I776</f>
        <v>9.5001948573997907E-2</v>
      </c>
      <c r="L776" s="156">
        <f>720/M776</f>
        <v>9.8110019485739972</v>
      </c>
      <c r="M776" s="151">
        <v>73.387</v>
      </c>
    </row>
    <row r="777" spans="1:13">
      <c r="A777" s="21" t="s">
        <v>286</v>
      </c>
      <c r="B777" s="21">
        <v>2018</v>
      </c>
      <c r="C777" s="150">
        <v>43450</v>
      </c>
      <c r="D777" s="21" t="s">
        <v>64</v>
      </c>
      <c r="E777" s="151" t="s">
        <v>200</v>
      </c>
      <c r="F777" s="151" t="s">
        <v>44</v>
      </c>
      <c r="G777" s="10">
        <f>(C777-VLOOKUP(E777,Riders!$A$2:$E$7777,4,FALSE))/365</f>
        <v>23.424657534246574</v>
      </c>
      <c r="H777" s="21">
        <v>8</v>
      </c>
      <c r="I777" s="151">
        <v>4.8810000000000002</v>
      </c>
      <c r="J777" s="156">
        <f>L777-I777</f>
        <v>4.9309378577269012</v>
      </c>
      <c r="K777" s="41">
        <f>J777-I777</f>
        <v>4.9937857726900958E-2</v>
      </c>
      <c r="L777" s="156">
        <f>720/M777</f>
        <v>9.8119378577269014</v>
      </c>
      <c r="M777" s="151">
        <v>73.38</v>
      </c>
    </row>
    <row r="778" spans="1:13">
      <c r="A778" s="21" t="s">
        <v>286</v>
      </c>
      <c r="B778" s="21">
        <v>2018</v>
      </c>
      <c r="C778" s="75">
        <v>43450</v>
      </c>
      <c r="D778" s="21" t="s">
        <v>64</v>
      </c>
      <c r="E778" s="42" t="s">
        <v>190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7">
        <f>L778-I778</f>
        <v>4.957961801994009</v>
      </c>
      <c r="K778" s="41">
        <f>J778-I778</f>
        <v>6.8961801994008809E-2</v>
      </c>
      <c r="L778" s="77">
        <f>720/M778</f>
        <v>9.8469618019940093</v>
      </c>
      <c r="M778" s="42">
        <v>73.119</v>
      </c>
    </row>
    <row r="779" spans="1:13">
      <c r="A779" s="21" t="s">
        <v>286</v>
      </c>
      <c r="B779" s="21">
        <v>2018</v>
      </c>
      <c r="C779" s="75">
        <v>43450</v>
      </c>
      <c r="D779" s="21" t="s">
        <v>64</v>
      </c>
      <c r="E779" s="42" t="s">
        <v>217</v>
      </c>
      <c r="F779" s="42" t="s">
        <v>226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7">
        <f>L779-I779</f>
        <v>4.9759496687106459</v>
      </c>
      <c r="K779" s="41">
        <f>J779-I779</f>
        <v>7.4949668710646122E-2</v>
      </c>
      <c r="L779" s="77">
        <f>720/M779</f>
        <v>9.8769496687106457</v>
      </c>
      <c r="M779" s="42">
        <v>72.897000000000006</v>
      </c>
    </row>
    <row r="780" spans="1:13">
      <c r="A780" s="21" t="s">
        <v>286</v>
      </c>
      <c r="B780" s="21">
        <v>2018</v>
      </c>
      <c r="C780" s="75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7">
        <f>L780-I780</f>
        <v>5.003066964898319</v>
      </c>
      <c r="K780" s="41">
        <f>J780-I780</f>
        <v>0.12606696489831926</v>
      </c>
      <c r="L780" s="77">
        <f>720/M780</f>
        <v>9.8800669648983188</v>
      </c>
      <c r="M780" s="42">
        <v>72.873999999999995</v>
      </c>
    </row>
    <row r="781" spans="1:13">
      <c r="A781" s="21" t="s">
        <v>286</v>
      </c>
      <c r="B781" s="21">
        <v>2018</v>
      </c>
      <c r="C781" s="75">
        <v>43450</v>
      </c>
      <c r="D781" s="21" t="s">
        <v>64</v>
      </c>
      <c r="E781" s="42" t="s">
        <v>310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7">
        <f>L781-I781</f>
        <v>4.9999654131210551</v>
      </c>
      <c r="K781" s="41">
        <f>J781-I781</f>
        <v>0.11796541312105546</v>
      </c>
      <c r="L781" s="77">
        <f>720/M781</f>
        <v>9.8819654131210548</v>
      </c>
      <c r="M781" s="42">
        <v>72.86</v>
      </c>
    </row>
    <row r="782" spans="1:13">
      <c r="A782" s="21" t="s">
        <v>286</v>
      </c>
      <c r="B782" s="21">
        <v>2018</v>
      </c>
      <c r="C782" s="75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7">
        <f>L782-I782</f>
        <v>4.9520359741864626</v>
      </c>
      <c r="K782" s="41">
        <f>J782-I782</f>
        <v>1.8035974186462411E-2</v>
      </c>
      <c r="L782" s="77">
        <f>720/M782</f>
        <v>9.8860359741864627</v>
      </c>
      <c r="M782" s="42">
        <v>72.83</v>
      </c>
    </row>
    <row r="783" spans="1:13">
      <c r="A783" s="21" t="s">
        <v>286</v>
      </c>
      <c r="B783" s="21">
        <v>2018</v>
      </c>
      <c r="C783" s="75">
        <v>43450</v>
      </c>
      <c r="D783" s="21" t="s">
        <v>64</v>
      </c>
      <c r="E783" s="42" t="s">
        <v>181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7">
        <f>L783-I783</f>
        <v>4.999963629618434</v>
      </c>
      <c r="K783" s="41">
        <f>J783-I783</f>
        <v>0.1069636296184342</v>
      </c>
      <c r="L783" s="77">
        <f>720/M783</f>
        <v>9.8929636296184338</v>
      </c>
      <c r="M783" s="42">
        <v>72.778999999999996</v>
      </c>
    </row>
    <row r="784" spans="1:13">
      <c r="A784" s="21" t="s">
        <v>286</v>
      </c>
      <c r="B784" s="21">
        <v>2018</v>
      </c>
      <c r="C784" s="75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7">
        <f>L784-I784</f>
        <v>4.9989843091915116</v>
      </c>
      <c r="K784" s="41">
        <f>J784-I784</f>
        <v>8.7984309191512011E-2</v>
      </c>
      <c r="L784" s="77">
        <f>720/M784</f>
        <v>9.9099843091915112</v>
      </c>
      <c r="M784" s="42">
        <v>72.653999999999996</v>
      </c>
    </row>
    <row r="785" spans="1:13">
      <c r="A785" s="21" t="s">
        <v>286</v>
      </c>
      <c r="B785" s="21">
        <v>2018</v>
      </c>
      <c r="C785" s="75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7">
        <f>L785-I785</f>
        <v>4.9879455807611262</v>
      </c>
      <c r="K785" s="41">
        <f>J785-I785</f>
        <v>5.8945580761125882E-2</v>
      </c>
      <c r="L785" s="77">
        <f>720/M785</f>
        <v>9.9169455807611264</v>
      </c>
      <c r="M785" s="42">
        <v>72.602999999999994</v>
      </c>
    </row>
    <row r="786" spans="1:13">
      <c r="A786" s="21" t="s">
        <v>286</v>
      </c>
      <c r="B786" s="21">
        <v>2018</v>
      </c>
      <c r="C786" s="75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7">
        <f>L786-I786</f>
        <v>5.0030646364201372</v>
      </c>
      <c r="K786" s="41">
        <f>J786-I786</f>
        <v>6.2064636420137376E-2</v>
      </c>
      <c r="L786" s="77">
        <f>720/M786</f>
        <v>9.944064636420137</v>
      </c>
      <c r="M786" s="42">
        <v>72.405000000000001</v>
      </c>
    </row>
    <row r="787" spans="1:13">
      <c r="A787" s="21" t="s">
        <v>286</v>
      </c>
      <c r="B787" s="21">
        <v>2018</v>
      </c>
      <c r="C787" s="75">
        <v>43450</v>
      </c>
      <c r="D787" s="21" t="s">
        <v>64</v>
      </c>
      <c r="E787" s="42" t="s">
        <v>211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7">
        <f>L787-I787</f>
        <v>5.0409997235277855</v>
      </c>
      <c r="K787" s="41">
        <f>J787-I787</f>
        <v>0.12899972352778555</v>
      </c>
      <c r="L787" s="77">
        <f>720/M787</f>
        <v>9.9529997235277854</v>
      </c>
      <c r="M787" s="42">
        <v>72.34</v>
      </c>
    </row>
    <row r="788" spans="1:13">
      <c r="A788" s="21" t="s">
        <v>286</v>
      </c>
      <c r="B788" s="21">
        <v>2018</v>
      </c>
      <c r="C788" s="75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7">
        <f>L788-I788</f>
        <v>5.0540313423927357</v>
      </c>
      <c r="K788" s="41">
        <f>J788-I788</f>
        <v>0.11403134239273527</v>
      </c>
      <c r="L788" s="77">
        <f>720/M788</f>
        <v>9.9940313423927361</v>
      </c>
      <c r="M788" s="42">
        <v>72.043000000000006</v>
      </c>
    </row>
    <row r="789" spans="1:13">
      <c r="A789" s="21" t="s">
        <v>286</v>
      </c>
      <c r="B789" s="21">
        <v>2018</v>
      </c>
      <c r="C789" s="75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7">
        <f>L789-I789</f>
        <v>5.0149810597079467</v>
      </c>
      <c r="K789" s="41">
        <f>J789-I789</f>
        <v>-1.2018940292053415E-2</v>
      </c>
      <c r="L789" s="77">
        <f>720/M789</f>
        <v>10.041981059707947</v>
      </c>
      <c r="M789" s="42">
        <v>71.698999999999998</v>
      </c>
    </row>
    <row r="790" spans="1:13">
      <c r="A790" s="21" t="s">
        <v>286</v>
      </c>
      <c r="B790" s="21">
        <v>2018</v>
      </c>
      <c r="C790" s="75">
        <v>43450</v>
      </c>
      <c r="D790" s="21" t="s">
        <v>64</v>
      </c>
      <c r="E790" s="42" t="s">
        <v>194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7">
        <f>L790-I790</f>
        <v>5.087063269947123</v>
      </c>
      <c r="K790" s="41">
        <f>J790-I790</f>
        <v>0.12906326994712281</v>
      </c>
      <c r="L790" s="77">
        <f>720/M790</f>
        <v>10.045063269947123</v>
      </c>
      <c r="M790" s="42">
        <v>71.677000000000007</v>
      </c>
    </row>
    <row r="791" spans="1:13">
      <c r="A791" s="21" t="s">
        <v>286</v>
      </c>
      <c r="B791" s="21">
        <v>2018</v>
      </c>
      <c r="C791" s="75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7">
        <f>L791-I791</f>
        <v>5.1050336134453778</v>
      </c>
      <c r="K791" s="41">
        <f>J791-I791</f>
        <v>0.12603361344537767</v>
      </c>
      <c r="L791" s="77">
        <f>720/M791</f>
        <v>10.084033613445378</v>
      </c>
      <c r="M791" s="42">
        <v>71.400000000000006</v>
      </c>
    </row>
    <row r="792" spans="1:13">
      <c r="A792" s="21" t="s">
        <v>286</v>
      </c>
      <c r="B792" s="21">
        <v>2018</v>
      </c>
      <c r="C792" s="75">
        <v>43450</v>
      </c>
      <c r="D792" s="21" t="s">
        <v>64</v>
      </c>
      <c r="E792" s="42" t="s">
        <v>256</v>
      </c>
      <c r="F792" s="42" t="s">
        <v>254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7">
        <f>L792-I792</f>
        <v>5.0819296228795752</v>
      </c>
      <c r="K792" s="41">
        <f>J792-I792</f>
        <v>6.9929622879575604E-2</v>
      </c>
      <c r="L792" s="77">
        <f>720/M792</f>
        <v>10.093929622879575</v>
      </c>
      <c r="M792" s="42">
        <v>71.33</v>
      </c>
    </row>
    <row r="793" spans="1:13">
      <c r="A793" s="21" t="s">
        <v>286</v>
      </c>
      <c r="B793" s="21">
        <v>2018</v>
      </c>
      <c r="C793" s="75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7">
        <f>L793-I793</f>
        <v>5.1299653836435599</v>
      </c>
      <c r="K793" s="41">
        <f>J793-I793</f>
        <v>0.1529653836435596</v>
      </c>
      <c r="L793" s="77">
        <f>720/M793</f>
        <v>10.10696538364356</v>
      </c>
      <c r="M793" s="42">
        <v>71.238</v>
      </c>
    </row>
    <row r="794" spans="1:13">
      <c r="A794" s="21" t="s">
        <v>286</v>
      </c>
      <c r="B794" s="21">
        <v>2018</v>
      </c>
      <c r="C794" s="75">
        <v>43450</v>
      </c>
      <c r="D794" s="21" t="s">
        <v>64</v>
      </c>
      <c r="E794" s="42" t="s">
        <v>287</v>
      </c>
      <c r="F794" s="42" t="s">
        <v>205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7">
        <f>L794-I794</f>
        <v>5.0969586135250102</v>
      </c>
      <c r="K794" s="41">
        <f>J794-I794</f>
        <v>8.5958613525010108E-2</v>
      </c>
      <c r="L794" s="77">
        <f>720/M794</f>
        <v>10.10795861352501</v>
      </c>
      <c r="M794" s="42">
        <v>71.230999999999995</v>
      </c>
    </row>
    <row r="795" spans="1:13">
      <c r="A795" s="21" t="s">
        <v>286</v>
      </c>
      <c r="B795" s="21">
        <v>2018</v>
      </c>
      <c r="C795" s="75">
        <v>43450</v>
      </c>
      <c r="D795" s="21" t="s">
        <v>64</v>
      </c>
      <c r="E795" s="42" t="s">
        <v>375</v>
      </c>
      <c r="F795" s="42" t="s">
        <v>196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7">
        <f>L795-I795</f>
        <v>5.1369939196036487</v>
      </c>
      <c r="K795" s="41">
        <f>J795-I795</f>
        <v>0.13999391960364882</v>
      </c>
      <c r="L795" s="77">
        <f>720/M795</f>
        <v>10.133993919603649</v>
      </c>
      <c r="M795" s="42">
        <v>71.048000000000002</v>
      </c>
    </row>
    <row r="796" spans="1:13">
      <c r="A796" s="21" t="s">
        <v>286</v>
      </c>
      <c r="B796" s="21">
        <v>2018</v>
      </c>
      <c r="C796" s="75">
        <v>43450</v>
      </c>
      <c r="D796" s="21" t="s">
        <v>64</v>
      </c>
      <c r="E796" s="42" t="s">
        <v>213</v>
      </c>
      <c r="F796" s="42" t="s">
        <v>214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7">
        <f>L796-I796</f>
        <v>5.1379892987890745</v>
      </c>
      <c r="K796" s="41">
        <f>J796-I796</f>
        <v>0.13798929878907451</v>
      </c>
      <c r="L796" s="77">
        <f>720/M796</f>
        <v>10.137989298789075</v>
      </c>
      <c r="M796" s="42">
        <v>71.02</v>
      </c>
    </row>
    <row r="797" spans="1:13">
      <c r="A797" s="21" t="s">
        <v>286</v>
      </c>
      <c r="B797" s="21">
        <v>2018</v>
      </c>
      <c r="C797" s="75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7">
        <f>L797-I797</f>
        <v>5.1249904308243028</v>
      </c>
      <c r="K797" s="41">
        <f>J797-I797</f>
        <v>0.10299043082430259</v>
      </c>
      <c r="L797" s="77">
        <f>720/M797</f>
        <v>10.146990430824303</v>
      </c>
      <c r="M797" s="42">
        <v>70.956999999999994</v>
      </c>
    </row>
    <row r="798" spans="1:13">
      <c r="A798" s="21" t="s">
        <v>286</v>
      </c>
      <c r="B798" s="21">
        <v>2018</v>
      </c>
      <c r="C798" s="75">
        <v>43450</v>
      </c>
      <c r="D798" s="21" t="s">
        <v>64</v>
      </c>
      <c r="E798" s="42" t="s">
        <v>311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7">
        <f>L798-I798</f>
        <v>5.1080407307534834</v>
      </c>
      <c r="K798" s="41">
        <f>J798-I798</f>
        <v>5.1040730753483032E-2</v>
      </c>
      <c r="L798" s="77">
        <f>720/M798</f>
        <v>10.165040730753484</v>
      </c>
      <c r="M798" s="42">
        <v>70.831000000000003</v>
      </c>
    </row>
    <row r="799" spans="1:13">
      <c r="A799" s="21" t="s">
        <v>286</v>
      </c>
      <c r="B799" s="21">
        <v>2018</v>
      </c>
      <c r="C799" s="75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7">
        <f>L799-I799</f>
        <v>5.1350407307534836</v>
      </c>
      <c r="K799" s="41">
        <f>J799-I799</f>
        <v>0.1050407307534833</v>
      </c>
      <c r="L799" s="77">
        <f>720/M799</f>
        <v>10.165040730753484</v>
      </c>
      <c r="M799" s="42">
        <v>70.831000000000003</v>
      </c>
    </row>
    <row r="800" spans="1:13">
      <c r="A800" s="21" t="s">
        <v>286</v>
      </c>
      <c r="B800" s="21">
        <v>2018</v>
      </c>
      <c r="C800" s="75">
        <v>43450</v>
      </c>
      <c r="D800" s="21" t="s">
        <v>64</v>
      </c>
      <c r="E800" s="42" t="s">
        <v>787</v>
      </c>
      <c r="F800" s="42" t="s">
        <v>196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7">
        <f>L800-I800</f>
        <v>5.1410454083361579</v>
      </c>
      <c r="K800" s="41">
        <f>J800-I800</f>
        <v>0.11604540833615751</v>
      </c>
      <c r="L800" s="77">
        <f>720/M800</f>
        <v>10.166045408336158</v>
      </c>
      <c r="M800" s="42">
        <v>70.823999999999998</v>
      </c>
    </row>
    <row r="801" spans="1:13">
      <c r="A801" s="21" t="s">
        <v>286</v>
      </c>
      <c r="B801" s="21">
        <v>2018</v>
      </c>
      <c r="C801" s="75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7">
        <f>L801-I801</f>
        <v>5.1199339389401413</v>
      </c>
      <c r="K801" s="41">
        <f>J801-I801</f>
        <v>6.7933938940141658E-2</v>
      </c>
      <c r="L801" s="77">
        <f>720/M801</f>
        <v>10.171933938940141</v>
      </c>
      <c r="M801" s="42">
        <v>70.783000000000001</v>
      </c>
    </row>
    <row r="802" spans="1:13">
      <c r="A802" s="21" t="s">
        <v>286</v>
      </c>
      <c r="B802" s="21">
        <v>2018</v>
      </c>
      <c r="C802" s="75">
        <v>43450</v>
      </c>
      <c r="D802" s="21" t="s">
        <v>64</v>
      </c>
      <c r="E802" s="42" t="s">
        <v>227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7">
        <f>L802-I802</f>
        <v>5.172943294713769</v>
      </c>
      <c r="K802" s="41">
        <f>J802-I802</f>
        <v>9.7943294713768836E-2</v>
      </c>
      <c r="L802" s="77">
        <f>720/M802</f>
        <v>10.247943294713769</v>
      </c>
      <c r="M802" s="42">
        <v>70.257999999999996</v>
      </c>
    </row>
    <row r="803" spans="1:13">
      <c r="A803" s="21" t="s">
        <v>286</v>
      </c>
      <c r="B803" s="21">
        <v>2018</v>
      </c>
      <c r="C803" s="75">
        <v>43450</v>
      </c>
      <c r="D803" s="21" t="s">
        <v>64</v>
      </c>
      <c r="E803" t="s">
        <v>184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7">
        <f>L803-I803</f>
        <v>5.2030413694721833</v>
      </c>
      <c r="K803" s="41">
        <f>J803-I803</f>
        <v>0.1350413694721837</v>
      </c>
      <c r="L803" s="77">
        <f>720/M803</f>
        <v>10.271041369472183</v>
      </c>
      <c r="M803" s="42">
        <v>70.099999999999994</v>
      </c>
    </row>
    <row r="804" spans="1:13">
      <c r="A804" s="21" t="s">
        <v>286</v>
      </c>
      <c r="B804" s="21">
        <v>2018</v>
      </c>
      <c r="C804" s="75">
        <v>43450</v>
      </c>
      <c r="D804" s="21" t="s">
        <v>64</v>
      </c>
      <c r="E804" t="s">
        <v>280</v>
      </c>
      <c r="F804" s="42" t="s">
        <v>222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7">
        <f>L804-I804</f>
        <v>5.2119558003146906</v>
      </c>
      <c r="K804" s="41">
        <f>J804-I804</f>
        <v>0.12495580031469089</v>
      </c>
      <c r="L804" s="77">
        <f>720/M804</f>
        <v>10.29895580031469</v>
      </c>
      <c r="M804" s="42">
        <v>69.91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200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6">
        <v>4.8070266222961733</v>
      </c>
      <c r="K805" s="41">
        <f>J805-I805</f>
        <v>3.0026622296173144E-2</v>
      </c>
      <c r="L805" s="86">
        <v>9.5840266222961734</v>
      </c>
      <c r="M805" s="40">
        <v>75.125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6">
        <v>4.8200263725725243</v>
      </c>
      <c r="K806" s="41">
        <f>J806-I806</f>
        <v>5.0026372572524735E-2</v>
      </c>
      <c r="L806" s="86">
        <v>9.5900263725725239</v>
      </c>
      <c r="M806" s="40">
        <v>75.078000000000003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6">
        <v>4.8639841968286337</v>
      </c>
      <c r="K807" s="41">
        <f>J807-I807</f>
        <v>6.898419682863377E-2</v>
      </c>
      <c r="L807" s="86">
        <v>9.6589841968286336</v>
      </c>
      <c r="M807" s="40">
        <v>74.542000000000002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871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6">
        <v>4.9030271712760793</v>
      </c>
      <c r="K808" s="41">
        <f>J808-I808</f>
        <v>0.10202717127607919</v>
      </c>
      <c r="L808" s="86">
        <v>9.7040271712760795</v>
      </c>
      <c r="M808" s="40">
        <v>74.195999999999998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t="s">
        <v>198</v>
      </c>
      <c r="F809" s="40" t="s">
        <v>226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6">
        <v>4.9310230238640509</v>
      </c>
      <c r="K809" s="41">
        <f>J809-I809</f>
        <v>0.10502302386405127</v>
      </c>
      <c r="L809" s="86">
        <v>9.7570230238640505</v>
      </c>
      <c r="M809" s="40">
        <v>73.793000000000006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6">
        <v>4.962962771079436</v>
      </c>
      <c r="K810" s="41">
        <f>J810-I810</f>
        <v>0.16096277107943635</v>
      </c>
      <c r="L810" s="86">
        <v>9.7649627710794356</v>
      </c>
      <c r="M810" s="40">
        <v>73.733000000000004</v>
      </c>
    </row>
    <row r="811" spans="1:13">
      <c r="A811" s="28" t="s">
        <v>215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6">
        <v>4.912009768009769</v>
      </c>
      <c r="K811" s="41">
        <f>J811-I811</f>
        <v>5.600976800976909E-2</v>
      </c>
      <c r="L811" s="86">
        <v>9.7680097680097688</v>
      </c>
      <c r="M811" s="40">
        <v>73.709999999999994</v>
      </c>
    </row>
    <row r="812" spans="1:13">
      <c r="A812" s="28" t="s">
        <v>215</v>
      </c>
      <c r="B812" s="28">
        <v>2018</v>
      </c>
      <c r="C812" s="44">
        <v>43436</v>
      </c>
      <c r="D812" s="28" t="s">
        <v>64</v>
      </c>
      <c r="E812" s="40" t="s">
        <v>199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6">
        <v>4.9289767868051308</v>
      </c>
      <c r="K812" s="41">
        <f>J812-I812</f>
        <v>8.3976786805131098E-2</v>
      </c>
      <c r="L812" s="86">
        <v>9.7739767868051306</v>
      </c>
      <c r="M812" s="40">
        <v>73.665000000000006</v>
      </c>
    </row>
    <row r="813" spans="1:13">
      <c r="A813" s="28" t="s">
        <v>215</v>
      </c>
      <c r="B813" s="28">
        <v>2018</v>
      </c>
      <c r="C813" s="44">
        <v>43436</v>
      </c>
      <c r="D813" s="28" t="s">
        <v>64</v>
      </c>
      <c r="E813" s="40" t="s">
        <v>192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6">
        <v>4.9460294125634823</v>
      </c>
      <c r="K813" s="41">
        <f>J813-I813</f>
        <v>0.11502941256348187</v>
      </c>
      <c r="L813" s="86">
        <v>9.7770294125634827</v>
      </c>
      <c r="M813" s="40">
        <v>73.641999999999996</v>
      </c>
    </row>
    <row r="814" spans="1:13">
      <c r="A814" s="28" t="s">
        <v>215</v>
      </c>
      <c r="B814" s="28">
        <v>2018</v>
      </c>
      <c r="C814" s="44">
        <v>43436</v>
      </c>
      <c r="D814" s="28" t="s">
        <v>64</v>
      </c>
      <c r="E814" s="40" t="s">
        <v>190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6">
        <v>4.8930548355070789</v>
      </c>
      <c r="K814" s="158">
        <f>J814-I814</f>
        <v>-5.9451644929211511E-3</v>
      </c>
      <c r="L814" s="86">
        <v>9.7920548355070789</v>
      </c>
      <c r="M814" s="40">
        <v>73.528999999999996</v>
      </c>
    </row>
    <row r="815" spans="1:13">
      <c r="A815" s="110" t="s">
        <v>215</v>
      </c>
      <c r="B815" s="72">
        <v>2018</v>
      </c>
      <c r="C815" s="148">
        <v>43436</v>
      </c>
      <c r="D815" s="72" t="s">
        <v>64</v>
      </c>
      <c r="E815" s="72" t="s">
        <v>195</v>
      </c>
      <c r="F815" s="72" t="s">
        <v>196</v>
      </c>
      <c r="G815" s="10">
        <f>(C815-VLOOKUP(E815,Riders!$A$2:$E$7777,4,FALSE))/365</f>
        <v>32.717808219178082</v>
      </c>
      <c r="H815" s="28">
        <v>11</v>
      </c>
      <c r="I815" s="72"/>
      <c r="J815" s="154"/>
      <c r="K815" s="115">
        <f>J815-I815</f>
        <v>0</v>
      </c>
      <c r="L815" s="154"/>
      <c r="M815" s="72">
        <v>73.522000000000006</v>
      </c>
    </row>
    <row r="816" spans="1:13">
      <c r="A816" s="110" t="s">
        <v>215</v>
      </c>
      <c r="B816" s="72">
        <v>2018</v>
      </c>
      <c r="C816" s="148">
        <v>43436</v>
      </c>
      <c r="D816" s="72" t="s">
        <v>64</v>
      </c>
      <c r="E816" s="72" t="s">
        <v>259</v>
      </c>
      <c r="F816" s="72" t="s">
        <v>111</v>
      </c>
      <c r="G816" s="10">
        <f>(C816-VLOOKUP(E816,Riders!$A$2:$E$7777,4,FALSE))/365</f>
        <v>26.210958904109589</v>
      </c>
      <c r="H816" s="28">
        <v>12</v>
      </c>
      <c r="I816" s="72">
        <v>4.8369999999999997</v>
      </c>
      <c r="J816" s="154">
        <v>4.9579855115839297</v>
      </c>
      <c r="K816" s="115">
        <f>J816-I816</f>
        <v>0.12098551158393001</v>
      </c>
      <c r="L816" s="154">
        <v>9.7949855115839295</v>
      </c>
      <c r="M816" s="72">
        <v>73.507000000000005</v>
      </c>
    </row>
    <row r="817" spans="1:13">
      <c r="A817" s="110" t="s">
        <v>215</v>
      </c>
      <c r="B817" s="72">
        <v>2018</v>
      </c>
      <c r="C817" s="148">
        <v>43436</v>
      </c>
      <c r="D817" s="72" t="s">
        <v>64</v>
      </c>
      <c r="E817" s="72" t="s">
        <v>211</v>
      </c>
      <c r="F817" s="72" t="s">
        <v>40</v>
      </c>
      <c r="G817" s="10">
        <f>(C817-VLOOKUP(E817,Riders!$A$2:$E$7777,4,FALSE))/365</f>
        <v>27.534246575342465</v>
      </c>
      <c r="H817" s="28">
        <v>13</v>
      </c>
      <c r="I817" s="72">
        <v>4.8630000000000004</v>
      </c>
      <c r="J817" s="154">
        <v>4.9359847163057813</v>
      </c>
      <c r="K817" s="115">
        <f>J817-I817</f>
        <v>7.298471630578085E-2</v>
      </c>
      <c r="L817" s="154">
        <v>9.7989847163057817</v>
      </c>
      <c r="M817" s="72">
        <v>73.477000000000004</v>
      </c>
    </row>
    <row r="818" spans="1:13">
      <c r="A818" s="110" t="s">
        <v>215</v>
      </c>
      <c r="B818" s="72">
        <v>2018</v>
      </c>
      <c r="C818" s="148">
        <v>43436</v>
      </c>
      <c r="D818" s="72" t="s">
        <v>64</v>
      </c>
      <c r="E818" s="72" t="s">
        <v>141</v>
      </c>
      <c r="F818" s="72" t="s">
        <v>93</v>
      </c>
      <c r="G818" s="10">
        <f>(C818-VLOOKUP(E818,Riders!$A$2:$E$7777,4,FALSE))/365</f>
        <v>23.665753424657535</v>
      </c>
      <c r="H818" s="28">
        <v>14</v>
      </c>
      <c r="I818" s="72">
        <v>4.8390000000000004</v>
      </c>
      <c r="J818" s="154">
        <v>4.9659896502887015</v>
      </c>
      <c r="K818" s="115">
        <f>J818-I818</f>
        <v>0.12698965028870113</v>
      </c>
      <c r="L818" s="154">
        <v>9.804989650288702</v>
      </c>
      <c r="M818" s="72">
        <v>73.432000000000002</v>
      </c>
    </row>
    <row r="819" spans="1:13">
      <c r="A819" s="110" t="s">
        <v>215</v>
      </c>
      <c r="B819" s="72">
        <v>2018</v>
      </c>
      <c r="C819" s="148">
        <v>43436</v>
      </c>
      <c r="D819" s="72" t="s">
        <v>64</v>
      </c>
      <c r="E819" s="72" t="s">
        <v>123</v>
      </c>
      <c r="F819" s="72" t="s">
        <v>73</v>
      </c>
      <c r="G819" s="10">
        <f>(C819-VLOOKUP(E819,Riders!$A$2:$E$7777,4,FALSE))/365</f>
        <v>21.81095890410959</v>
      </c>
      <c r="H819" s="28">
        <v>15</v>
      </c>
      <c r="I819" s="72">
        <v>4.8559999999999999</v>
      </c>
      <c r="J819" s="154">
        <v>4.9599509202453991</v>
      </c>
      <c r="K819" s="115">
        <f>J819-I819</f>
        <v>0.1039509202453992</v>
      </c>
      <c r="L819" s="154">
        <v>9.8159509202453989</v>
      </c>
      <c r="M819" s="72">
        <v>73.349999999999994</v>
      </c>
    </row>
    <row r="820" spans="1:13">
      <c r="A820" s="110" t="s">
        <v>215</v>
      </c>
      <c r="B820" s="72">
        <v>2018</v>
      </c>
      <c r="C820" s="148">
        <v>43436</v>
      </c>
      <c r="D820" s="72" t="s">
        <v>64</v>
      </c>
      <c r="E820" s="72" t="s">
        <v>181</v>
      </c>
      <c r="F820" s="72" t="s">
        <v>32</v>
      </c>
      <c r="G820" s="10">
        <f>(C820-VLOOKUP(E820,Riders!$A$2:$E$7777,4,FALSE))/365</f>
        <v>27.432876712328767</v>
      </c>
      <c r="H820" s="28">
        <v>16</v>
      </c>
      <c r="I820" s="72">
        <v>4.867</v>
      </c>
      <c r="J820" s="154">
        <v>4.9599367254463074</v>
      </c>
      <c r="K820" s="115">
        <f>J820-I820</f>
        <v>9.2936725446307378E-2</v>
      </c>
      <c r="L820" s="154">
        <v>9.8269367254463074</v>
      </c>
      <c r="M820" s="72">
        <v>73.268000000000001</v>
      </c>
    </row>
    <row r="821" spans="1:13">
      <c r="A821" s="110" t="s">
        <v>215</v>
      </c>
      <c r="B821" s="72">
        <v>2018</v>
      </c>
      <c r="C821" s="148">
        <v>43436</v>
      </c>
      <c r="D821" s="72" t="s">
        <v>64</v>
      </c>
      <c r="E821" s="72" t="s">
        <v>172</v>
      </c>
      <c r="F821" s="72" t="s">
        <v>35</v>
      </c>
      <c r="G821" s="10">
        <f>(C821-VLOOKUP(E821,Riders!$A$2:$E$7777,4,FALSE))/365</f>
        <v>28.564383561643837</v>
      </c>
      <c r="H821" s="28">
        <v>17</v>
      </c>
      <c r="I821" s="72">
        <v>4.9039999999999999</v>
      </c>
      <c r="J821" s="154">
        <v>4.96793901335454</v>
      </c>
      <c r="K821" s="115">
        <f>J821-I821</f>
        <v>6.3939013354540108E-2</v>
      </c>
      <c r="L821" s="154">
        <v>9.8719390133545399</v>
      </c>
      <c r="M821" s="72">
        <v>72.933999999999997</v>
      </c>
    </row>
    <row r="822" spans="1:13">
      <c r="A822" s="110" t="s">
        <v>215</v>
      </c>
      <c r="B822" s="72">
        <v>2018</v>
      </c>
      <c r="C822" s="148">
        <v>43436</v>
      </c>
      <c r="D822" s="72" t="s">
        <v>64</v>
      </c>
      <c r="E822" s="72" t="s">
        <v>310</v>
      </c>
      <c r="F822" s="72" t="s">
        <v>102</v>
      </c>
      <c r="G822" s="10">
        <f>(C822-VLOOKUP(E822,Riders!$A$2:$E$7777,4,FALSE))/365</f>
        <v>27.531506849315068</v>
      </c>
      <c r="H822" s="28">
        <v>18</v>
      </c>
      <c r="I822" s="72">
        <v>4.8760000000000003</v>
      </c>
      <c r="J822" s="154">
        <v>4.9979697472538023</v>
      </c>
      <c r="K822" s="115">
        <f>J822-I822</f>
        <v>0.12196974725380194</v>
      </c>
      <c r="L822" s="154">
        <v>9.8739697472538026</v>
      </c>
      <c r="M822" s="72">
        <v>72.918999999999997</v>
      </c>
    </row>
    <row r="823" spans="1:13">
      <c r="A823" s="110" t="s">
        <v>215</v>
      </c>
      <c r="B823" s="72">
        <v>2018</v>
      </c>
      <c r="C823" s="148">
        <v>43436</v>
      </c>
      <c r="D823" s="72" t="s">
        <v>64</v>
      </c>
      <c r="E823" s="72" t="s">
        <v>293</v>
      </c>
      <c r="F823" s="72" t="s">
        <v>22</v>
      </c>
      <c r="G823" s="10">
        <f>(C823-VLOOKUP(E823,Riders!$A$2:$E$7777,4,FALSE))/365</f>
        <v>20.986301369863014</v>
      </c>
      <c r="H823" s="28">
        <v>19</v>
      </c>
      <c r="I823" s="72">
        <v>4.9000000000000004</v>
      </c>
      <c r="J823" s="154">
        <v>4.9840002745555623</v>
      </c>
      <c r="K823" s="115">
        <f>J823-I823</f>
        <v>8.4000274555561916E-2</v>
      </c>
      <c r="L823" s="154">
        <v>9.8840002745555626</v>
      </c>
      <c r="M823" s="72">
        <v>72.844999999999999</v>
      </c>
    </row>
    <row r="824" spans="1:13">
      <c r="A824" s="110" t="s">
        <v>215</v>
      </c>
      <c r="B824" s="72">
        <v>2018</v>
      </c>
      <c r="C824" s="148">
        <v>43436</v>
      </c>
      <c r="D824" s="72" t="s">
        <v>64</v>
      </c>
      <c r="E824" s="72" t="s">
        <v>39</v>
      </c>
      <c r="F824" s="72" t="s">
        <v>40</v>
      </c>
      <c r="G824" s="10">
        <f>(C824-VLOOKUP(E824,Riders!$A$2:$E$7777,4,FALSE))/365</f>
        <v>25.830136986301369</v>
      </c>
      <c r="H824" s="28">
        <v>20</v>
      </c>
      <c r="I824" s="72">
        <v>4.9020000000000001</v>
      </c>
      <c r="J824" s="154">
        <v>4.9840359741864626</v>
      </c>
      <c r="K824" s="115">
        <f>J824-I824</f>
        <v>8.2035974186462468E-2</v>
      </c>
      <c r="L824" s="154">
        <v>9.8860359741864627</v>
      </c>
      <c r="M824" s="72">
        <v>72.83</v>
      </c>
    </row>
    <row r="825" spans="1:13">
      <c r="A825" s="110" t="s">
        <v>215</v>
      </c>
      <c r="B825" s="72">
        <v>2018</v>
      </c>
      <c r="C825" s="148">
        <v>43436</v>
      </c>
      <c r="D825" s="72" t="s">
        <v>64</v>
      </c>
      <c r="E825" s="72" t="s">
        <v>287</v>
      </c>
      <c r="F825" s="72" t="s">
        <v>205</v>
      </c>
      <c r="G825" s="10">
        <f>(C825-VLOOKUP(E825,Riders!$A$2:$E$7777,4,FALSE))/365</f>
        <v>36.326027397260276</v>
      </c>
      <c r="H825" s="28">
        <v>21</v>
      </c>
      <c r="I825" s="72">
        <v>4.907</v>
      </c>
      <c r="J825" s="154">
        <v>4.9850122001483808</v>
      </c>
      <c r="K825" s="115">
        <f>J825-I825</f>
        <v>7.8012200148380728E-2</v>
      </c>
      <c r="L825" s="154">
        <v>9.8920122001483808</v>
      </c>
      <c r="M825" s="72">
        <v>72.786000000000001</v>
      </c>
    </row>
    <row r="826" spans="1:13">
      <c r="A826" s="110" t="s">
        <v>215</v>
      </c>
      <c r="B826" s="72">
        <v>2018</v>
      </c>
      <c r="C826" s="148">
        <v>43436</v>
      </c>
      <c r="D826" s="72" t="s">
        <v>64</v>
      </c>
      <c r="E826" s="72" t="s">
        <v>98</v>
      </c>
      <c r="F826" s="72" t="s">
        <v>42</v>
      </c>
      <c r="G826" s="10">
        <f>(C826-VLOOKUP(E826,Riders!$A$2:$E$7777,4,FALSE))/365</f>
        <v>20.109589041095891</v>
      </c>
      <c r="H826" s="28">
        <v>22</v>
      </c>
      <c r="I826" s="72">
        <v>4.923</v>
      </c>
      <c r="J826" s="154">
        <v>4.9770371251392191</v>
      </c>
      <c r="K826" s="115">
        <f>J826-I826</f>
        <v>5.40371251392191E-2</v>
      </c>
      <c r="L826" s="154">
        <v>9.9000371251392192</v>
      </c>
      <c r="M826" s="72">
        <v>72.727000000000004</v>
      </c>
    </row>
    <row r="827" spans="1:13">
      <c r="A827" s="110" t="s">
        <v>215</v>
      </c>
      <c r="B827" s="72">
        <v>2018</v>
      </c>
      <c r="C827" s="148">
        <v>43436</v>
      </c>
      <c r="D827" s="72" t="s">
        <v>64</v>
      </c>
      <c r="E827" s="66" t="s">
        <v>95</v>
      </c>
      <c r="F827" s="72" t="s">
        <v>28</v>
      </c>
      <c r="G827" s="10">
        <f>(C827-VLOOKUP(E827,Riders!$A$2:$E$7777,4,FALSE))/365</f>
        <v>26.852054794520548</v>
      </c>
      <c r="H827" s="28">
        <v>23</v>
      </c>
      <c r="I827" s="72">
        <v>4.9119999999999999</v>
      </c>
      <c r="J827" s="154">
        <v>4.9919863545076906</v>
      </c>
      <c r="K827" s="115">
        <f>J827-I827</f>
        <v>7.9986354507690649E-2</v>
      </c>
      <c r="L827" s="154">
        <v>9.9039863545076905</v>
      </c>
      <c r="M827" s="72">
        <v>72.697999999999993</v>
      </c>
    </row>
    <row r="828" spans="1:13">
      <c r="A828" s="110" t="s">
        <v>215</v>
      </c>
      <c r="B828" s="72">
        <v>2018</v>
      </c>
      <c r="C828" s="148">
        <v>43436</v>
      </c>
      <c r="D828" s="72" t="s">
        <v>64</v>
      </c>
      <c r="E828" s="72" t="s">
        <v>255</v>
      </c>
      <c r="F828" s="72" t="s">
        <v>30</v>
      </c>
      <c r="G828" s="10">
        <f>(C828-VLOOKUP(E828,Riders!$A$2:$E$7777,4,FALSE))/365</f>
        <v>28.931506849315067</v>
      </c>
      <c r="H828" s="28">
        <v>24</v>
      </c>
      <c r="I828" s="72">
        <v>4.8979999999999997</v>
      </c>
      <c r="J828" s="154">
        <v>5.0279688159146367</v>
      </c>
      <c r="K828" s="115">
        <f>J828-I828</f>
        <v>0.12996881591463705</v>
      </c>
      <c r="L828" s="154">
        <v>9.9259688159146364</v>
      </c>
      <c r="M828" s="72">
        <v>72.537000000000006</v>
      </c>
    </row>
    <row r="829" spans="1:13">
      <c r="A829" s="110" t="s">
        <v>215</v>
      </c>
      <c r="B829" s="72">
        <v>2018</v>
      </c>
      <c r="C829" s="148">
        <v>43436</v>
      </c>
      <c r="D829" s="72" t="s">
        <v>64</v>
      </c>
      <c r="E829" s="66" t="s">
        <v>106</v>
      </c>
      <c r="F829" s="72" t="s">
        <v>107</v>
      </c>
      <c r="G829" s="10">
        <f>(C829-VLOOKUP(E829,Riders!$A$2:$E$7777,4,FALSE))/365</f>
        <v>25.136986301369863</v>
      </c>
      <c r="H829" s="28">
        <v>25</v>
      </c>
      <c r="I829" s="72">
        <v>4.9119999999999999</v>
      </c>
      <c r="J829" s="154">
        <v>5.026025369570319</v>
      </c>
      <c r="K829" s="115">
        <f>J829-I829</f>
        <v>0.11402536957031906</v>
      </c>
      <c r="L829" s="154">
        <v>9.9380253695703189</v>
      </c>
      <c r="M829" s="72">
        <v>72.448999999999998</v>
      </c>
    </row>
    <row r="830" spans="1:13">
      <c r="A830" s="110" t="s">
        <v>215</v>
      </c>
      <c r="B830" s="72">
        <v>2018</v>
      </c>
      <c r="C830" s="148">
        <v>43436</v>
      </c>
      <c r="D830" s="72" t="s">
        <v>64</v>
      </c>
      <c r="E830" s="72" t="s">
        <v>256</v>
      </c>
      <c r="F830" s="72" t="s">
        <v>254</v>
      </c>
      <c r="G830" s="10">
        <f>(C830-VLOOKUP(E830,Riders!$A$2:$E$7777,4,FALSE))/365</f>
        <v>21.219178082191782</v>
      </c>
      <c r="H830" s="28">
        <v>26</v>
      </c>
      <c r="I830" s="72">
        <v>4.9379999999999997</v>
      </c>
      <c r="J830" s="154">
        <v>5.0040049710024848</v>
      </c>
      <c r="K830" s="115">
        <f>J830-I830</f>
        <v>6.6004971002485036E-2</v>
      </c>
      <c r="L830" s="154">
        <v>9.9420049710024845</v>
      </c>
      <c r="M830" s="72">
        <v>72.42</v>
      </c>
    </row>
    <row r="831" spans="1:13">
      <c r="A831" s="110" t="s">
        <v>215</v>
      </c>
      <c r="B831" s="72">
        <v>2018</v>
      </c>
      <c r="C831" s="148">
        <v>43436</v>
      </c>
      <c r="D831" s="72" t="s">
        <v>64</v>
      </c>
      <c r="E831" s="72" t="s">
        <v>165</v>
      </c>
      <c r="F831" s="72" t="s">
        <v>44</v>
      </c>
      <c r="G831" s="10">
        <f>(C831-VLOOKUP(E831,Riders!$A$2:$E$7777,4,FALSE))/365</f>
        <v>28.917808219178081</v>
      </c>
      <c r="H831" s="28">
        <v>27</v>
      </c>
      <c r="I831" s="72">
        <v>4.95</v>
      </c>
      <c r="J831" s="154">
        <v>4.9929660420090309</v>
      </c>
      <c r="K831" s="115">
        <f>J831-I831</f>
        <v>4.2966042009030758E-2</v>
      </c>
      <c r="L831" s="154">
        <v>9.9429660420090311</v>
      </c>
      <c r="M831" s="72">
        <v>72.412999999999997</v>
      </c>
    </row>
    <row r="832" spans="1:13">
      <c r="A832" s="110" t="s">
        <v>215</v>
      </c>
      <c r="B832" s="72">
        <v>2018</v>
      </c>
      <c r="C832" s="148">
        <v>43436</v>
      </c>
      <c r="D832" s="72" t="s">
        <v>64</v>
      </c>
      <c r="E832" s="72" t="s">
        <v>237</v>
      </c>
      <c r="F832" s="72" t="s">
        <v>196</v>
      </c>
      <c r="G832" s="10">
        <f>(C832-VLOOKUP(E832,Riders!$A$2:$E$7777,4,FALSE))/365</f>
        <v>31.210958904109589</v>
      </c>
      <c r="H832" s="28">
        <v>28</v>
      </c>
      <c r="I832" s="72">
        <v>4.8920000000000003</v>
      </c>
      <c r="J832" s="154">
        <v>5.0579737431248448</v>
      </c>
      <c r="K832" s="115">
        <f>J832-I832</f>
        <v>0.16597374312484448</v>
      </c>
      <c r="L832" s="154">
        <v>9.9499737431248452</v>
      </c>
      <c r="M832" s="72">
        <v>72.361999999999995</v>
      </c>
    </row>
    <row r="833" spans="1:13">
      <c r="A833" s="110" t="s">
        <v>215</v>
      </c>
      <c r="B833" s="72">
        <v>2018</v>
      </c>
      <c r="C833" s="148">
        <v>43436</v>
      </c>
      <c r="D833" s="72" t="s">
        <v>64</v>
      </c>
      <c r="E833" s="72" t="s">
        <v>191</v>
      </c>
      <c r="F833" s="72" t="s">
        <v>30</v>
      </c>
      <c r="G833" s="10">
        <f>(C833-VLOOKUP(E833,Riders!$A$2:$E$7777,4,FALSE))/365</f>
        <v>32.873972602739727</v>
      </c>
      <c r="H833" s="28">
        <v>29</v>
      </c>
      <c r="I833" s="72">
        <v>4.9459999999999997</v>
      </c>
      <c r="J833" s="154">
        <v>5.0079629214881187</v>
      </c>
      <c r="K833" s="115">
        <f>J833-I833</f>
        <v>6.1962921488118994E-2</v>
      </c>
      <c r="L833" s="154">
        <v>9.9539629214881185</v>
      </c>
      <c r="M833" s="72">
        <v>72.332999999999998</v>
      </c>
    </row>
    <row r="834" spans="1:13">
      <c r="A834" s="110" t="s">
        <v>215</v>
      </c>
      <c r="B834" s="72">
        <v>2018</v>
      </c>
      <c r="C834" s="148">
        <v>43436</v>
      </c>
      <c r="D834" s="72" t="s">
        <v>64</v>
      </c>
      <c r="E834" s="72" t="s">
        <v>169</v>
      </c>
      <c r="F834" s="72" t="s">
        <v>80</v>
      </c>
      <c r="G834" s="10">
        <f>(C834-VLOOKUP(E834,Riders!$A$2:$E$7777,4,FALSE))/365</f>
        <v>28.435616438356163</v>
      </c>
      <c r="H834" s="28">
        <v>30</v>
      </c>
      <c r="I834" s="72">
        <v>4.9340000000000002</v>
      </c>
      <c r="J834" s="154">
        <v>5.0340192715039249</v>
      </c>
      <c r="K834" s="115">
        <f>J834-I834</f>
        <v>0.10001927150392476</v>
      </c>
      <c r="L834" s="154">
        <v>9.9680192715039251</v>
      </c>
      <c r="M834" s="72">
        <v>72.230999999999995</v>
      </c>
    </row>
    <row r="835" spans="1:13">
      <c r="A835" s="110" t="s">
        <v>215</v>
      </c>
      <c r="B835" s="72">
        <v>2018</v>
      </c>
      <c r="C835" s="148">
        <v>43436</v>
      </c>
      <c r="D835" s="72" t="s">
        <v>64</v>
      </c>
      <c r="E835" s="72" t="s">
        <v>285</v>
      </c>
      <c r="F835" s="72" t="s">
        <v>225</v>
      </c>
      <c r="G835" s="10">
        <f>(C835-VLOOKUP(E835,Riders!$A$2:$E$7777,4,FALSE))/365</f>
        <v>35.331506849315069</v>
      </c>
      <c r="H835" s="28">
        <v>31</v>
      </c>
      <c r="I835" s="72">
        <v>4.9269999999999996</v>
      </c>
      <c r="J835" s="154">
        <v>5.0849587284812419</v>
      </c>
      <c r="K835" s="115">
        <f>J835-I835</f>
        <v>0.15795872848124226</v>
      </c>
      <c r="L835" s="154">
        <v>10.011958728481241</v>
      </c>
      <c r="M835" s="72">
        <v>71.914000000000001</v>
      </c>
    </row>
    <row r="836" spans="1:13">
      <c r="A836" s="110" t="s">
        <v>215</v>
      </c>
      <c r="B836" s="72">
        <v>2018</v>
      </c>
      <c r="C836" s="148">
        <v>43436</v>
      </c>
      <c r="D836" s="72" t="s">
        <v>64</v>
      </c>
      <c r="E836" s="72" t="s">
        <v>194</v>
      </c>
      <c r="F836" s="72" t="s">
        <v>50</v>
      </c>
      <c r="G836" s="10">
        <f>(C836-VLOOKUP(E836,Riders!$A$2:$E$7777,4,FALSE))/365</f>
        <v>30.92876712328767</v>
      </c>
      <c r="H836" s="28">
        <v>32</v>
      </c>
      <c r="I836" s="72">
        <v>4.9450000000000003</v>
      </c>
      <c r="J836" s="154">
        <v>5.0719732045966772</v>
      </c>
      <c r="K836" s="115">
        <f>J836-I836</f>
        <v>0.12697320459667694</v>
      </c>
      <c r="L836" s="154">
        <v>10.016973204596678</v>
      </c>
      <c r="M836" s="72">
        <v>71.878</v>
      </c>
    </row>
    <row r="837" spans="1:13">
      <c r="A837" s="110" t="s">
        <v>215</v>
      </c>
      <c r="B837" s="72">
        <v>2018</v>
      </c>
      <c r="C837" s="148">
        <v>43436</v>
      </c>
      <c r="D837" s="72" t="s">
        <v>64</v>
      </c>
      <c r="E837" s="66" t="s">
        <v>151</v>
      </c>
      <c r="F837" s="72" t="s">
        <v>152</v>
      </c>
      <c r="G837" s="10">
        <f>(C837-VLOOKUP(E837,Riders!$A$2:$E$7777,4,FALSE))/365</f>
        <v>30.002739726027396</v>
      </c>
      <c r="H837" s="28">
        <v>33</v>
      </c>
      <c r="I837" s="72">
        <v>5.0090000000000003</v>
      </c>
      <c r="J837" s="154">
        <v>5.0290609812204607</v>
      </c>
      <c r="K837" s="115">
        <f>J837-I837</f>
        <v>2.0060981220460405E-2</v>
      </c>
      <c r="L837" s="154">
        <v>10.038060981220461</v>
      </c>
      <c r="M837" s="72">
        <v>71.727000000000004</v>
      </c>
    </row>
    <row r="838" spans="1:13">
      <c r="A838" s="110" t="s">
        <v>215</v>
      </c>
      <c r="B838" s="72">
        <v>2018</v>
      </c>
      <c r="C838" s="148">
        <v>43436</v>
      </c>
      <c r="D838" s="72" t="s">
        <v>64</v>
      </c>
      <c r="E838" s="72" t="s">
        <v>206</v>
      </c>
      <c r="F838" s="72" t="s">
        <v>56</v>
      </c>
      <c r="G838" s="10">
        <f>(C838-VLOOKUP(E838,Riders!$A$2:$E$7777,4,FALSE))/365</f>
        <v>25.194520547945206</v>
      </c>
      <c r="H838" s="28">
        <v>34</v>
      </c>
      <c r="I838" s="72">
        <v>4.976</v>
      </c>
      <c r="J838" s="154">
        <v>5.0749527465624338</v>
      </c>
      <c r="K838" s="115">
        <f>J838-I838</f>
        <v>9.8952746562433802E-2</v>
      </c>
      <c r="L838" s="154">
        <v>10.050952746562434</v>
      </c>
      <c r="M838" s="72">
        <v>71.635000000000005</v>
      </c>
    </row>
    <row r="839" spans="1:13">
      <c r="A839" s="110" t="s">
        <v>215</v>
      </c>
      <c r="B839" s="72">
        <v>2018</v>
      </c>
      <c r="C839" s="148">
        <v>43436</v>
      </c>
      <c r="D839" s="72" t="s">
        <v>64</v>
      </c>
      <c r="E839" s="72" t="s">
        <v>213</v>
      </c>
      <c r="F839" s="72" t="s">
        <v>214</v>
      </c>
      <c r="G839" s="10">
        <f>(C839-VLOOKUP(E839,Riders!$A$2:$E$7777,4,FALSE))/365</f>
        <v>26.671232876712327</v>
      </c>
      <c r="H839" s="28">
        <v>35</v>
      </c>
      <c r="I839" s="72">
        <v>5.0030000000000001</v>
      </c>
      <c r="J839" s="154">
        <v>5.1670661054296847</v>
      </c>
      <c r="K839" s="115">
        <f>J839-I839</f>
        <v>0.16406610542968458</v>
      </c>
      <c r="L839" s="154">
        <v>10.170066105429685</v>
      </c>
      <c r="M839" s="72">
        <v>70.796000000000006</v>
      </c>
    </row>
    <row r="840" spans="1:13">
      <c r="A840" s="110" t="s">
        <v>215</v>
      </c>
      <c r="B840" s="72">
        <v>2018</v>
      </c>
      <c r="C840" s="148">
        <v>43436</v>
      </c>
      <c r="D840" s="72" t="s">
        <v>64</v>
      </c>
      <c r="E840" s="72" t="s">
        <v>91</v>
      </c>
      <c r="F840" s="72" t="s">
        <v>50</v>
      </c>
      <c r="G840" s="10">
        <f>(C840-VLOOKUP(E840,Riders!$A$2:$E$7777,4,FALSE))/365</f>
        <v>23.032876712328768</v>
      </c>
      <c r="H840" s="28">
        <v>36</v>
      </c>
      <c r="I840" s="72">
        <v>4.9850000000000003</v>
      </c>
      <c r="J840" s="154">
        <v>5.1929731697318386</v>
      </c>
      <c r="K840" s="115">
        <f>J840-I840</f>
        <v>0.20797316973183833</v>
      </c>
      <c r="L840" s="154">
        <v>10.177973169731839</v>
      </c>
      <c r="M840" s="72">
        <v>70.741</v>
      </c>
    </row>
    <row r="841" spans="1:13">
      <c r="A841" s="110" t="s">
        <v>215</v>
      </c>
      <c r="B841" s="72">
        <v>2018</v>
      </c>
      <c r="C841" s="148">
        <v>43436</v>
      </c>
      <c r="D841" s="72" t="s">
        <v>64</v>
      </c>
      <c r="E841" s="66" t="s">
        <v>184</v>
      </c>
      <c r="F841" s="72" t="s">
        <v>93</v>
      </c>
      <c r="G841" s="10">
        <f>(C841-VLOOKUP(E841,Riders!$A$2:$E$7777,4,FALSE))/365</f>
        <v>23.931506849315067</v>
      </c>
      <c r="H841" s="28">
        <v>37</v>
      </c>
      <c r="I841" s="72">
        <v>5.0289999999999999</v>
      </c>
      <c r="J841" s="154">
        <v>5.1659789728558678</v>
      </c>
      <c r="K841" s="115">
        <f>J841-I841</f>
        <v>0.13697897285586791</v>
      </c>
      <c r="L841" s="154">
        <v>10.194978972855868</v>
      </c>
      <c r="M841" s="72">
        <v>70.623000000000005</v>
      </c>
    </row>
    <row r="842" spans="1:13">
      <c r="A842" s="110" t="s">
        <v>215</v>
      </c>
      <c r="B842" s="72">
        <v>2018</v>
      </c>
      <c r="C842" s="148">
        <v>43436</v>
      </c>
      <c r="D842" s="72" t="s">
        <v>64</v>
      </c>
      <c r="E842" s="72" t="s">
        <v>57</v>
      </c>
      <c r="F842" s="72" t="s">
        <v>35</v>
      </c>
      <c r="G842" s="10">
        <f>(C842-VLOOKUP(E842,Riders!$A$2:$E$7777,4,FALSE))/365</f>
        <v>25.054794520547944</v>
      </c>
      <c r="H842" s="28">
        <v>38</v>
      </c>
      <c r="I842" s="72">
        <v>5.0609999999999999</v>
      </c>
      <c r="J842" s="154">
        <v>5.1400456071747342</v>
      </c>
      <c r="K842" s="115">
        <f>J842-I842</f>
        <v>7.90456071747343E-2</v>
      </c>
      <c r="L842" s="154">
        <v>10.201045607174734</v>
      </c>
      <c r="M842" s="72">
        <v>70.581000000000003</v>
      </c>
    </row>
    <row r="843" spans="1:13">
      <c r="A843" s="110" t="s">
        <v>215</v>
      </c>
      <c r="B843" s="72">
        <v>2018</v>
      </c>
      <c r="C843" s="148">
        <v>43436</v>
      </c>
      <c r="D843" s="72" t="s">
        <v>64</v>
      </c>
      <c r="E843" s="72" t="s">
        <v>55</v>
      </c>
      <c r="F843" s="72" t="s">
        <v>56</v>
      </c>
      <c r="G843" s="10">
        <f>(C843-VLOOKUP(E843,Riders!$A$2:$E$7777,4,FALSE))/365</f>
        <v>18.887671232876713</v>
      </c>
      <c r="H843" s="28">
        <v>39</v>
      </c>
      <c r="I843" s="72">
        <v>5.0460000000000003</v>
      </c>
      <c r="J843" s="154">
        <v>5.158949400459222</v>
      </c>
      <c r="K843" s="115">
        <f>J843-I843</f>
        <v>0.11294940045922175</v>
      </c>
      <c r="L843" s="154">
        <v>10.204949400459222</v>
      </c>
      <c r="M843" s="72">
        <v>70.554000000000002</v>
      </c>
    </row>
    <row r="844" spans="1:13">
      <c r="A844" s="110" t="s">
        <v>215</v>
      </c>
      <c r="B844" s="72">
        <v>2018</v>
      </c>
      <c r="C844" s="148">
        <v>43436</v>
      </c>
      <c r="D844" s="72" t="s">
        <v>64</v>
      </c>
      <c r="E844" s="66" t="s">
        <v>280</v>
      </c>
      <c r="F844" s="72" t="s">
        <v>222</v>
      </c>
      <c r="G844" s="10">
        <f>(C844-VLOOKUP(E844,Riders!$A$2:$E$7777,4,FALSE))/365</f>
        <v>24.572602739726026</v>
      </c>
      <c r="H844" s="28">
        <v>40</v>
      </c>
      <c r="I844" s="72">
        <v>5.0590000000000002</v>
      </c>
      <c r="J844" s="154">
        <v>5.1839863995902808</v>
      </c>
      <c r="K844" s="115">
        <f>J844-I844</f>
        <v>0.12498639959028068</v>
      </c>
      <c r="L844" s="154">
        <v>10.242986399590281</v>
      </c>
      <c r="M844" s="72">
        <v>70.292000000000002</v>
      </c>
    </row>
    <row r="845" spans="1:13">
      <c r="A845" s="136" t="s">
        <v>8243</v>
      </c>
      <c r="B845" s="117">
        <v>2018</v>
      </c>
      <c r="C845" s="108">
        <v>43394</v>
      </c>
      <c r="D845" s="66" t="s">
        <v>64</v>
      </c>
      <c r="E845" s="66" t="s">
        <v>90</v>
      </c>
      <c r="F845" s="66" t="s">
        <v>22</v>
      </c>
      <c r="G845" s="10">
        <f>(C845-VLOOKUP(E845,Riders!$A$2:$E$7777,4,FALSE))/365</f>
        <v>21.61917808219178</v>
      </c>
      <c r="H845" s="109">
        <v>1</v>
      </c>
      <c r="I845" s="66">
        <v>4.7030000000000003</v>
      </c>
      <c r="J845" s="66">
        <v>4.7890000000000006</v>
      </c>
      <c r="K845" s="66">
        <v>8.6000000000000298E-2</v>
      </c>
      <c r="L845" s="66">
        <v>9.4920000000000009</v>
      </c>
      <c r="M845" s="66">
        <v>75.853350189633375</v>
      </c>
    </row>
    <row r="846" spans="1:13">
      <c r="A846" s="136" t="s">
        <v>8243</v>
      </c>
      <c r="B846" s="117">
        <v>2018</v>
      </c>
      <c r="C846" s="108">
        <v>43394</v>
      </c>
      <c r="D846" s="66" t="s">
        <v>64</v>
      </c>
      <c r="E846" s="66" t="s">
        <v>104</v>
      </c>
      <c r="F846" s="66" t="s">
        <v>100</v>
      </c>
      <c r="G846" s="10">
        <f>(C846-VLOOKUP(E846,Riders!$A$2:$E$7777,4,FALSE))/365</f>
        <v>26.175342465753424</v>
      </c>
      <c r="H846" s="109">
        <v>2</v>
      </c>
      <c r="I846" s="66">
        <v>4.7380000000000004</v>
      </c>
      <c r="J846" s="66">
        <v>4.7640000000000002</v>
      </c>
      <c r="K846" s="66">
        <v>2.5999999999999801E-2</v>
      </c>
      <c r="L846" s="66">
        <v>9.5020000000000007</v>
      </c>
      <c r="M846" s="66">
        <v>75.773521363923379</v>
      </c>
    </row>
    <row r="847" spans="1:13">
      <c r="A847" s="136" t="s">
        <v>8243</v>
      </c>
      <c r="B847" s="117">
        <v>2018</v>
      </c>
      <c r="C847" s="108">
        <v>43394</v>
      </c>
      <c r="D847" s="66" t="s">
        <v>64</v>
      </c>
      <c r="E847" s="66" t="s">
        <v>21</v>
      </c>
      <c r="F847" s="66" t="s">
        <v>22</v>
      </c>
      <c r="G847" s="10">
        <f>(C847-VLOOKUP(E847,Riders!$A$2:$E$7777,4,FALSE))/365</f>
        <v>25.616438356164384</v>
      </c>
      <c r="H847" s="109">
        <v>3</v>
      </c>
      <c r="I847" s="66">
        <v>4.7190000000000003</v>
      </c>
      <c r="J847" s="66">
        <v>4.8359999999999994</v>
      </c>
      <c r="K847" s="66">
        <v>0.1169999999999991</v>
      </c>
      <c r="L847" s="66">
        <v>9.5549999999999997</v>
      </c>
      <c r="M847" s="66">
        <v>75.353218210361064</v>
      </c>
    </row>
    <row r="848" spans="1:13">
      <c r="A848" s="136" t="s">
        <v>8243</v>
      </c>
      <c r="B848" s="117">
        <v>2018</v>
      </c>
      <c r="C848" s="108">
        <v>43394</v>
      </c>
      <c r="D848" s="66" t="s">
        <v>64</v>
      </c>
      <c r="E848" s="66" t="s">
        <v>200</v>
      </c>
      <c r="F848" s="66" t="s">
        <v>44</v>
      </c>
      <c r="G848" s="10">
        <f>(C848-VLOOKUP(E848,Riders!$A$2:$E$7777,4,FALSE))/365</f>
        <v>23.271232876712329</v>
      </c>
      <c r="H848" s="109">
        <v>4</v>
      </c>
      <c r="I848" s="66">
        <v>4.7930000000000001</v>
      </c>
      <c r="J848" s="66">
        <v>4.8180000000000005</v>
      </c>
      <c r="K848" s="66">
        <v>2.5000000000000355E-2</v>
      </c>
      <c r="L848" s="66">
        <v>9.6110000000000007</v>
      </c>
      <c r="M848" s="66">
        <v>74.91416085735095</v>
      </c>
    </row>
    <row r="849" spans="1:13">
      <c r="A849" s="136" t="s">
        <v>8243</v>
      </c>
      <c r="B849" s="117">
        <v>2018</v>
      </c>
      <c r="C849" s="108">
        <v>43394</v>
      </c>
      <c r="D849" s="66" t="s">
        <v>64</v>
      </c>
      <c r="E849" s="66" t="s">
        <v>8244</v>
      </c>
      <c r="F849" s="66" t="s">
        <v>26</v>
      </c>
      <c r="G849" s="10" t="e">
        <f>(C849-VLOOKUP(E849,Riders!$A$2:$E$7777,4,FALSE))/365</f>
        <v>#N/A</v>
      </c>
      <c r="H849" s="109">
        <v>5</v>
      </c>
      <c r="I849" s="66">
        <v>4.7729999999999997</v>
      </c>
      <c r="J849" s="66">
        <v>4.838000000000001</v>
      </c>
      <c r="K849" s="66">
        <v>6.5000000000001279E-2</v>
      </c>
      <c r="L849" s="66">
        <v>9.6110000000000007</v>
      </c>
      <c r="M849" s="66">
        <v>74.91416085735095</v>
      </c>
    </row>
    <row r="850" spans="1:13">
      <c r="A850" s="136" t="s">
        <v>8243</v>
      </c>
      <c r="B850" s="117">
        <v>2018</v>
      </c>
      <c r="C850" s="108">
        <v>43394</v>
      </c>
      <c r="D850" s="66" t="s">
        <v>64</v>
      </c>
      <c r="E850" s="66" t="s">
        <v>1998</v>
      </c>
      <c r="F850" s="66" t="s">
        <v>26</v>
      </c>
      <c r="G850" s="10">
        <f>(C850-VLOOKUP(E850,Riders!$A$2:$E$7777,4,FALSE))/365</f>
        <v>33.742465753424661</v>
      </c>
      <c r="H850" s="109">
        <v>6</v>
      </c>
      <c r="I850" s="66">
        <v>4.7549999999999999</v>
      </c>
      <c r="J850" s="66">
        <v>4.8969999999999994</v>
      </c>
      <c r="K850" s="66">
        <v>0.14199999999999946</v>
      </c>
      <c r="L850" s="66">
        <v>9.6519999999999992</v>
      </c>
      <c r="M850" s="66">
        <v>74.595938665561548</v>
      </c>
    </row>
    <row r="851" spans="1:13">
      <c r="A851" s="136" t="s">
        <v>8243</v>
      </c>
      <c r="B851" s="117">
        <v>2018</v>
      </c>
      <c r="C851" s="108">
        <v>43394</v>
      </c>
      <c r="D851" s="66" t="s">
        <v>64</v>
      </c>
      <c r="E851" s="66" t="s">
        <v>284</v>
      </c>
      <c r="F851" s="66" t="s">
        <v>100</v>
      </c>
      <c r="G851" s="10">
        <f>(C851-VLOOKUP(E851,Riders!$A$2:$E$7777,4,FALSE))/365</f>
        <v>24.772602739726029</v>
      </c>
      <c r="H851" s="109">
        <v>7</v>
      </c>
      <c r="I851" s="66">
        <v>4.7880000000000003</v>
      </c>
      <c r="J851" s="66">
        <v>4.8789999999999996</v>
      </c>
      <c r="K851" s="66">
        <v>9.0999999999999304E-2</v>
      </c>
      <c r="L851" s="66">
        <v>9.6669999999999998</v>
      </c>
      <c r="M851" s="66">
        <v>74.480190338264194</v>
      </c>
    </row>
    <row r="852" spans="1:13">
      <c r="A852" s="136" t="s">
        <v>8243</v>
      </c>
      <c r="B852" s="117">
        <v>2018</v>
      </c>
      <c r="C852" s="108">
        <v>43394</v>
      </c>
      <c r="D852" s="66" t="s">
        <v>64</v>
      </c>
      <c r="E852" s="66" t="s">
        <v>904</v>
      </c>
      <c r="F852" s="66" t="s">
        <v>33</v>
      </c>
      <c r="G852" s="10">
        <f>(C852-VLOOKUP(E852,Riders!$A$2:$E$7777,4,FALSE))/365</f>
        <v>27.687671232876713</v>
      </c>
      <c r="H852" s="109">
        <v>8</v>
      </c>
      <c r="I852" s="66">
        <v>4.774</v>
      </c>
      <c r="J852" s="66">
        <v>4.9050000000000002</v>
      </c>
      <c r="K852" s="66">
        <v>0.13100000000000023</v>
      </c>
      <c r="L852" s="66">
        <v>9.6790000000000003</v>
      </c>
      <c r="M852" s="66">
        <v>74.387849984502523</v>
      </c>
    </row>
    <row r="853" spans="1:13">
      <c r="A853" s="136" t="s">
        <v>8243</v>
      </c>
      <c r="B853" s="117">
        <v>2018</v>
      </c>
      <c r="C853" s="108">
        <v>43394</v>
      </c>
      <c r="D853" s="66" t="s">
        <v>64</v>
      </c>
      <c r="E853" s="66" t="s">
        <v>192</v>
      </c>
      <c r="F853" s="66" t="s">
        <v>28</v>
      </c>
      <c r="G853" s="10">
        <f>(C853-VLOOKUP(E853,Riders!$A$2:$E$7777,4,FALSE))/365</f>
        <v>31.342465753424658</v>
      </c>
      <c r="H853" s="109">
        <v>9</v>
      </c>
      <c r="I853" s="66">
        <v>4.7930000000000001</v>
      </c>
      <c r="J853" s="66">
        <v>4.9029999999999996</v>
      </c>
      <c r="K853" s="66">
        <v>0.10999999999999943</v>
      </c>
      <c r="L853" s="66">
        <v>9.6959999999999997</v>
      </c>
      <c r="M853" s="66">
        <v>74.257425742574256</v>
      </c>
    </row>
    <row r="854" spans="1:13">
      <c r="A854" s="136" t="s">
        <v>8243</v>
      </c>
      <c r="B854" s="117">
        <v>2018</v>
      </c>
      <c r="C854" s="108">
        <v>43394</v>
      </c>
      <c r="D854" s="66" t="s">
        <v>64</v>
      </c>
      <c r="E854" s="66" t="s">
        <v>110</v>
      </c>
      <c r="F854" s="66" t="s">
        <v>111</v>
      </c>
      <c r="G854" s="10">
        <f>(C854-VLOOKUP(E854,Riders!$A$2:$E$7777,4,FALSE))/365</f>
        <v>21.509589041095889</v>
      </c>
      <c r="H854" s="109">
        <v>10</v>
      </c>
      <c r="I854" s="66">
        <v>4.7949999999999999</v>
      </c>
      <c r="J854" s="66">
        <v>4.9160000000000004</v>
      </c>
      <c r="K854" s="66">
        <v>0.12100000000000044</v>
      </c>
      <c r="L854" s="66">
        <v>9.7110000000000003</v>
      </c>
      <c r="M854" s="66">
        <v>74.142724745134387</v>
      </c>
    </row>
    <row r="855" spans="1:13">
      <c r="A855" s="136" t="s">
        <v>8243</v>
      </c>
      <c r="B855" s="117">
        <v>2018</v>
      </c>
      <c r="C855" s="108">
        <v>43394</v>
      </c>
      <c r="D855" s="66" t="s">
        <v>64</v>
      </c>
      <c r="E855" s="66" t="s">
        <v>127</v>
      </c>
      <c r="F855" s="66" t="s">
        <v>33</v>
      </c>
      <c r="G855" s="10">
        <f>(C855-VLOOKUP(E855,Riders!$A$2:$E$7777,4,FALSE))/365</f>
        <v>27.284931506849315</v>
      </c>
      <c r="H855" s="109">
        <v>11</v>
      </c>
      <c r="I855" s="66">
        <v>4.8109999999999999</v>
      </c>
      <c r="J855" s="66">
        <v>4.9049999999999994</v>
      </c>
      <c r="K855" s="66">
        <v>9.3999999999999417E-2</v>
      </c>
      <c r="L855" s="66">
        <v>9.7159999999999993</v>
      </c>
      <c r="M855" s="66">
        <v>74.104569781803221</v>
      </c>
    </row>
    <row r="856" spans="1:13">
      <c r="A856" s="136" t="s">
        <v>8243</v>
      </c>
      <c r="B856" s="117">
        <v>2018</v>
      </c>
      <c r="C856" s="108">
        <v>43394</v>
      </c>
      <c r="D856" s="66" t="s">
        <v>64</v>
      </c>
      <c r="E856" s="66" t="s">
        <v>123</v>
      </c>
      <c r="F856" s="66" t="s">
        <v>111</v>
      </c>
      <c r="G856" s="10">
        <f>(C856-VLOOKUP(E856,Riders!$A$2:$E$7777,4,FALSE))/365</f>
        <v>21.695890410958903</v>
      </c>
      <c r="H856" s="109">
        <v>12</v>
      </c>
      <c r="I856" s="66">
        <v>4.8070000000000004</v>
      </c>
      <c r="J856" s="66">
        <v>4.9249999999999989</v>
      </c>
      <c r="K856" s="66">
        <v>0.11799999999999855</v>
      </c>
      <c r="L856" s="66">
        <v>9.7319999999999993</v>
      </c>
      <c r="M856" s="66">
        <v>73.982737361282375</v>
      </c>
    </row>
    <row r="857" spans="1:13">
      <c r="A857" s="136" t="s">
        <v>8243</v>
      </c>
      <c r="B857" s="117">
        <v>2018</v>
      </c>
      <c r="C857" s="108">
        <v>43394</v>
      </c>
      <c r="D857" s="66" t="s">
        <v>64</v>
      </c>
      <c r="E857" s="66" t="s">
        <v>198</v>
      </c>
      <c r="F857" s="66" t="s">
        <v>22</v>
      </c>
      <c r="G857" s="10">
        <f>(C857-VLOOKUP(E857,Riders!$A$2:$E$7777,4,FALSE))/365</f>
        <v>25.87123287671233</v>
      </c>
      <c r="H857" s="109">
        <v>13</v>
      </c>
      <c r="I857" s="66">
        <v>4.8170000000000002</v>
      </c>
      <c r="J857" s="66">
        <v>4.9239999999999995</v>
      </c>
      <c r="K857" s="66">
        <v>0.10699999999999932</v>
      </c>
      <c r="L857" s="66">
        <v>9.7409999999999997</v>
      </c>
      <c r="M857" s="66">
        <v>73.914382506929471</v>
      </c>
    </row>
    <row r="858" spans="1:13">
      <c r="A858" s="136" t="s">
        <v>8243</v>
      </c>
      <c r="B858" s="117">
        <v>2018</v>
      </c>
      <c r="C858" s="108">
        <v>43394</v>
      </c>
      <c r="D858" s="66" t="s">
        <v>64</v>
      </c>
      <c r="E858" s="66" t="s">
        <v>141</v>
      </c>
      <c r="F858" s="66" t="s">
        <v>93</v>
      </c>
      <c r="G858" s="10">
        <f>(C858-VLOOKUP(E858,Riders!$A$2:$E$7777,4,FALSE))/365</f>
        <v>23.550684931506851</v>
      </c>
      <c r="H858" s="109">
        <v>14</v>
      </c>
      <c r="I858" s="66">
        <v>4.7919999999999998</v>
      </c>
      <c r="J858" s="66">
        <v>4.9529999999999994</v>
      </c>
      <c r="K858" s="66">
        <v>0.16099999999999959</v>
      </c>
      <c r="L858" s="66">
        <v>9.7449999999999992</v>
      </c>
      <c r="M858" s="66">
        <v>73.884043099025149</v>
      </c>
    </row>
    <row r="859" spans="1:13">
      <c r="A859" s="136" t="s">
        <v>8243</v>
      </c>
      <c r="B859" s="117">
        <v>2018</v>
      </c>
      <c r="C859" s="108">
        <v>43394</v>
      </c>
      <c r="D859" s="66" t="s">
        <v>64</v>
      </c>
      <c r="E859" s="66" t="s">
        <v>195</v>
      </c>
      <c r="F859" s="66" t="s">
        <v>196</v>
      </c>
      <c r="G859" s="10">
        <f>(C859-VLOOKUP(E859,Riders!$A$2:$E$7777,4,FALSE))/365</f>
        <v>32.602739726027394</v>
      </c>
      <c r="H859" s="109">
        <v>15</v>
      </c>
      <c r="I859" s="66">
        <v>4.8390000000000004</v>
      </c>
      <c r="J859" s="66">
        <v>4.9189999999999987</v>
      </c>
      <c r="K859" s="66">
        <v>7.9999999999998295E-2</v>
      </c>
      <c r="L859" s="66">
        <v>9.7579999999999991</v>
      </c>
      <c r="M859" s="66">
        <v>73.785611805697897</v>
      </c>
    </row>
    <row r="860" spans="1:13">
      <c r="A860" s="136" t="s">
        <v>8243</v>
      </c>
      <c r="B860" s="117">
        <v>2018</v>
      </c>
      <c r="C860" s="108">
        <v>43394</v>
      </c>
      <c r="D860" s="66" t="s">
        <v>64</v>
      </c>
      <c r="E860" s="66" t="s">
        <v>237</v>
      </c>
      <c r="F860" s="66" t="s">
        <v>196</v>
      </c>
      <c r="G860" s="10">
        <f>(C860-VLOOKUP(E860,Riders!$A$2:$E$7777,4,FALSE))/365</f>
        <v>31.095890410958905</v>
      </c>
      <c r="H860" s="109">
        <v>16</v>
      </c>
      <c r="I860" s="66">
        <v>4.8630000000000004</v>
      </c>
      <c r="J860" s="66">
        <v>4.9470000000000001</v>
      </c>
      <c r="K860" s="66">
        <v>8.3999999999999631E-2</v>
      </c>
      <c r="L860" s="66">
        <v>9.81</v>
      </c>
      <c r="M860" s="66">
        <v>73.394495412844037</v>
      </c>
    </row>
    <row r="861" spans="1:13">
      <c r="A861" s="136" t="s">
        <v>8243</v>
      </c>
      <c r="B861" s="117">
        <v>2018</v>
      </c>
      <c r="C861" s="108">
        <v>43394</v>
      </c>
      <c r="D861" s="66" t="s">
        <v>64</v>
      </c>
      <c r="E861" s="66" t="s">
        <v>211</v>
      </c>
      <c r="F861" s="66" t="s">
        <v>40</v>
      </c>
      <c r="G861" s="10">
        <f>(C861-VLOOKUP(E861,Riders!$A$2:$E$7777,4,FALSE))/365</f>
        <v>27.419178082191781</v>
      </c>
      <c r="H861" s="109">
        <v>17</v>
      </c>
      <c r="I861" s="66">
        <v>4.8550000000000004</v>
      </c>
      <c r="J861" s="66">
        <v>5.0009999999999994</v>
      </c>
      <c r="K861" s="66">
        <v>0.14599999999999902</v>
      </c>
      <c r="L861" s="66">
        <v>9.8559999999999999</v>
      </c>
      <c r="M861" s="66">
        <v>73.05194805194806</v>
      </c>
    </row>
    <row r="862" spans="1:13">
      <c r="A862" s="136" t="s">
        <v>8243</v>
      </c>
      <c r="B862" s="117">
        <v>2018</v>
      </c>
      <c r="C862" s="108">
        <v>43394</v>
      </c>
      <c r="D862" s="66" t="s">
        <v>64</v>
      </c>
      <c r="E862" s="66" t="s">
        <v>255</v>
      </c>
      <c r="F862" s="66" t="s">
        <v>30</v>
      </c>
      <c r="G862" s="10">
        <f>(C862-VLOOKUP(E862,Riders!$A$2:$E$7777,4,FALSE))/365</f>
        <v>28.816438356164383</v>
      </c>
      <c r="H862" s="109">
        <v>18</v>
      </c>
      <c r="I862" s="66">
        <v>4.8479999999999999</v>
      </c>
      <c r="J862" s="66">
        <v>5.0119999999999996</v>
      </c>
      <c r="K862" s="66">
        <v>0.1639999999999997</v>
      </c>
      <c r="L862" s="66">
        <v>9.86</v>
      </c>
      <c r="M862" s="66">
        <v>73.022312373225162</v>
      </c>
    </row>
    <row r="863" spans="1:13">
      <c r="A863" s="136" t="s">
        <v>8243</v>
      </c>
      <c r="B863" s="117">
        <v>2018</v>
      </c>
      <c r="C863" s="108">
        <v>43394</v>
      </c>
      <c r="D863" s="66" t="s">
        <v>64</v>
      </c>
      <c r="E863" s="66" t="s">
        <v>8241</v>
      </c>
      <c r="F863" s="66" t="s">
        <v>80</v>
      </c>
      <c r="G863" s="10" t="e">
        <f>(C863-VLOOKUP(E863,Riders!$A$2:$E$7777,4,FALSE))/365</f>
        <v>#N/A</v>
      </c>
      <c r="H863" s="109">
        <v>19</v>
      </c>
      <c r="I863" s="66">
        <v>4.8849999999999998</v>
      </c>
      <c r="J863" s="66">
        <v>4.9930000000000003</v>
      </c>
      <c r="K863" s="66">
        <v>0.10800000000000054</v>
      </c>
      <c r="L863" s="66">
        <v>9.8780000000000001</v>
      </c>
      <c r="M863" s="66">
        <v>72.889248835796721</v>
      </c>
    </row>
    <row r="864" spans="1:13">
      <c r="A864" s="136" t="s">
        <v>8243</v>
      </c>
      <c r="B864" s="117">
        <v>2018</v>
      </c>
      <c r="C864" s="108">
        <v>43394</v>
      </c>
      <c r="D864" s="66" t="s">
        <v>64</v>
      </c>
      <c r="E864" s="66" t="s">
        <v>219</v>
      </c>
      <c r="F864" s="66" t="s">
        <v>30</v>
      </c>
      <c r="G864" s="10">
        <f>(C864-VLOOKUP(E864,Riders!$A$2:$E$7777,4,FALSE))/365</f>
        <v>33.723287671232875</v>
      </c>
      <c r="H864" s="109">
        <v>20</v>
      </c>
      <c r="I864" s="66">
        <v>4.9020000000000001</v>
      </c>
      <c r="J864" s="66">
        <v>5.0140000000000002</v>
      </c>
      <c r="K864" s="66">
        <v>0.1120000000000001</v>
      </c>
      <c r="L864" s="66">
        <v>9.9160000000000004</v>
      </c>
      <c r="M864" s="66">
        <v>72.609923356192013</v>
      </c>
    </row>
    <row r="865" spans="1:13">
      <c r="A865" s="136" t="s">
        <v>8243</v>
      </c>
      <c r="B865" s="117">
        <v>2018</v>
      </c>
      <c r="C865" s="108">
        <v>43394</v>
      </c>
      <c r="D865" s="66" t="s">
        <v>64</v>
      </c>
      <c r="E865" s="66" t="s">
        <v>98</v>
      </c>
      <c r="F865" s="66" t="s">
        <v>42</v>
      </c>
      <c r="G865" s="10">
        <f>(C865-VLOOKUP(E865,Riders!$A$2:$E$7777,4,FALSE))/365</f>
        <v>19.994520547945207</v>
      </c>
      <c r="H865" s="109">
        <v>21</v>
      </c>
      <c r="I865" s="66">
        <v>4.9409999999999998</v>
      </c>
      <c r="J865" s="66">
        <v>5.0000000000000009</v>
      </c>
      <c r="K865" s="66">
        <v>5.9000000000001052E-2</v>
      </c>
      <c r="L865" s="66">
        <v>9.9410000000000007</v>
      </c>
      <c r="M865" s="66">
        <v>72.427321195050794</v>
      </c>
    </row>
    <row r="866" spans="1:13">
      <c r="A866" s="136" t="s">
        <v>8243</v>
      </c>
      <c r="B866" s="117">
        <v>2018</v>
      </c>
      <c r="C866" s="108">
        <v>43394</v>
      </c>
      <c r="D866" s="66" t="s">
        <v>64</v>
      </c>
      <c r="E866" s="66" t="s">
        <v>194</v>
      </c>
      <c r="F866" s="66" t="s">
        <v>50</v>
      </c>
      <c r="G866" s="10">
        <f>(C866-VLOOKUP(E866,Riders!$A$2:$E$7777,4,FALSE))/365</f>
        <v>30.813698630136987</v>
      </c>
      <c r="H866" s="109">
        <v>22</v>
      </c>
      <c r="I866" s="66">
        <v>4.8970000000000002</v>
      </c>
      <c r="J866" s="66">
        <v>5.0489999999999995</v>
      </c>
      <c r="K866" s="66">
        <v>0.15199999999999925</v>
      </c>
      <c r="L866" s="66">
        <v>9.9459999999999997</v>
      </c>
      <c r="M866" s="66">
        <v>72.390910918962405</v>
      </c>
    </row>
    <row r="867" spans="1:13">
      <c r="A867" s="136" t="s">
        <v>8243</v>
      </c>
      <c r="B867" s="117">
        <v>2018</v>
      </c>
      <c r="C867" s="108">
        <v>43394</v>
      </c>
      <c r="D867" s="66" t="s">
        <v>64</v>
      </c>
      <c r="E867" s="66" t="s">
        <v>165</v>
      </c>
      <c r="F867" s="66" t="s">
        <v>44</v>
      </c>
      <c r="G867" s="10">
        <f>(C867-VLOOKUP(E867,Riders!$A$2:$E$7777,4,FALSE))/365</f>
        <v>28.802739726027397</v>
      </c>
      <c r="H867" s="109">
        <v>23</v>
      </c>
      <c r="I867" s="66">
        <v>4.9320000000000004</v>
      </c>
      <c r="J867" s="66">
        <v>5.016</v>
      </c>
      <c r="K867" s="66">
        <v>8.3999999999999631E-2</v>
      </c>
      <c r="L867" s="66">
        <v>9.9480000000000004</v>
      </c>
      <c r="M867" s="66">
        <v>72.376357056694815</v>
      </c>
    </row>
    <row r="868" spans="1:13">
      <c r="A868" s="136" t="s">
        <v>8243</v>
      </c>
      <c r="B868" s="117">
        <v>2018</v>
      </c>
      <c r="C868" s="108">
        <v>43394</v>
      </c>
      <c r="D868" s="66" t="s">
        <v>64</v>
      </c>
      <c r="E868" s="66" t="s">
        <v>193</v>
      </c>
      <c r="F868" s="66" t="s">
        <v>225</v>
      </c>
      <c r="G868" s="10">
        <f>(C868-VLOOKUP(E868,Riders!$A$2:$E$7777,4,FALSE))/365</f>
        <v>29.605479452054794</v>
      </c>
      <c r="H868" s="109">
        <v>24</v>
      </c>
      <c r="I868" s="66">
        <v>4.9349999999999996</v>
      </c>
      <c r="J868" s="66">
        <v>5.0160000000000009</v>
      </c>
      <c r="K868" s="66">
        <v>8.1000000000001293E-2</v>
      </c>
      <c r="L868" s="66">
        <v>9.9510000000000005</v>
      </c>
      <c r="M868" s="66">
        <v>72.354537232438943</v>
      </c>
    </row>
    <row r="869" spans="1:13">
      <c r="A869" s="136" t="s">
        <v>8243</v>
      </c>
      <c r="B869" s="117">
        <v>2018</v>
      </c>
      <c r="C869" s="108">
        <v>43394</v>
      </c>
      <c r="D869" s="66" t="s">
        <v>64</v>
      </c>
      <c r="E869" s="66" t="s">
        <v>352</v>
      </c>
      <c r="F869" s="66" t="s">
        <v>28</v>
      </c>
      <c r="G869" s="10">
        <f>(C869-VLOOKUP(E869,Riders!$A$2:$E$7777,4,FALSE))/365</f>
        <v>27.101369863013698</v>
      </c>
      <c r="H869" s="109">
        <v>25</v>
      </c>
      <c r="I869" s="66">
        <v>4.915</v>
      </c>
      <c r="J869" s="66">
        <v>5.04</v>
      </c>
      <c r="K869" s="66">
        <v>0.125</v>
      </c>
      <c r="L869" s="66">
        <v>9.9550000000000001</v>
      </c>
      <c r="M869" s="66">
        <v>72.325464590657958</v>
      </c>
    </row>
    <row r="870" spans="1:13">
      <c r="A870" s="136" t="s">
        <v>8243</v>
      </c>
      <c r="B870" s="117">
        <v>2018</v>
      </c>
      <c r="C870" s="108">
        <v>43394</v>
      </c>
      <c r="D870" s="66" t="s">
        <v>64</v>
      </c>
      <c r="E870" s="66" t="s">
        <v>170</v>
      </c>
      <c r="F870" s="66" t="s">
        <v>40</v>
      </c>
      <c r="G870" s="10">
        <f>(C870-VLOOKUP(E870,Riders!$A$2:$E$7777,4,FALSE))/365</f>
        <v>20.016438356164382</v>
      </c>
      <c r="H870" s="109">
        <v>26</v>
      </c>
      <c r="I870" s="66">
        <v>4.9370000000000003</v>
      </c>
      <c r="J870" s="66">
        <v>5.0469999999999997</v>
      </c>
      <c r="K870" s="66">
        <v>0.10999999999999943</v>
      </c>
      <c r="L870" s="66">
        <v>9.984</v>
      </c>
      <c r="M870" s="66">
        <v>72.115384615384613</v>
      </c>
    </row>
    <row r="871" spans="1:13">
      <c r="A871" s="136" t="s">
        <v>8243</v>
      </c>
      <c r="B871" s="117">
        <v>2018</v>
      </c>
      <c r="C871" s="108">
        <v>43394</v>
      </c>
      <c r="D871" s="66" t="s">
        <v>64</v>
      </c>
      <c r="E871" s="66" t="s">
        <v>8237</v>
      </c>
      <c r="F871" s="66" t="s">
        <v>35</v>
      </c>
      <c r="G871" s="10" t="e">
        <f>(C871-VLOOKUP(E871,Riders!$A$2:$E$7777,4,FALSE))/365</f>
        <v>#N/A</v>
      </c>
      <c r="H871" s="109">
        <v>27</v>
      </c>
      <c r="I871" s="66">
        <v>4.9580000000000002</v>
      </c>
      <c r="J871" s="66">
        <v>5.0359999999999996</v>
      </c>
      <c r="K871" s="66">
        <v>7.7999999999999403E-2</v>
      </c>
      <c r="L871" s="66">
        <v>9.9939999999999998</v>
      </c>
      <c r="M871" s="66">
        <v>72.043225935561338</v>
      </c>
    </row>
    <row r="872" spans="1:13">
      <c r="A872" s="136" t="s">
        <v>8243</v>
      </c>
      <c r="B872" s="117">
        <v>2018</v>
      </c>
      <c r="C872" s="108">
        <v>43394</v>
      </c>
      <c r="D872" s="66" t="s">
        <v>64</v>
      </c>
      <c r="E872" s="66" t="s">
        <v>8238</v>
      </c>
      <c r="F872" s="66" t="s">
        <v>107</v>
      </c>
      <c r="G872" s="10" t="e">
        <f>(C872-VLOOKUP(E872,Riders!$A$2:$E$7777,4,FALSE))/365</f>
        <v>#N/A</v>
      </c>
      <c r="H872" s="109">
        <v>28</v>
      </c>
      <c r="I872" s="66">
        <v>4.9820000000000002</v>
      </c>
      <c r="J872" s="66">
        <v>5.0929999999999991</v>
      </c>
      <c r="K872" s="66">
        <v>0.11099999999999888</v>
      </c>
      <c r="L872" s="66">
        <v>10.074999999999999</v>
      </c>
      <c r="M872" s="66">
        <v>71.464019851116632</v>
      </c>
    </row>
    <row r="873" spans="1:13">
      <c r="A873" s="136" t="s">
        <v>8243</v>
      </c>
      <c r="B873" s="117">
        <v>2018</v>
      </c>
      <c r="C873" s="108">
        <v>43394</v>
      </c>
      <c r="D873" s="66" t="s">
        <v>64</v>
      </c>
      <c r="E873" s="66" t="s">
        <v>287</v>
      </c>
      <c r="F873" s="66" t="s">
        <v>205</v>
      </c>
      <c r="G873" s="10">
        <f>(C873-VLOOKUP(E873,Riders!$A$2:$E$7777,4,FALSE))/365</f>
        <v>36.210958904109589</v>
      </c>
      <c r="H873" s="109">
        <v>29</v>
      </c>
      <c r="I873" s="66">
        <v>4.9889999999999999</v>
      </c>
      <c r="J873" s="66">
        <v>5.1070000000000002</v>
      </c>
      <c r="K873" s="66">
        <v>0.11800000000000033</v>
      </c>
      <c r="L873" s="66">
        <v>10.096</v>
      </c>
      <c r="M873" s="66">
        <v>71.315372424722668</v>
      </c>
    </row>
    <row r="874" spans="1:13">
      <c r="A874" s="136" t="s">
        <v>8243</v>
      </c>
      <c r="B874" s="117">
        <v>2018</v>
      </c>
      <c r="C874" s="108">
        <v>43394</v>
      </c>
      <c r="D874" s="66" t="s">
        <v>64</v>
      </c>
      <c r="E874" s="66" t="s">
        <v>8239</v>
      </c>
      <c r="F874" s="66" t="s">
        <v>93</v>
      </c>
      <c r="G874" s="10" t="e">
        <f>(C874-VLOOKUP(E874,Riders!$A$2:$E$7777,4,FALSE))/365</f>
        <v>#N/A</v>
      </c>
      <c r="H874" s="109">
        <v>30</v>
      </c>
      <c r="I874" s="66">
        <v>4.99</v>
      </c>
      <c r="J874" s="66">
        <v>5.1180000000000003</v>
      </c>
      <c r="K874" s="66">
        <v>0.12800000000000011</v>
      </c>
      <c r="L874" s="66">
        <v>10.108000000000001</v>
      </c>
      <c r="M874" s="66">
        <v>71.230708349821924</v>
      </c>
    </row>
    <row r="875" spans="1:13">
      <c r="A875" s="136" t="s">
        <v>8243</v>
      </c>
      <c r="B875" s="117">
        <v>2018</v>
      </c>
      <c r="C875" s="108">
        <v>43394</v>
      </c>
      <c r="D875" s="66" t="s">
        <v>64</v>
      </c>
      <c r="E875" s="66" t="s">
        <v>8245</v>
      </c>
      <c r="F875" s="66" t="s">
        <v>35</v>
      </c>
      <c r="G875" s="10" t="e">
        <f>(C875-VLOOKUP(E875,Riders!$A$2:$E$7777,4,FALSE))/365</f>
        <v>#N/A</v>
      </c>
      <c r="H875" s="109">
        <v>31</v>
      </c>
      <c r="I875" s="66">
        <v>4.9800000000000004</v>
      </c>
      <c r="J875" s="66">
        <v>5.1359999999999992</v>
      </c>
      <c r="K875" s="66">
        <v>0.15599999999999881</v>
      </c>
      <c r="L875" s="66">
        <v>10.116</v>
      </c>
      <c r="M875" s="66">
        <v>71.17437722419929</v>
      </c>
    </row>
    <row r="876" spans="1:13">
      <c r="A876" s="136" t="s">
        <v>8243</v>
      </c>
      <c r="B876" s="117">
        <v>2018</v>
      </c>
      <c r="C876" s="108">
        <v>43394</v>
      </c>
      <c r="D876" s="66" t="s">
        <v>64</v>
      </c>
      <c r="E876" s="66" t="s">
        <v>91</v>
      </c>
      <c r="F876" s="66" t="s">
        <v>50</v>
      </c>
      <c r="G876" s="10">
        <f>(C876-VLOOKUP(E876,Riders!$A$2:$E$7777,4,FALSE))/365</f>
        <v>22.917808219178081</v>
      </c>
      <c r="H876" s="109">
        <v>32</v>
      </c>
      <c r="I876" s="66">
        <v>4.9569999999999999</v>
      </c>
      <c r="J876" s="66">
        <v>5.160000000000001</v>
      </c>
      <c r="K876" s="66">
        <v>0.20300000000000118</v>
      </c>
      <c r="L876" s="66">
        <v>10.117000000000001</v>
      </c>
      <c r="M876" s="66">
        <v>71.167342097459709</v>
      </c>
    </row>
    <row r="877" spans="1:13">
      <c r="A877" s="136" t="s">
        <v>8243</v>
      </c>
      <c r="B877" s="117">
        <v>2018</v>
      </c>
      <c r="C877" s="108">
        <v>43394</v>
      </c>
      <c r="D877" s="66" t="s">
        <v>64</v>
      </c>
      <c r="E877" s="66" t="s">
        <v>206</v>
      </c>
      <c r="F877" s="66" t="s">
        <v>56</v>
      </c>
      <c r="G877" s="10">
        <f>(C877-VLOOKUP(E877,Riders!$A$2:$E$7777,4,FALSE))/365</f>
        <v>25.079452054794519</v>
      </c>
      <c r="H877" s="109">
        <v>33</v>
      </c>
      <c r="I877" s="66">
        <v>5.03</v>
      </c>
      <c r="J877" s="66">
        <v>5.1669999999999989</v>
      </c>
      <c r="K877" s="66">
        <v>0.13699999999999868</v>
      </c>
      <c r="L877" s="66">
        <v>10.196999999999999</v>
      </c>
      <c r="M877" s="66">
        <v>70.609002647837599</v>
      </c>
    </row>
    <row r="878" spans="1:13">
      <c r="A878" s="136" t="s">
        <v>8243</v>
      </c>
      <c r="B878" s="117">
        <v>2018</v>
      </c>
      <c r="C878" s="108">
        <v>43394</v>
      </c>
      <c r="D878" s="66" t="s">
        <v>64</v>
      </c>
      <c r="E878" s="66" t="s">
        <v>291</v>
      </c>
      <c r="F878" s="66" t="s">
        <v>947</v>
      </c>
      <c r="G878" s="10">
        <f>(C878-VLOOKUP(E878,Riders!$A$2:$E$7777,4,FALSE))/365</f>
        <v>29.824657534246576</v>
      </c>
      <c r="H878" s="109">
        <v>34</v>
      </c>
      <c r="I878" s="66">
        <v>5.0039999999999996</v>
      </c>
      <c r="J878" s="66">
        <v>5.1980000000000004</v>
      </c>
      <c r="K878" s="66">
        <v>0.19400000000000084</v>
      </c>
      <c r="L878" s="66">
        <v>10.202</v>
      </c>
      <c r="M878" s="66">
        <v>70.57439717702411</v>
      </c>
    </row>
    <row r="879" spans="1:13">
      <c r="A879" s="136" t="s">
        <v>8243</v>
      </c>
      <c r="B879" s="117">
        <v>2018</v>
      </c>
      <c r="C879" s="108">
        <v>43394</v>
      </c>
      <c r="D879" s="66" t="s">
        <v>64</v>
      </c>
      <c r="E879" s="66" t="s">
        <v>48</v>
      </c>
      <c r="F879" s="66" t="s">
        <v>42</v>
      </c>
      <c r="G879" s="10">
        <f>(C879-VLOOKUP(E879,Riders!$A$2:$E$7777,4,FALSE))/365</f>
        <v>24.271232876712329</v>
      </c>
      <c r="H879" s="109">
        <v>35</v>
      </c>
      <c r="I879" s="66">
        <v>5.0199999999999996</v>
      </c>
      <c r="J879" s="66">
        <v>5.1820000000000004</v>
      </c>
      <c r="K879" s="66">
        <v>0.16200000000000081</v>
      </c>
      <c r="L879" s="66">
        <v>10.202</v>
      </c>
      <c r="M879" s="66">
        <v>70.57439717702411</v>
      </c>
    </row>
    <row r="880" spans="1:13">
      <c r="A880" s="136" t="s">
        <v>8243</v>
      </c>
      <c r="B880" s="117">
        <v>2018</v>
      </c>
      <c r="C880" s="108">
        <v>43394</v>
      </c>
      <c r="D880" s="66" t="s">
        <v>64</v>
      </c>
      <c r="E880" s="66" t="s">
        <v>151</v>
      </c>
      <c r="F880" s="66" t="s">
        <v>152</v>
      </c>
      <c r="G880" s="10">
        <f>(C880-VLOOKUP(E880,Riders!$A$2:$E$7777,4,FALSE))/365</f>
        <v>29.887671232876713</v>
      </c>
      <c r="H880" s="109">
        <v>36</v>
      </c>
      <c r="I880" s="66">
        <v>5.0890000000000004</v>
      </c>
      <c r="J880" s="66">
        <v>5.129999999999999</v>
      </c>
      <c r="K880" s="66">
        <v>4.0999999999998593E-2</v>
      </c>
      <c r="L880" s="66">
        <v>10.218999999999999</v>
      </c>
      <c r="M880" s="66">
        <v>70.456991877874557</v>
      </c>
    </row>
    <row r="881" spans="1:13">
      <c r="A881" s="136" t="s">
        <v>8243</v>
      </c>
      <c r="B881" s="117">
        <v>2018</v>
      </c>
      <c r="C881" s="108">
        <v>43394</v>
      </c>
      <c r="D881" s="66" t="s">
        <v>64</v>
      </c>
      <c r="E881" s="66" t="s">
        <v>60</v>
      </c>
      <c r="F881" s="66" t="s">
        <v>61</v>
      </c>
      <c r="G881" s="10">
        <f>(C881-VLOOKUP(E881,Riders!$A$2:$E$7777,4,FALSE))/365</f>
        <v>28.917808219178081</v>
      </c>
      <c r="H881" s="109">
        <v>37</v>
      </c>
      <c r="I881" s="66">
        <v>5.0590000000000002</v>
      </c>
      <c r="J881" s="66">
        <v>5.1960000000000006</v>
      </c>
      <c r="K881" s="66">
        <v>0.13700000000000045</v>
      </c>
      <c r="L881" s="66">
        <v>10.255000000000001</v>
      </c>
      <c r="M881" s="66">
        <v>70.209653827401269</v>
      </c>
    </row>
    <row r="882" spans="1:13">
      <c r="A882" s="136" t="s">
        <v>8243</v>
      </c>
      <c r="B882" s="117">
        <v>2018</v>
      </c>
      <c r="C882" s="108">
        <v>43394</v>
      </c>
      <c r="D882" s="66" t="s">
        <v>64</v>
      </c>
      <c r="E882" s="66" t="s">
        <v>108</v>
      </c>
      <c r="F882" s="66" t="s">
        <v>56</v>
      </c>
      <c r="G882" s="10">
        <f>(C882-VLOOKUP(E882,Riders!$A$2:$E$7777,4,FALSE))/365</f>
        <v>20.531506849315068</v>
      </c>
      <c r="H882" s="109">
        <v>38</v>
      </c>
      <c r="I882" s="66">
        <v>5.0880000000000001</v>
      </c>
      <c r="J882" s="66">
        <v>5.2039999999999997</v>
      </c>
      <c r="K882" s="66">
        <v>0.11599999999999966</v>
      </c>
      <c r="L882" s="66">
        <v>10.292</v>
      </c>
      <c r="M882" s="66">
        <v>69.957248348231644</v>
      </c>
    </row>
    <row r="883" spans="1:13">
      <c r="A883" s="146" t="s">
        <v>8243</v>
      </c>
      <c r="B883" s="117">
        <v>2018</v>
      </c>
      <c r="C883" s="108">
        <v>43394</v>
      </c>
      <c r="D883" s="146" t="s">
        <v>64</v>
      </c>
      <c r="E883" s="146" t="s">
        <v>8246</v>
      </c>
      <c r="F883" s="146" t="s">
        <v>222</v>
      </c>
      <c r="G883" s="10" t="e">
        <f>(C883-VLOOKUP(E883,Riders!$A$2:$E$7777,4,FALSE))/365</f>
        <v>#N/A</v>
      </c>
      <c r="H883" s="109">
        <v>39</v>
      </c>
      <c r="I883" s="146">
        <v>5.0979999999999999</v>
      </c>
      <c r="J883" s="146">
        <v>5.2009999999999996</v>
      </c>
      <c r="K883" s="146">
        <v>0.10299999999999976</v>
      </c>
      <c r="L883" s="146">
        <v>10.298999999999999</v>
      </c>
      <c r="M883" s="146">
        <v>69.90969997087096</v>
      </c>
    </row>
    <row r="884" spans="1:13">
      <c r="A884" s="146" t="s">
        <v>8243</v>
      </c>
      <c r="B884" s="117">
        <v>2018</v>
      </c>
      <c r="C884" s="108">
        <v>43394</v>
      </c>
      <c r="D884" s="146" t="s">
        <v>64</v>
      </c>
      <c r="E884" s="146" t="s">
        <v>227</v>
      </c>
      <c r="F884" s="146" t="s">
        <v>150</v>
      </c>
      <c r="G884" s="10">
        <f>(C884-VLOOKUP(E884,Riders!$A$2:$E$7777,4,FALSE))/365</f>
        <v>20.657534246575342</v>
      </c>
      <c r="H884" s="109">
        <v>40</v>
      </c>
      <c r="I884" s="146">
        <v>5.0620000000000003</v>
      </c>
      <c r="J884" s="146">
        <v>5.2429999999999994</v>
      </c>
      <c r="K884" s="146">
        <v>0.18099999999999916</v>
      </c>
      <c r="L884" s="146">
        <v>10.305</v>
      </c>
      <c r="M884" s="146">
        <v>69.86899563318778</v>
      </c>
    </row>
    <row r="885" spans="1:13">
      <c r="A885" s="146" t="s">
        <v>8243</v>
      </c>
      <c r="B885" s="117">
        <v>2018</v>
      </c>
      <c r="C885" s="108">
        <v>43394</v>
      </c>
      <c r="D885" s="146" t="s">
        <v>64</v>
      </c>
      <c r="E885" s="146" t="s">
        <v>317</v>
      </c>
      <c r="F885" s="146" t="s">
        <v>1160</v>
      </c>
      <c r="G885" s="10">
        <f>(C885-VLOOKUP(E885,Riders!$A$2:$E$7777,4,FALSE))/365</f>
        <v>25.139726027397259</v>
      </c>
      <c r="H885" s="109">
        <v>41</v>
      </c>
      <c r="I885" s="146">
        <v>5.2480000000000002</v>
      </c>
      <c r="J885" s="146">
        <v>5.4189999999999996</v>
      </c>
      <c r="K885" s="146">
        <v>0.17099999999999937</v>
      </c>
      <c r="L885" s="146">
        <v>10.667</v>
      </c>
      <c r="M885" s="146">
        <v>67.497890690915909</v>
      </c>
    </row>
    <row r="886" spans="1:13">
      <c r="A886" s="143" t="s">
        <v>160</v>
      </c>
      <c r="B886" s="72">
        <v>2018</v>
      </c>
      <c r="C886" s="111">
        <v>43392</v>
      </c>
      <c r="D886" s="143" t="s">
        <v>64</v>
      </c>
      <c r="E886" s="146" t="s">
        <v>90</v>
      </c>
      <c r="F886" s="146" t="s">
        <v>22</v>
      </c>
      <c r="G886" s="10">
        <f>(C886-VLOOKUP(E886,Riders!$A$2:$E$7777,4,FALSE))/365</f>
        <v>21.613698630136987</v>
      </c>
      <c r="H886" s="28">
        <v>1</v>
      </c>
      <c r="I886" s="146">
        <v>4.7030000000000003</v>
      </c>
      <c r="J886" s="153">
        <f>L886-I886</f>
        <v>4.7890438216023101</v>
      </c>
      <c r="K886" s="156">
        <f>J886-I886</f>
        <v>8.6043821602309833E-2</v>
      </c>
      <c r="L886" s="153">
        <f>3.6*200/M886</f>
        <v>9.4920438216023104</v>
      </c>
      <c r="M886" s="146">
        <v>75.852999999999994</v>
      </c>
    </row>
    <row r="887" spans="1:13">
      <c r="A887" s="143" t="s">
        <v>160</v>
      </c>
      <c r="B887" s="72">
        <v>2018</v>
      </c>
      <c r="C887" s="111">
        <v>43392</v>
      </c>
      <c r="D887" s="143" t="s">
        <v>64</v>
      </c>
      <c r="E887" s="146" t="s">
        <v>104</v>
      </c>
      <c r="F887" s="146" t="s">
        <v>100</v>
      </c>
      <c r="G887" s="10">
        <f>(C887-VLOOKUP(E887,Riders!$A$2:$E$7777,4,FALSE))/365</f>
        <v>26.169863013698631</v>
      </c>
      <c r="H887" s="28">
        <v>2</v>
      </c>
      <c r="I887" s="146">
        <v>4.7380000000000004</v>
      </c>
      <c r="J887" s="153">
        <f>L887-I887</f>
        <v>4.7639399794124619</v>
      </c>
      <c r="K887" s="156">
        <f>J887-I887</f>
        <v>2.5939979412461511E-2</v>
      </c>
      <c r="L887" s="153">
        <f>3.6*200/M887</f>
        <v>9.5019399794124624</v>
      </c>
      <c r="M887" s="146">
        <v>75.774000000000001</v>
      </c>
    </row>
    <row r="888" spans="1:13">
      <c r="A888" s="143" t="s">
        <v>160</v>
      </c>
      <c r="B888" s="72">
        <v>2018</v>
      </c>
      <c r="C888" s="111">
        <v>43392</v>
      </c>
      <c r="D888" s="143" t="s">
        <v>64</v>
      </c>
      <c r="E888" s="146" t="s">
        <v>21</v>
      </c>
      <c r="F888" s="146" t="s">
        <v>22</v>
      </c>
      <c r="G888" s="10">
        <f>(C888-VLOOKUP(E888,Riders!$A$2:$E$7777,4,FALSE))/365</f>
        <v>25.610958904109587</v>
      </c>
      <c r="H888" s="28">
        <v>3</v>
      </c>
      <c r="I888" s="146">
        <v>4.7190000000000003</v>
      </c>
      <c r="J888" s="153">
        <f>L888-I888</f>
        <v>4.8360276697676268</v>
      </c>
      <c r="K888" s="156">
        <f>J888-I888</f>
        <v>0.11702766976762646</v>
      </c>
      <c r="L888" s="153">
        <f>3.6*200/M888</f>
        <v>9.5550276697676271</v>
      </c>
      <c r="M888" s="146">
        <v>75.352999999999994</v>
      </c>
    </row>
    <row r="889" spans="1:13">
      <c r="A889" s="143" t="s">
        <v>160</v>
      </c>
      <c r="B889" s="72">
        <v>2018</v>
      </c>
      <c r="C889" s="111">
        <v>43392</v>
      </c>
      <c r="D889" s="143" t="s">
        <v>64</v>
      </c>
      <c r="E889" s="146" t="s">
        <v>200</v>
      </c>
      <c r="F889" s="146" t="s">
        <v>44</v>
      </c>
      <c r="G889" s="10">
        <f>(C889-VLOOKUP(E889,Riders!$A$2:$E$7777,4,FALSE))/365</f>
        <v>23.265753424657536</v>
      </c>
      <c r="H889" s="28">
        <v>4</v>
      </c>
      <c r="I889" s="146">
        <v>4.7930000000000001</v>
      </c>
      <c r="J889" s="153">
        <f>L889-I889</f>
        <v>4.8180206369970895</v>
      </c>
      <c r="K889" s="156">
        <f>J889-I889</f>
        <v>2.5020636997089341E-2</v>
      </c>
      <c r="L889" s="153">
        <f>3.6*200/M889</f>
        <v>9.6110206369970896</v>
      </c>
      <c r="M889" s="146">
        <v>74.914000000000001</v>
      </c>
    </row>
    <row r="890" spans="1:13">
      <c r="A890" s="143" t="s">
        <v>160</v>
      </c>
      <c r="B890" s="72">
        <v>2018</v>
      </c>
      <c r="C890" s="111">
        <v>43392</v>
      </c>
      <c r="D890" s="143" t="s">
        <v>64</v>
      </c>
      <c r="E890" s="146" t="s">
        <v>97</v>
      </c>
      <c r="F890" s="146" t="s">
        <v>26</v>
      </c>
      <c r="G890" s="10">
        <f>(C890-VLOOKUP(E890,Riders!$A$2:$E$7777,4,FALSE))/365</f>
        <v>21.517808219178082</v>
      </c>
      <c r="H890" s="28">
        <v>5</v>
      </c>
      <c r="I890" s="146">
        <v>4.7729999999999997</v>
      </c>
      <c r="J890" s="153">
        <f>L890-I890</f>
        <v>4.83802063699709</v>
      </c>
      <c r="K890" s="156">
        <f>J890-I890</f>
        <v>6.5020636997090264E-2</v>
      </c>
      <c r="L890" s="153">
        <f>3.6*200/M890</f>
        <v>9.6110206369970896</v>
      </c>
      <c r="M890" s="146">
        <v>74.914000000000001</v>
      </c>
    </row>
    <row r="891" spans="1:13">
      <c r="A891" s="143" t="s">
        <v>160</v>
      </c>
      <c r="B891" s="72">
        <v>2018</v>
      </c>
      <c r="C891" s="111">
        <v>43392</v>
      </c>
      <c r="D891" s="143" t="s">
        <v>64</v>
      </c>
      <c r="E891" s="146" t="s">
        <v>1998</v>
      </c>
      <c r="F891" s="146" t="s">
        <v>26</v>
      </c>
      <c r="G891" s="10">
        <f>(C891-VLOOKUP(E891,Riders!$A$2:$E$7777,4,FALSE))/365</f>
        <v>33.736986301369861</v>
      </c>
      <c r="H891" s="28">
        <v>6</v>
      </c>
      <c r="I891" s="146">
        <v>4.7549999999999999</v>
      </c>
      <c r="J891" s="153">
        <f>L891-I891</f>
        <v>4.8969920639176356</v>
      </c>
      <c r="K891" s="156">
        <f>J891-I891</f>
        <v>0.14199206391763575</v>
      </c>
      <c r="L891" s="153">
        <f>3.6*200/M891</f>
        <v>9.6519920639176355</v>
      </c>
      <c r="M891" s="146">
        <v>74.596000000000004</v>
      </c>
    </row>
    <row r="892" spans="1:13">
      <c r="A892" s="143" t="s">
        <v>160</v>
      </c>
      <c r="B892" s="72">
        <v>2018</v>
      </c>
      <c r="C892" s="111">
        <v>43392</v>
      </c>
      <c r="D892" s="143" t="s">
        <v>64</v>
      </c>
      <c r="E892" s="146" t="s">
        <v>284</v>
      </c>
      <c r="F892" s="146" t="s">
        <v>100</v>
      </c>
      <c r="G892" s="10">
        <f>(C892-VLOOKUP(E892,Riders!$A$2:$E$7777,4,FALSE))/365</f>
        <v>24.767123287671232</v>
      </c>
      <c r="H892" s="28">
        <v>7</v>
      </c>
      <c r="I892" s="146">
        <v>4.7880000000000003</v>
      </c>
      <c r="J892" s="153">
        <f>L892-I892</f>
        <v>4.8790247046186881</v>
      </c>
      <c r="K892" s="156">
        <f>J892-I892</f>
        <v>9.1024704618687835E-2</v>
      </c>
      <c r="L892" s="153">
        <f>3.6*200/M892</f>
        <v>9.6670247046186883</v>
      </c>
      <c r="M892" s="146">
        <v>74.48</v>
      </c>
    </row>
    <row r="893" spans="1:13">
      <c r="A893" s="143" t="s">
        <v>160</v>
      </c>
      <c r="B893" s="72">
        <v>2018</v>
      </c>
      <c r="C893" s="111">
        <v>43392</v>
      </c>
      <c r="D893" s="143" t="s">
        <v>64</v>
      </c>
      <c r="E893" s="146" t="s">
        <v>904</v>
      </c>
      <c r="F893" s="146" t="s">
        <v>33</v>
      </c>
      <c r="G893" s="10">
        <f>(C893-VLOOKUP(E893,Riders!$A$2:$E$7777,4,FALSE))/365</f>
        <v>27.682191780821917</v>
      </c>
      <c r="H893" s="28">
        <v>8</v>
      </c>
      <c r="I893" s="146">
        <v>4.774</v>
      </c>
      <c r="J893" s="153">
        <f>L893-I893</f>
        <v>4.9049804807226964</v>
      </c>
      <c r="K893" s="156">
        <f>J893-I893</f>
        <v>0.13098048072269641</v>
      </c>
      <c r="L893" s="153">
        <f>3.6*200/M893</f>
        <v>9.6789804807226965</v>
      </c>
      <c r="M893" s="146">
        <v>74.388000000000005</v>
      </c>
    </row>
    <row r="894" spans="1:13">
      <c r="A894" s="143" t="s">
        <v>160</v>
      </c>
      <c r="B894" s="72">
        <v>2018</v>
      </c>
      <c r="C894" s="111">
        <v>43392</v>
      </c>
      <c r="D894" s="143" t="s">
        <v>64</v>
      </c>
      <c r="E894" s="146" t="s">
        <v>192</v>
      </c>
      <c r="F894" s="146" t="s">
        <v>28</v>
      </c>
      <c r="G894" s="10">
        <f>(C894-VLOOKUP(E894,Riders!$A$2:$E$7777,4,FALSE))/365</f>
        <v>31.336986301369862</v>
      </c>
      <c r="H894" s="28">
        <v>9</v>
      </c>
      <c r="I894" s="146">
        <v>4.7930000000000001</v>
      </c>
      <c r="J894" s="153">
        <f>L894-I894</f>
        <v>4.9030555907187194</v>
      </c>
      <c r="K894" s="156">
        <f>J894-I894</f>
        <v>0.11005559071871929</v>
      </c>
      <c r="L894" s="153">
        <f>3.6*200/M894</f>
        <v>9.6960555907187196</v>
      </c>
      <c r="M894" s="146">
        <v>74.257000000000005</v>
      </c>
    </row>
    <row r="895" spans="1:13">
      <c r="A895" s="143" t="s">
        <v>160</v>
      </c>
      <c r="B895" s="72">
        <v>2018</v>
      </c>
      <c r="C895" s="111">
        <v>43392</v>
      </c>
      <c r="D895" s="143" t="s">
        <v>64</v>
      </c>
      <c r="E895" s="146" t="s">
        <v>110</v>
      </c>
      <c r="F895" s="146" t="s">
        <v>111</v>
      </c>
      <c r="G895" s="10">
        <f>(C895-VLOOKUP(E895,Riders!$A$2:$E$7777,4,FALSE))/365</f>
        <v>21.504109589041096</v>
      </c>
      <c r="H895" s="28">
        <v>10</v>
      </c>
      <c r="I895" s="146">
        <v>4.7949999999999999</v>
      </c>
      <c r="J895" s="153">
        <f>L895-I895</f>
        <v>4.9159639480463433</v>
      </c>
      <c r="K895" s="156">
        <f>J895-I895</f>
        <v>0.12096394804634336</v>
      </c>
      <c r="L895" s="153">
        <f>3.6*200/M895</f>
        <v>9.7109639480463432</v>
      </c>
      <c r="M895" s="146">
        <v>74.143000000000001</v>
      </c>
    </row>
    <row r="896" spans="1:13">
      <c r="A896" s="143" t="s">
        <v>160</v>
      </c>
      <c r="B896" s="72">
        <v>2018</v>
      </c>
      <c r="C896" s="111">
        <v>43392</v>
      </c>
      <c r="D896" s="143" t="s">
        <v>64</v>
      </c>
      <c r="E896" s="146" t="s">
        <v>127</v>
      </c>
      <c r="F896" s="146" t="s">
        <v>33</v>
      </c>
      <c r="G896" s="10">
        <f>(C896-VLOOKUP(E896,Riders!$A$2:$E$7777,4,FALSE))/365</f>
        <v>27.279452054794522</v>
      </c>
      <c r="H896" s="28">
        <v>11</v>
      </c>
      <c r="I896" s="146">
        <v>4.8109999999999999</v>
      </c>
      <c r="J896" s="153">
        <f>L896-I896</f>
        <v>4.9049435935496923</v>
      </c>
      <c r="K896" s="156">
        <f>J896-I896</f>
        <v>9.3943593549692395E-2</v>
      </c>
      <c r="L896" s="153">
        <f>3.6*200/M896</f>
        <v>9.7159435935496923</v>
      </c>
      <c r="M896" s="146">
        <v>74.105000000000004</v>
      </c>
    </row>
    <row r="897" spans="1:13">
      <c r="A897" s="143" t="s">
        <v>160</v>
      </c>
      <c r="B897" s="72">
        <v>2018</v>
      </c>
      <c r="C897" s="111">
        <v>43392</v>
      </c>
      <c r="D897" s="143" t="s">
        <v>64</v>
      </c>
      <c r="E897" s="146" t="s">
        <v>123</v>
      </c>
      <c r="F897" s="146" t="s">
        <v>111</v>
      </c>
      <c r="G897" s="10">
        <f>(C897-VLOOKUP(E897,Riders!$A$2:$E$7777,4,FALSE))/365</f>
        <v>21.69041095890411</v>
      </c>
      <c r="H897" s="28">
        <v>12</v>
      </c>
      <c r="I897" s="146">
        <v>4.8070000000000004</v>
      </c>
      <c r="J897" s="153">
        <f>L897-I897</f>
        <v>4.9249654515226453</v>
      </c>
      <c r="K897" s="156">
        <f>J897-I897</f>
        <v>0.11796545152264493</v>
      </c>
      <c r="L897" s="153">
        <f>3.6*200/M897</f>
        <v>9.7319654515226457</v>
      </c>
      <c r="M897" s="146">
        <v>73.983000000000004</v>
      </c>
    </row>
    <row r="898" spans="1:13">
      <c r="A898" s="143" t="s">
        <v>160</v>
      </c>
      <c r="B898" s="72">
        <v>2018</v>
      </c>
      <c r="C898" s="111">
        <v>43392</v>
      </c>
      <c r="D898" s="143" t="s">
        <v>64</v>
      </c>
      <c r="E898" s="146" t="s">
        <v>198</v>
      </c>
      <c r="F898" s="146" t="s">
        <v>226</v>
      </c>
      <c r="G898" s="10">
        <f>(C898-VLOOKUP(E898,Riders!$A$2:$E$7777,4,FALSE))/365</f>
        <v>25.865753424657534</v>
      </c>
      <c r="H898" s="28">
        <v>13</v>
      </c>
      <c r="I898" s="146">
        <v>4.8170000000000002</v>
      </c>
      <c r="J898" s="153">
        <f>L898-I898</f>
        <v>4.9240504099358713</v>
      </c>
      <c r="K898" s="156">
        <f>J898-I898</f>
        <v>0.10705040993587112</v>
      </c>
      <c r="L898" s="153">
        <f>3.6*200/M898</f>
        <v>9.7410504099358715</v>
      </c>
      <c r="M898" s="146">
        <v>73.914000000000001</v>
      </c>
    </row>
    <row r="899" spans="1:13">
      <c r="A899" s="143" t="s">
        <v>160</v>
      </c>
      <c r="B899" s="72">
        <v>2018</v>
      </c>
      <c r="C899" s="111">
        <v>43392</v>
      </c>
      <c r="D899" s="143" t="s">
        <v>64</v>
      </c>
      <c r="E899" s="146" t="s">
        <v>141</v>
      </c>
      <c r="F899" s="146" t="s">
        <v>93</v>
      </c>
      <c r="G899" s="10">
        <f>(C899-VLOOKUP(E899,Riders!$A$2:$E$7777,4,FALSE))/365</f>
        <v>23.545205479452054</v>
      </c>
      <c r="H899" s="28">
        <v>14</v>
      </c>
      <c r="I899" s="146">
        <v>4.7919999999999998</v>
      </c>
      <c r="J899" s="153">
        <f>L899-I899</f>
        <v>4.9530056845866497</v>
      </c>
      <c r="K899" s="156">
        <f>J899-I899</f>
        <v>0.16100568458664988</v>
      </c>
      <c r="L899" s="153">
        <f>3.6*200/M899</f>
        <v>9.7450056845866495</v>
      </c>
      <c r="M899" s="146">
        <v>73.884</v>
      </c>
    </row>
    <row r="900" spans="1:13">
      <c r="A900" s="143" t="s">
        <v>160</v>
      </c>
      <c r="B900" s="72">
        <v>2018</v>
      </c>
      <c r="C900" s="111">
        <v>43392</v>
      </c>
      <c r="D900" s="143" t="s">
        <v>64</v>
      </c>
      <c r="E900" s="146" t="s">
        <v>195</v>
      </c>
      <c r="F900" s="146" t="s">
        <v>196</v>
      </c>
      <c r="G900" s="10">
        <f>(C900-VLOOKUP(E900,Riders!$A$2:$E$7777,4,FALSE))/365</f>
        <v>32.597260273972601</v>
      </c>
      <c r="H900" s="28">
        <v>15</v>
      </c>
      <c r="I900" s="146">
        <v>4.8390000000000004</v>
      </c>
      <c r="J900" s="153">
        <f>L900-I900</f>
        <v>4.9189486623478711</v>
      </c>
      <c r="K900" s="156">
        <f>J900-I900</f>
        <v>7.994866234787068E-2</v>
      </c>
      <c r="L900" s="153">
        <f>3.6*200/M900</f>
        <v>9.7579486623478715</v>
      </c>
      <c r="M900" s="146">
        <v>73.786000000000001</v>
      </c>
    </row>
    <row r="901" spans="1:13">
      <c r="A901" s="143" t="s">
        <v>160</v>
      </c>
      <c r="B901" s="72">
        <v>2018</v>
      </c>
      <c r="C901" s="111">
        <v>43392</v>
      </c>
      <c r="D901" s="143" t="s">
        <v>64</v>
      </c>
      <c r="E901" s="146" t="s">
        <v>237</v>
      </c>
      <c r="F901" s="146" t="s">
        <v>196</v>
      </c>
      <c r="G901" s="10">
        <f>(C901-VLOOKUP(E901,Riders!$A$2:$E$7777,4,FALSE))/365</f>
        <v>31.090410958904108</v>
      </c>
      <c r="H901" s="28">
        <v>16</v>
      </c>
      <c r="I901" s="146">
        <v>4.8630000000000004</v>
      </c>
      <c r="J901" s="153">
        <f>L901-I901</f>
        <v>4.9470662179469693</v>
      </c>
      <c r="K901" s="156">
        <f>J901-I901</f>
        <v>8.4066217946968891E-2</v>
      </c>
      <c r="L901" s="153">
        <f>3.6*200/M901</f>
        <v>9.8100662179469698</v>
      </c>
      <c r="M901" s="146">
        <v>73.394000000000005</v>
      </c>
    </row>
    <row r="902" spans="1:13">
      <c r="A902" s="143" t="s">
        <v>160</v>
      </c>
      <c r="B902" s="72">
        <v>2018</v>
      </c>
      <c r="C902" s="111">
        <v>43392</v>
      </c>
      <c r="D902" s="143" t="s">
        <v>64</v>
      </c>
      <c r="E902" s="146" t="s">
        <v>211</v>
      </c>
      <c r="F902" s="146" t="s">
        <v>40</v>
      </c>
      <c r="G902" s="10">
        <f>(C902-VLOOKUP(E902,Riders!$A$2:$E$7777,4,FALSE))/365</f>
        <v>27.413698630136988</v>
      </c>
      <c r="H902" s="28">
        <v>17</v>
      </c>
      <c r="I902" s="146">
        <v>4.8550000000000004</v>
      </c>
      <c r="J902" s="153">
        <f>L902-I902</f>
        <v>5.000992991293872</v>
      </c>
      <c r="K902" s="156">
        <f>J902-I902</f>
        <v>0.14599299129387155</v>
      </c>
      <c r="L902" s="153">
        <f>3.6*200/M902</f>
        <v>9.8559929912938724</v>
      </c>
      <c r="M902" s="146">
        <v>73.052000000000007</v>
      </c>
    </row>
    <row r="903" spans="1:13">
      <c r="A903" s="143" t="s">
        <v>160</v>
      </c>
      <c r="B903" s="72">
        <v>2018</v>
      </c>
      <c r="C903" s="111">
        <v>43392</v>
      </c>
      <c r="D903" s="143" t="s">
        <v>64</v>
      </c>
      <c r="E903" s="146" t="s">
        <v>255</v>
      </c>
      <c r="F903" s="146" t="s">
        <v>30</v>
      </c>
      <c r="G903" s="10">
        <f>(C903-VLOOKUP(E903,Riders!$A$2:$E$7777,4,FALSE))/365</f>
        <v>28.81095890410959</v>
      </c>
      <c r="H903" s="28">
        <v>18</v>
      </c>
      <c r="I903" s="146">
        <v>4.8479999999999999</v>
      </c>
      <c r="J903" s="153">
        <f>L903-I903</f>
        <v>5.0120421790693213</v>
      </c>
      <c r="K903" s="156">
        <f>J903-I903</f>
        <v>0.16404217906932139</v>
      </c>
      <c r="L903" s="153">
        <f>3.6*200/M903</f>
        <v>9.8600421790693211</v>
      </c>
      <c r="M903" s="146">
        <v>73.022000000000006</v>
      </c>
    </row>
    <row r="904" spans="1:13">
      <c r="A904" s="143" t="s">
        <v>160</v>
      </c>
      <c r="B904" s="72">
        <v>2018</v>
      </c>
      <c r="C904" s="111">
        <v>43392</v>
      </c>
      <c r="D904" s="143" t="s">
        <v>64</v>
      </c>
      <c r="E904" s="146" t="s">
        <v>169</v>
      </c>
      <c r="F904" s="146" t="s">
        <v>80</v>
      </c>
      <c r="G904" s="10">
        <f>(C904-VLOOKUP(E904,Riders!$A$2:$E$7777,4,FALSE))/365</f>
        <v>28.315068493150687</v>
      </c>
      <c r="H904" s="28">
        <v>19</v>
      </c>
      <c r="I904" s="146">
        <v>4.8849999999999998</v>
      </c>
      <c r="J904" s="153">
        <f>L904-I904</f>
        <v>4.9930337225095709</v>
      </c>
      <c r="K904" s="156">
        <f>J904-I904</f>
        <v>0.10803372250957111</v>
      </c>
      <c r="L904" s="153">
        <f>3.6*200/M904</f>
        <v>9.8780337225095707</v>
      </c>
      <c r="M904" s="146">
        <v>72.888999999999996</v>
      </c>
    </row>
    <row r="905" spans="1:13">
      <c r="A905" s="143" t="s">
        <v>160</v>
      </c>
      <c r="B905" s="72">
        <v>2018</v>
      </c>
      <c r="C905" s="111">
        <v>43392</v>
      </c>
      <c r="D905" s="143" t="s">
        <v>64</v>
      </c>
      <c r="E905" s="146" t="s">
        <v>219</v>
      </c>
      <c r="F905" s="146" t="s">
        <v>30</v>
      </c>
      <c r="G905" s="10">
        <f>(C905-VLOOKUP(E905,Riders!$A$2:$E$7777,4,FALSE))/365</f>
        <v>33.717808219178082</v>
      </c>
      <c r="H905" s="28">
        <v>20</v>
      </c>
      <c r="I905" s="146">
        <v>4.9020000000000001</v>
      </c>
      <c r="J905" s="153">
        <f>L905-I905</f>
        <v>5.0139895331221593</v>
      </c>
      <c r="K905" s="156">
        <f>J905-I905</f>
        <v>0.1119895331221592</v>
      </c>
      <c r="L905" s="153">
        <f>3.6*200/M905</f>
        <v>9.9159895331221595</v>
      </c>
      <c r="M905" s="146">
        <v>72.61</v>
      </c>
    </row>
    <row r="906" spans="1:13">
      <c r="A906" s="143" t="s">
        <v>160</v>
      </c>
      <c r="B906" s="72">
        <v>2018</v>
      </c>
      <c r="C906" s="111">
        <v>43392</v>
      </c>
      <c r="D906" s="143" t="s">
        <v>64</v>
      </c>
      <c r="E906" s="146" t="s">
        <v>98</v>
      </c>
      <c r="F906" s="146" t="s">
        <v>42</v>
      </c>
      <c r="G906" s="10">
        <f>(C906-VLOOKUP(E906,Riders!$A$2:$E$7777,4,FALSE))/365</f>
        <v>19.989041095890411</v>
      </c>
      <c r="H906" s="28">
        <v>21</v>
      </c>
      <c r="I906" s="146">
        <v>4.9409999999999998</v>
      </c>
      <c r="J906" s="153">
        <f>L906-I906</f>
        <v>5.000044085769118</v>
      </c>
      <c r="K906" s="156">
        <f>J906-I906</f>
        <v>5.9044085769118126E-2</v>
      </c>
      <c r="L906" s="153">
        <f>3.6*200/M906</f>
        <v>9.9410440857691178</v>
      </c>
      <c r="M906" s="146">
        <v>72.427000000000007</v>
      </c>
    </row>
    <row r="907" spans="1:13">
      <c r="A907" s="143" t="s">
        <v>160</v>
      </c>
      <c r="B907" s="72">
        <v>2018</v>
      </c>
      <c r="C907" s="111">
        <v>43392</v>
      </c>
      <c r="D907" s="143" t="s">
        <v>64</v>
      </c>
      <c r="E907" s="146" t="s">
        <v>194</v>
      </c>
      <c r="F907" s="146" t="s">
        <v>50</v>
      </c>
      <c r="G907" s="10">
        <f>(C907-VLOOKUP(E907,Riders!$A$2:$E$7777,4,FALSE))/365</f>
        <v>30.80821917808219</v>
      </c>
      <c r="H907" s="28">
        <v>22</v>
      </c>
      <c r="I907" s="146">
        <v>4.8970000000000002</v>
      </c>
      <c r="J907" s="153">
        <f>L907-I907</f>
        <v>5.0489877609095046</v>
      </c>
      <c r="K907" s="156">
        <f>J907-I907</f>
        <v>0.15198776090950439</v>
      </c>
      <c r="L907" s="153">
        <f>3.6*200/M907</f>
        <v>9.9459877609095049</v>
      </c>
      <c r="M907" s="146">
        <v>72.391000000000005</v>
      </c>
    </row>
    <row r="908" spans="1:13">
      <c r="A908" s="143" t="s">
        <v>160</v>
      </c>
      <c r="B908" s="72">
        <v>2018</v>
      </c>
      <c r="C908" s="111">
        <v>43392</v>
      </c>
      <c r="D908" s="143" t="s">
        <v>64</v>
      </c>
      <c r="E908" s="146" t="s">
        <v>165</v>
      </c>
      <c r="F908" s="146" t="s">
        <v>44</v>
      </c>
      <c r="G908" s="10">
        <f>(C908-VLOOKUP(E908,Riders!$A$2:$E$7777,4,FALSE))/365</f>
        <v>28.797260273972604</v>
      </c>
      <c r="H908" s="28">
        <v>23</v>
      </c>
      <c r="I908" s="146">
        <v>4.9320000000000004</v>
      </c>
      <c r="J908" s="153">
        <f>L908-I908</f>
        <v>5.016049077042112</v>
      </c>
      <c r="K908" s="156">
        <f>J908-I908</f>
        <v>8.404907704211162E-2</v>
      </c>
      <c r="L908" s="153">
        <f>3.6*200/M908</f>
        <v>9.9480490770421124</v>
      </c>
      <c r="M908" s="146">
        <v>72.376000000000005</v>
      </c>
    </row>
    <row r="909" spans="1:13">
      <c r="A909" s="143" t="s">
        <v>160</v>
      </c>
      <c r="B909" s="72">
        <v>2018</v>
      </c>
      <c r="C909" s="111">
        <v>43392</v>
      </c>
      <c r="D909" s="143" t="s">
        <v>64</v>
      </c>
      <c r="E909" s="146" t="s">
        <v>193</v>
      </c>
      <c r="F909" s="146" t="s">
        <v>225</v>
      </c>
      <c r="G909" s="10">
        <f>(C909-VLOOKUP(E909,Riders!$A$2:$E$7777,4,FALSE))/365</f>
        <v>29.6</v>
      </c>
      <c r="H909" s="28">
        <v>24</v>
      </c>
      <c r="I909" s="146">
        <v>4.9349999999999996</v>
      </c>
      <c r="J909" s="153">
        <f>L909-I909</f>
        <v>5.0159363554695604</v>
      </c>
      <c r="K909" s="156">
        <f>J909-I909</f>
        <v>8.0936355469560795E-2</v>
      </c>
      <c r="L909" s="153">
        <f>3.6*200/M909</f>
        <v>9.95093635546956</v>
      </c>
      <c r="M909" s="146">
        <v>72.355000000000004</v>
      </c>
    </row>
    <row r="910" spans="1:13">
      <c r="A910" s="143" t="s">
        <v>160</v>
      </c>
      <c r="B910" s="72">
        <v>2018</v>
      </c>
      <c r="C910" s="111">
        <v>43392</v>
      </c>
      <c r="D910" s="143" t="s">
        <v>64</v>
      </c>
      <c r="E910" s="146" t="s">
        <v>352</v>
      </c>
      <c r="F910" s="146" t="s">
        <v>28</v>
      </c>
      <c r="G910" s="10">
        <f>(C910-VLOOKUP(E910,Riders!$A$2:$E$7777,4,FALSE))/365</f>
        <v>27.095890410958905</v>
      </c>
      <c r="H910" s="28">
        <v>25</v>
      </c>
      <c r="I910" s="146">
        <v>4.915</v>
      </c>
      <c r="J910" s="153">
        <f>L910-I910</f>
        <v>5.0400639474593847</v>
      </c>
      <c r="K910" s="156">
        <f>J910-I910</f>
        <v>0.12506394745938465</v>
      </c>
      <c r="L910" s="153">
        <f>3.6*200/M910</f>
        <v>9.9550639474593847</v>
      </c>
      <c r="M910" s="146">
        <v>72.325000000000003</v>
      </c>
    </row>
    <row r="911" spans="1:13">
      <c r="A911" s="143" t="s">
        <v>160</v>
      </c>
      <c r="B911" s="72">
        <v>2018</v>
      </c>
      <c r="C911" s="111">
        <v>43392</v>
      </c>
      <c r="D911" s="143" t="s">
        <v>64</v>
      </c>
      <c r="E911" s="146" t="s">
        <v>170</v>
      </c>
      <c r="F911" s="146" t="s">
        <v>40</v>
      </c>
      <c r="G911" s="10">
        <f>(C911-VLOOKUP(E911,Riders!$A$2:$E$7777,4,FALSE))/365</f>
        <v>20.010958904109589</v>
      </c>
      <c r="H911" s="28">
        <v>26</v>
      </c>
      <c r="I911" s="146">
        <v>4.9370000000000003</v>
      </c>
      <c r="J911" s="153">
        <f>L911-I911</f>
        <v>5.0470532482839916</v>
      </c>
      <c r="K911" s="156">
        <f>J911-I911</f>
        <v>0.11005324828399132</v>
      </c>
      <c r="L911" s="153">
        <f>3.6*200/M911</f>
        <v>9.9840532482839919</v>
      </c>
      <c r="M911" s="146">
        <v>72.114999999999995</v>
      </c>
    </row>
    <row r="912" spans="1:13">
      <c r="A912" s="143" t="s">
        <v>160</v>
      </c>
      <c r="B912" s="72">
        <v>2018</v>
      </c>
      <c r="C912" s="111">
        <v>43392</v>
      </c>
      <c r="D912" s="143" t="s">
        <v>64</v>
      </c>
      <c r="E912" s="146" t="s">
        <v>172</v>
      </c>
      <c r="F912" s="146" t="s">
        <v>35</v>
      </c>
      <c r="G912" s="10">
        <f>(C912-VLOOKUP(E912,Riders!$A$2:$E$7777,4,FALSE))/365</f>
        <v>28.443835616438356</v>
      </c>
      <c r="H912" s="28">
        <v>27</v>
      </c>
      <c r="I912" s="146">
        <v>4.9580000000000002</v>
      </c>
      <c r="J912" s="153">
        <f>L912-I912</f>
        <v>5.0360313423927359</v>
      </c>
      <c r="K912" s="156">
        <f>J912-I912</f>
        <v>7.8031342392735681E-2</v>
      </c>
      <c r="L912" s="153">
        <f>3.6*200/M912</f>
        <v>9.9940313423927361</v>
      </c>
      <c r="M912" s="146">
        <v>72.043000000000006</v>
      </c>
    </row>
    <row r="913" spans="1:13">
      <c r="A913" s="143" t="s">
        <v>160</v>
      </c>
      <c r="B913" s="72">
        <v>2018</v>
      </c>
      <c r="C913" s="111">
        <v>43392</v>
      </c>
      <c r="D913" s="143" t="s">
        <v>64</v>
      </c>
      <c r="E913" s="146" t="s">
        <v>106</v>
      </c>
      <c r="F913" s="146" t="s">
        <v>107</v>
      </c>
      <c r="G913" s="10">
        <f>(C913-VLOOKUP(E913,Riders!$A$2:$E$7777,4,FALSE))/365</f>
        <v>25.016438356164382</v>
      </c>
      <c r="H913" s="28">
        <v>28</v>
      </c>
      <c r="I913" s="146">
        <v>4.9820000000000002</v>
      </c>
      <c r="J913" s="153">
        <f>L913-I913</f>
        <v>5.0930027986118889</v>
      </c>
      <c r="K913" s="156">
        <f>J913-I913</f>
        <v>0.11100279861188866</v>
      </c>
      <c r="L913" s="153">
        <f>3.6*200/M913</f>
        <v>10.075002798611889</v>
      </c>
      <c r="M913" s="146">
        <v>71.463999999999999</v>
      </c>
    </row>
    <row r="914" spans="1:13">
      <c r="A914" s="143" t="s">
        <v>160</v>
      </c>
      <c r="B914" s="72">
        <v>2018</v>
      </c>
      <c r="C914" s="111">
        <v>43392</v>
      </c>
      <c r="D914" s="143" t="s">
        <v>64</v>
      </c>
      <c r="E914" s="146" t="s">
        <v>287</v>
      </c>
      <c r="F914" s="146" t="s">
        <v>205</v>
      </c>
      <c r="G914" s="10">
        <f>(C914-VLOOKUP(E914,Riders!$A$2:$E$7777,4,FALSE))/365</f>
        <v>36.205479452054796</v>
      </c>
      <c r="H914" s="28">
        <v>29</v>
      </c>
      <c r="I914" s="146">
        <v>4.9889999999999999</v>
      </c>
      <c r="J914" s="153">
        <f>L914-I914</f>
        <v>5.1070527238308907</v>
      </c>
      <c r="K914" s="156">
        <f>J914-I914</f>
        <v>0.11805272383089083</v>
      </c>
      <c r="L914" s="153">
        <f>3.6*200/M914</f>
        <v>10.096052723830891</v>
      </c>
      <c r="M914" s="146">
        <v>71.314999999999998</v>
      </c>
    </row>
    <row r="915" spans="1:13">
      <c r="A915" s="143" t="s">
        <v>160</v>
      </c>
      <c r="B915" s="72">
        <v>2018</v>
      </c>
      <c r="C915" s="111">
        <v>43392</v>
      </c>
      <c r="D915" s="143" t="s">
        <v>64</v>
      </c>
      <c r="E915" s="146" t="s">
        <v>184</v>
      </c>
      <c r="F915" s="146" t="s">
        <v>93</v>
      </c>
      <c r="G915" s="10">
        <f>(C915-VLOOKUP(E915,Riders!$A$2:$E$7777,4,FALSE))/365</f>
        <v>23.81095890410959</v>
      </c>
      <c r="H915" s="28">
        <v>30</v>
      </c>
      <c r="I915" s="146">
        <v>4.99</v>
      </c>
      <c r="J915" s="153">
        <f>L915-I915</f>
        <v>5.1179586135250101</v>
      </c>
      <c r="K915" s="156">
        <f>J915-I915</f>
        <v>0.12795861352500992</v>
      </c>
      <c r="L915" s="153">
        <f>3.6*200/M915</f>
        <v>10.10795861352501</v>
      </c>
      <c r="M915" s="146">
        <v>71.230999999999995</v>
      </c>
    </row>
    <row r="916" spans="1:13">
      <c r="A916" s="143" t="s">
        <v>160</v>
      </c>
      <c r="B916" s="72">
        <v>2018</v>
      </c>
      <c r="C916" s="111">
        <v>43392</v>
      </c>
      <c r="D916" s="143" t="s">
        <v>64</v>
      </c>
      <c r="E916" s="146" t="s">
        <v>57</v>
      </c>
      <c r="F916" s="146" t="s">
        <v>35</v>
      </c>
      <c r="G916" s="10">
        <f>(C916-VLOOKUP(E916,Riders!$A$2:$E$7777,4,FALSE))/365</f>
        <v>24.934246575342467</v>
      </c>
      <c r="H916" s="28">
        <v>31</v>
      </c>
      <c r="I916" s="146">
        <v>4.9800000000000004</v>
      </c>
      <c r="J916" s="153">
        <f>L916-I916</f>
        <v>5.1360536150841583</v>
      </c>
      <c r="K916" s="156">
        <f>J916-I916</f>
        <v>0.15605361508415783</v>
      </c>
      <c r="L916" s="153">
        <f>3.6*200/M916</f>
        <v>10.116053615084159</v>
      </c>
      <c r="M916" s="146">
        <v>71.174000000000007</v>
      </c>
    </row>
    <row r="917" spans="1:13">
      <c r="A917" s="40" t="s">
        <v>160</v>
      </c>
      <c r="B917" s="72">
        <v>2018</v>
      </c>
      <c r="C917" s="111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>L917-I917</f>
        <v>5.1600486320907164</v>
      </c>
      <c r="K917" s="77">
        <f>J917-I917</f>
        <v>0.20304863209071655</v>
      </c>
      <c r="L917" s="29">
        <f>3.6*200/M917</f>
        <v>10.117048632090716</v>
      </c>
      <c r="M917">
        <v>71.167000000000002</v>
      </c>
    </row>
    <row r="918" spans="1:13">
      <c r="A918" s="40" t="s">
        <v>160</v>
      </c>
      <c r="B918" s="72">
        <v>2018</v>
      </c>
      <c r="C918" s="111">
        <v>43392</v>
      </c>
      <c r="D918" s="40" t="s">
        <v>64</v>
      </c>
      <c r="E918" t="s">
        <v>206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>L918-I918</f>
        <v>5.1670003823875144</v>
      </c>
      <c r="K918" s="77">
        <f>J918-I918</f>
        <v>0.13700038238751411</v>
      </c>
      <c r="L918" s="29">
        <f>3.6*200/M918</f>
        <v>10.197000382387515</v>
      </c>
      <c r="M918">
        <v>70.608999999999995</v>
      </c>
    </row>
    <row r="919" spans="1:13">
      <c r="A919" s="40" t="s">
        <v>160</v>
      </c>
      <c r="B919" s="72">
        <v>2018</v>
      </c>
      <c r="C919" s="111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>L919-I919</f>
        <v>5.1820574149120073</v>
      </c>
      <c r="K919" s="77">
        <f>J919-I919</f>
        <v>0.16205741491200776</v>
      </c>
      <c r="L919" s="29">
        <f>3.6*200/M919</f>
        <v>10.202057414912007</v>
      </c>
      <c r="M919">
        <v>70.573999999999998</v>
      </c>
    </row>
    <row r="920" spans="1:13">
      <c r="A920" s="40" t="s">
        <v>160</v>
      </c>
      <c r="B920" s="72">
        <v>2018</v>
      </c>
      <c r="C920" s="111">
        <v>43392</v>
      </c>
      <c r="D920" s="40" t="s">
        <v>64</v>
      </c>
      <c r="E920" t="s">
        <v>291</v>
      </c>
      <c r="F920" t="s">
        <v>947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>L920-I920</f>
        <v>5.1980574149120073</v>
      </c>
      <c r="K920" s="77">
        <f>J920-I920</f>
        <v>0.19405741491200779</v>
      </c>
      <c r="L920" s="29">
        <f>3.6*200/M920</f>
        <v>10.202057414912007</v>
      </c>
      <c r="M920">
        <v>70.573999999999998</v>
      </c>
    </row>
    <row r="921" spans="1:13">
      <c r="A921" s="40" t="s">
        <v>160</v>
      </c>
      <c r="B921" s="72">
        <v>2018</v>
      </c>
      <c r="C921" s="111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>L921-I921</f>
        <v>5.1299988219765247</v>
      </c>
      <c r="K921" s="77">
        <f>J921-I921</f>
        <v>4.0998821976524269E-2</v>
      </c>
      <c r="L921" s="29">
        <f>3.6*200/M921</f>
        <v>10.218998821976525</v>
      </c>
      <c r="M921">
        <v>70.456999999999994</v>
      </c>
    </row>
    <row r="922" spans="1:13">
      <c r="A922" s="40" t="s">
        <v>160</v>
      </c>
      <c r="B922" s="72">
        <v>2018</v>
      </c>
      <c r="C922" s="111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>L922-I922</f>
        <v>5.1959494374020805</v>
      </c>
      <c r="K922" s="77">
        <f>J922-I922</f>
        <v>0.13694943740208032</v>
      </c>
      <c r="L922" s="29">
        <f>3.6*200/M922</f>
        <v>10.254949437402081</v>
      </c>
      <c r="M922">
        <v>70.209999999999994</v>
      </c>
    </row>
    <row r="923" spans="1:13">
      <c r="A923" s="40" t="s">
        <v>160</v>
      </c>
      <c r="B923" s="72">
        <v>2018</v>
      </c>
      <c r="C923" s="111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>L923-I923</f>
        <v>5.2040365367297055</v>
      </c>
      <c r="K923" s="77">
        <f>J923-I923</f>
        <v>0.11603653672970538</v>
      </c>
      <c r="L923" s="29">
        <f>3.6*200/M923</f>
        <v>10.292036536729706</v>
      </c>
      <c r="M923">
        <v>69.956999999999994</v>
      </c>
    </row>
    <row r="924" spans="1:13">
      <c r="A924" s="40" t="s">
        <v>160</v>
      </c>
      <c r="B924" s="72">
        <v>2018</v>
      </c>
      <c r="C924" s="111">
        <v>43392</v>
      </c>
      <c r="D924" s="40" t="s">
        <v>64</v>
      </c>
      <c r="E924" t="s">
        <v>280</v>
      </c>
      <c r="F924" t="s">
        <v>222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>L924-I924</f>
        <v>5.2009558003146905</v>
      </c>
      <c r="K924" s="77">
        <f>J924-I924</f>
        <v>0.10295580031469065</v>
      </c>
      <c r="L924" s="29">
        <f>3.6*200/M924</f>
        <v>10.29895580031469</v>
      </c>
      <c r="M924">
        <v>69.91</v>
      </c>
    </row>
    <row r="925" spans="1:13">
      <c r="A925" s="40" t="s">
        <v>160</v>
      </c>
      <c r="B925" s="72">
        <v>2018</v>
      </c>
      <c r="C925" s="111">
        <v>43392</v>
      </c>
      <c r="D925" s="40" t="s">
        <v>64</v>
      </c>
      <c r="E925" t="s">
        <v>227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>L925-I925</f>
        <v>5.2429993559375392</v>
      </c>
      <c r="K925" s="77">
        <f>J925-I925</f>
        <v>0.18099935593753891</v>
      </c>
      <c r="L925" s="29">
        <f>3.6*200/M925</f>
        <v>10.304999355937539</v>
      </c>
      <c r="M925">
        <v>69.869</v>
      </c>
    </row>
    <row r="926" spans="1:13">
      <c r="A926" s="40" t="s">
        <v>160</v>
      </c>
      <c r="B926" s="72">
        <v>2018</v>
      </c>
      <c r="C926" s="111">
        <v>43392</v>
      </c>
      <c r="D926" s="40" t="s">
        <v>64</v>
      </c>
      <c r="E926" t="s">
        <v>317</v>
      </c>
      <c r="F926" t="s">
        <v>1160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>L926-I926</f>
        <v>5.418982725414085</v>
      </c>
      <c r="K926" s="77">
        <f>J926-I926</f>
        <v>0.17098272541408477</v>
      </c>
      <c r="L926" s="29">
        <f>3.6*200/M926</f>
        <v>10.666982725414085</v>
      </c>
      <c r="M926">
        <v>67.498000000000005</v>
      </c>
    </row>
    <row r="927" spans="1:13">
      <c r="A927" s="134" t="s">
        <v>235</v>
      </c>
      <c r="B927" s="117">
        <v>2018</v>
      </c>
      <c r="C927" s="108">
        <v>43161</v>
      </c>
      <c r="D927" s="135" t="s">
        <v>19</v>
      </c>
      <c r="E927" s="121" t="s">
        <v>21</v>
      </c>
      <c r="F927" s="121" t="s">
        <v>22</v>
      </c>
      <c r="G927" s="10">
        <f>(C927-VLOOKUP(E927,Riders!$A$2:$E$7777,4,FALSE))/365</f>
        <v>24.978082191780821</v>
      </c>
      <c r="H927" s="109">
        <v>1</v>
      </c>
      <c r="I927" s="112">
        <v>4.8049999999999997</v>
      </c>
      <c r="J927" s="112">
        <v>4.8689999999999998</v>
      </c>
      <c r="K927" s="114">
        <v>6.4000000000000057E-2</v>
      </c>
      <c r="L927" s="114">
        <v>9.6739999999999995</v>
      </c>
      <c r="M927" s="116">
        <v>74.426297291709744</v>
      </c>
    </row>
    <row r="928" spans="1:13">
      <c r="A928" s="134" t="s">
        <v>235</v>
      </c>
      <c r="B928" s="117">
        <v>2018</v>
      </c>
      <c r="C928" s="108">
        <v>43161</v>
      </c>
      <c r="D928" s="135" t="s">
        <v>19</v>
      </c>
      <c r="E928" s="121" t="s">
        <v>104</v>
      </c>
      <c r="F928" s="121" t="s">
        <v>100</v>
      </c>
      <c r="G928" s="10">
        <f>(C928-VLOOKUP(E928,Riders!$A$2:$E$7777,4,FALSE))/365</f>
        <v>25.536986301369861</v>
      </c>
      <c r="H928" s="109">
        <v>2</v>
      </c>
      <c r="I928" s="112">
        <v>4.8079999999999998</v>
      </c>
      <c r="J928" s="112">
        <v>4.8689999999999998</v>
      </c>
      <c r="K928" s="114">
        <v>6.0999999999999943E-2</v>
      </c>
      <c r="L928" s="114">
        <v>9.6769999999999996</v>
      </c>
      <c r="M928" s="116">
        <v>74.403224139712719</v>
      </c>
    </row>
    <row r="929" spans="1:13">
      <c r="A929" s="134" t="s">
        <v>235</v>
      </c>
      <c r="B929" s="117">
        <v>2018</v>
      </c>
      <c r="C929" s="108">
        <v>43161</v>
      </c>
      <c r="D929" s="135" t="s">
        <v>19</v>
      </c>
      <c r="E929" s="121" t="s">
        <v>8234</v>
      </c>
      <c r="F929" s="121" t="s">
        <v>26</v>
      </c>
      <c r="G929" s="10" t="e">
        <f>(C929-VLOOKUP(E929,Riders!$A$2:$E$7777,4,FALSE))/365</f>
        <v>#N/A</v>
      </c>
      <c r="H929" s="109">
        <v>3</v>
      </c>
      <c r="I929" s="112">
        <v>4.8250000000000002</v>
      </c>
      <c r="J929" s="112">
        <v>4.8760000000000003</v>
      </c>
      <c r="K929" s="114">
        <v>5.1000000000000156E-2</v>
      </c>
      <c r="L929" s="114">
        <v>9.7010000000000005</v>
      </c>
      <c r="M929" s="116">
        <v>74.219152664673743</v>
      </c>
    </row>
    <row r="930" spans="1:13">
      <c r="A930" s="135" t="s">
        <v>235</v>
      </c>
      <c r="B930" s="117">
        <v>2018</v>
      </c>
      <c r="C930" s="108">
        <v>43161</v>
      </c>
      <c r="D930" s="135" t="s">
        <v>19</v>
      </c>
      <c r="E930" s="122" t="s">
        <v>90</v>
      </c>
      <c r="F930" s="122" t="s">
        <v>22</v>
      </c>
      <c r="G930" s="10">
        <f>(C930-VLOOKUP(E930,Riders!$A$2:$E$7777,4,FALSE))/365</f>
        <v>20.980821917808218</v>
      </c>
      <c r="H930" s="109">
        <v>4</v>
      </c>
      <c r="I930" s="113">
        <v>4.8250000000000002</v>
      </c>
      <c r="J930" s="112">
        <v>4.8839999999999995</v>
      </c>
      <c r="K930" s="114">
        <v>5.8999999999999275E-2</v>
      </c>
      <c r="L930" s="116">
        <v>9.7089999999999996</v>
      </c>
      <c r="M930" s="116">
        <v>74.157997734061183</v>
      </c>
    </row>
    <row r="931" spans="1:13">
      <c r="A931" s="135" t="s">
        <v>235</v>
      </c>
      <c r="B931" s="117">
        <v>2018</v>
      </c>
      <c r="C931" s="108">
        <v>43161</v>
      </c>
      <c r="D931" s="135" t="s">
        <v>19</v>
      </c>
      <c r="E931" s="122" t="s">
        <v>110</v>
      </c>
      <c r="F931" s="122" t="s">
        <v>111</v>
      </c>
      <c r="G931" s="10">
        <f>(C931-VLOOKUP(E931,Riders!$A$2:$E$7777,4,FALSE))/365</f>
        <v>20.87123287671233</v>
      </c>
      <c r="H931" s="109">
        <v>5</v>
      </c>
      <c r="I931" s="113">
        <v>4.8120000000000003</v>
      </c>
      <c r="J931" s="112">
        <v>4.9029999999999996</v>
      </c>
      <c r="K931" s="114">
        <v>9.0999999999999304E-2</v>
      </c>
      <c r="L931" s="116">
        <v>9.7149999999999999</v>
      </c>
      <c r="M931" s="116">
        <v>74.112197632527028</v>
      </c>
    </row>
    <row r="932" spans="1:13">
      <c r="A932" s="135" t="s">
        <v>235</v>
      </c>
      <c r="B932" s="117">
        <v>2018</v>
      </c>
      <c r="C932" s="108">
        <v>43161</v>
      </c>
      <c r="D932" s="135" t="s">
        <v>19</v>
      </c>
      <c r="E932" s="122" t="s">
        <v>200</v>
      </c>
      <c r="F932" s="122" t="s">
        <v>44</v>
      </c>
      <c r="G932" s="10">
        <f>(C932-VLOOKUP(E932,Riders!$A$2:$E$7777,4,FALSE))/365</f>
        <v>22.632876712328766</v>
      </c>
      <c r="H932" s="109">
        <v>6</v>
      </c>
      <c r="I932" s="113">
        <v>4.83</v>
      </c>
      <c r="J932" s="112">
        <v>4.9120000000000008</v>
      </c>
      <c r="K932" s="114">
        <v>8.2000000000000739E-2</v>
      </c>
      <c r="L932" s="116">
        <v>9.7420000000000009</v>
      </c>
      <c r="M932" s="116">
        <v>73.906795319236295</v>
      </c>
    </row>
    <row r="933" spans="1:13">
      <c r="A933" s="134" t="s">
        <v>235</v>
      </c>
      <c r="B933" s="117">
        <v>2018</v>
      </c>
      <c r="C933" s="108">
        <v>43161</v>
      </c>
      <c r="D933" s="135" t="s">
        <v>19</v>
      </c>
      <c r="E933" s="121" t="s">
        <v>195</v>
      </c>
      <c r="F933" s="121" t="s">
        <v>196</v>
      </c>
      <c r="G933" s="10">
        <f>(C933-VLOOKUP(E933,Riders!$A$2:$E$7777,4,FALSE))/365</f>
        <v>31.964383561643835</v>
      </c>
      <c r="H933" s="109">
        <v>7</v>
      </c>
      <c r="I933" s="112">
        <v>4.8319999999999999</v>
      </c>
      <c r="J933" s="112">
        <v>4.9219999999999997</v>
      </c>
      <c r="K933" s="114">
        <v>8.9999999999999858E-2</v>
      </c>
      <c r="L933" s="114">
        <v>9.7539999999999996</v>
      </c>
      <c r="M933" s="116">
        <v>73.815870412138608</v>
      </c>
    </row>
    <row r="934" spans="1:13">
      <c r="A934" s="135" t="s">
        <v>235</v>
      </c>
      <c r="B934" s="117">
        <v>2018</v>
      </c>
      <c r="C934" s="108">
        <v>43161</v>
      </c>
      <c r="D934" s="135" t="s">
        <v>19</v>
      </c>
      <c r="E934" s="122" t="s">
        <v>309</v>
      </c>
      <c r="F934" s="122" t="s">
        <v>111</v>
      </c>
      <c r="G934" s="10">
        <f>(C934-VLOOKUP(E934,Riders!$A$2:$E$7777,4,FALSE))/365</f>
        <v>22.438356164383563</v>
      </c>
      <c r="H934" s="109">
        <v>8</v>
      </c>
      <c r="I934" s="113">
        <v>4.8250000000000002</v>
      </c>
      <c r="J934" s="112">
        <v>4.9340000000000002</v>
      </c>
      <c r="K934" s="114">
        <v>0.10899999999999999</v>
      </c>
      <c r="L934" s="116">
        <v>9.7590000000000003</v>
      </c>
      <c r="M934" s="116">
        <v>73.778051029818627</v>
      </c>
    </row>
    <row r="935" spans="1:13">
      <c r="A935" s="134" t="s">
        <v>235</v>
      </c>
      <c r="B935" s="117">
        <v>2018</v>
      </c>
      <c r="C935" s="108">
        <v>43161</v>
      </c>
      <c r="D935" s="135" t="s">
        <v>19</v>
      </c>
      <c r="E935" s="121" t="s">
        <v>25</v>
      </c>
      <c r="F935" s="121" t="s">
        <v>26</v>
      </c>
      <c r="G935" s="10">
        <f>(C935-VLOOKUP(E935,Riders!$A$2:$E$7777,4,FALSE))/365</f>
        <v>20.438356164383563</v>
      </c>
      <c r="H935" s="109">
        <v>9</v>
      </c>
      <c r="I935" s="112">
        <v>4.8620000000000001</v>
      </c>
      <c r="J935" s="112">
        <v>4.9250000000000007</v>
      </c>
      <c r="K935" s="114">
        <v>6.3000000000000611E-2</v>
      </c>
      <c r="L935" s="114">
        <v>9.7870000000000008</v>
      </c>
      <c r="M935" s="116">
        <v>73.566976601614385</v>
      </c>
    </row>
    <row r="936" spans="1:13">
      <c r="A936" s="134" t="s">
        <v>235</v>
      </c>
      <c r="B936" s="117">
        <v>2018</v>
      </c>
      <c r="C936" s="108">
        <v>43161</v>
      </c>
      <c r="D936" s="135" t="s">
        <v>19</v>
      </c>
      <c r="E936" s="121" t="s">
        <v>141</v>
      </c>
      <c r="F936" s="121" t="s">
        <v>93</v>
      </c>
      <c r="G936" s="10">
        <f>(C936-VLOOKUP(E936,Riders!$A$2:$E$7777,4,FALSE))/365</f>
        <v>22.912328767123288</v>
      </c>
      <c r="H936" s="109">
        <v>10</v>
      </c>
      <c r="I936" s="112">
        <v>4.8460000000000001</v>
      </c>
      <c r="J936" s="112">
        <v>4.9420000000000002</v>
      </c>
      <c r="K936" s="114">
        <v>9.6000000000000085E-2</v>
      </c>
      <c r="L936" s="114">
        <v>9.7880000000000003</v>
      </c>
      <c r="M936" s="116">
        <v>73.559460563955867</v>
      </c>
    </row>
    <row r="937" spans="1:13">
      <c r="A937" s="134" t="s">
        <v>235</v>
      </c>
      <c r="B937" s="117">
        <v>2018</v>
      </c>
      <c r="C937" s="108">
        <v>43161</v>
      </c>
      <c r="D937" s="135" t="s">
        <v>19</v>
      </c>
      <c r="E937" s="121" t="s">
        <v>904</v>
      </c>
      <c r="F937" s="121" t="s">
        <v>33</v>
      </c>
      <c r="G937" s="10">
        <f>(C937-VLOOKUP(E937,Riders!$A$2:$E$7777,4,FALSE))/365</f>
        <v>27.049315068493151</v>
      </c>
      <c r="H937" s="109">
        <v>11</v>
      </c>
      <c r="I937" s="112">
        <v>4.8479999999999999</v>
      </c>
      <c r="J937" s="112">
        <v>4.9569999999999999</v>
      </c>
      <c r="K937" s="114">
        <v>0.10899999999999999</v>
      </c>
      <c r="L937" s="114">
        <v>9.8049999999999997</v>
      </c>
      <c r="M937" s="116">
        <v>73.431922488526268</v>
      </c>
    </row>
    <row r="938" spans="1:13">
      <c r="A938" s="134" t="s">
        <v>235</v>
      </c>
      <c r="B938" s="117">
        <v>2018</v>
      </c>
      <c r="C938" s="108">
        <v>43161</v>
      </c>
      <c r="D938" s="135" t="s">
        <v>19</v>
      </c>
      <c r="E938" s="121" t="s">
        <v>302</v>
      </c>
      <c r="F938" s="121" t="s">
        <v>32</v>
      </c>
      <c r="G938" s="10">
        <f>(C938-VLOOKUP(E938,Riders!$A$2:$E$7777,4,FALSE))/365</f>
        <v>19.816438356164383</v>
      </c>
      <c r="H938" s="109">
        <v>12</v>
      </c>
      <c r="I938" s="112">
        <v>4.8730000000000002</v>
      </c>
      <c r="J938" s="112">
        <v>4.9549999999999992</v>
      </c>
      <c r="K938" s="114">
        <v>8.1999999999998963E-2</v>
      </c>
      <c r="L938" s="114">
        <v>9.8279999999999994</v>
      </c>
      <c r="M938" s="116">
        <v>73.26007326007327</v>
      </c>
    </row>
    <row r="939" spans="1:13">
      <c r="A939" s="135" t="s">
        <v>235</v>
      </c>
      <c r="B939" s="117">
        <v>2018</v>
      </c>
      <c r="C939" s="108">
        <v>43161</v>
      </c>
      <c r="D939" s="135" t="s">
        <v>19</v>
      </c>
      <c r="E939" s="122" t="s">
        <v>218</v>
      </c>
      <c r="F939" s="122" t="s">
        <v>33</v>
      </c>
      <c r="G939" s="10">
        <f>(C939-VLOOKUP(E939,Riders!$A$2:$E$7777,4,FALSE))/365</f>
        <v>28.660273972602738</v>
      </c>
      <c r="H939" s="109">
        <v>13</v>
      </c>
      <c r="I939" s="113">
        <v>4.8979999999999997</v>
      </c>
      <c r="J939" s="112">
        <v>4.9450000000000003</v>
      </c>
      <c r="K939" s="114">
        <v>4.7000000000000597E-2</v>
      </c>
      <c r="L939" s="116">
        <v>9.843</v>
      </c>
      <c r="M939" s="116">
        <v>73.148430356598595</v>
      </c>
    </row>
    <row r="940" spans="1:13">
      <c r="A940" s="135" t="s">
        <v>235</v>
      </c>
      <c r="B940" s="117">
        <v>2018</v>
      </c>
      <c r="C940" s="108">
        <v>43161</v>
      </c>
      <c r="D940" s="135" t="s">
        <v>19</v>
      </c>
      <c r="E940" s="122" t="s">
        <v>8235</v>
      </c>
      <c r="F940" s="122" t="s">
        <v>42</v>
      </c>
      <c r="G940" s="10" t="e">
        <f>(C940-VLOOKUP(E940,Riders!$A$2:$E$7777,4,FALSE))/365</f>
        <v>#N/A</v>
      </c>
      <c r="H940" s="109">
        <v>14</v>
      </c>
      <c r="I940" s="113">
        <v>4.8769999999999998</v>
      </c>
      <c r="J940" s="112">
        <v>4.9750000000000005</v>
      </c>
      <c r="K940" s="114">
        <v>9.8000000000000753E-2</v>
      </c>
      <c r="L940" s="116">
        <v>9.8520000000000003</v>
      </c>
      <c r="M940" s="116">
        <v>73.081607795371497</v>
      </c>
    </row>
    <row r="941" spans="1:13">
      <c r="A941" s="135" t="s">
        <v>235</v>
      </c>
      <c r="B941" s="117">
        <v>2018</v>
      </c>
      <c r="C941" s="108">
        <v>43161</v>
      </c>
      <c r="D941" s="135" t="s">
        <v>19</v>
      </c>
      <c r="E941" s="122" t="s">
        <v>94</v>
      </c>
      <c r="F941" s="122" t="s">
        <v>26</v>
      </c>
      <c r="G941" s="10">
        <f>(C941-VLOOKUP(E941,Riders!$A$2:$E$7777,4,FALSE))/365</f>
        <v>19.123287671232877</v>
      </c>
      <c r="H941" s="109">
        <v>15</v>
      </c>
      <c r="I941" s="113">
        <v>4.9020000000000001</v>
      </c>
      <c r="J941" s="112">
        <v>4.976</v>
      </c>
      <c r="K941" s="114">
        <v>7.3999999999999844E-2</v>
      </c>
      <c r="L941" s="116">
        <v>9.8780000000000001</v>
      </c>
      <c r="M941" s="116">
        <v>72.889248835796721</v>
      </c>
    </row>
    <row r="942" spans="1:13">
      <c r="A942" s="135" t="s">
        <v>235</v>
      </c>
      <c r="B942" s="117">
        <v>2018</v>
      </c>
      <c r="C942" s="108">
        <v>43161</v>
      </c>
      <c r="D942" s="135" t="s">
        <v>19</v>
      </c>
      <c r="E942" s="122" t="s">
        <v>237</v>
      </c>
      <c r="F942" s="122" t="s">
        <v>196</v>
      </c>
      <c r="G942" s="10">
        <f>(C942-VLOOKUP(E942,Riders!$A$2:$E$7777,4,FALSE))/365</f>
        <v>30.457534246575342</v>
      </c>
      <c r="H942" s="109">
        <v>16</v>
      </c>
      <c r="I942" s="113">
        <v>4.9130000000000003</v>
      </c>
      <c r="J942" s="112">
        <v>5.0069999999999997</v>
      </c>
      <c r="K942" s="114">
        <v>9.3999999999999417E-2</v>
      </c>
      <c r="L942" s="116">
        <v>9.92</v>
      </c>
      <c r="M942" s="116">
        <v>72.58064516129032</v>
      </c>
    </row>
    <row r="943" spans="1:13">
      <c r="A943" s="135" t="s">
        <v>235</v>
      </c>
      <c r="B943" s="117">
        <v>2018</v>
      </c>
      <c r="C943" s="108">
        <v>43161</v>
      </c>
      <c r="D943" s="135" t="s">
        <v>19</v>
      </c>
      <c r="E943" s="122" t="s">
        <v>8236</v>
      </c>
      <c r="F943" s="122" t="s">
        <v>28</v>
      </c>
      <c r="G943" s="10" t="e">
        <f>(C943-VLOOKUP(E943,Riders!$A$2:$E$7777,4,FALSE))/365</f>
        <v>#N/A</v>
      </c>
      <c r="H943" s="109">
        <v>17</v>
      </c>
      <c r="I943" s="113">
        <v>4.923</v>
      </c>
      <c r="J943" s="112">
        <v>5</v>
      </c>
      <c r="K943" s="114">
        <v>7.6999999999999957E-2</v>
      </c>
      <c r="L943" s="116">
        <v>9.923</v>
      </c>
      <c r="M943" s="116">
        <v>72.558702005441901</v>
      </c>
    </row>
    <row r="944" spans="1:13">
      <c r="A944" s="135" t="s">
        <v>235</v>
      </c>
      <c r="B944" s="117">
        <v>2018</v>
      </c>
      <c r="C944" s="108">
        <v>43161</v>
      </c>
      <c r="D944" s="135" t="s">
        <v>19</v>
      </c>
      <c r="E944" s="122" t="s">
        <v>181</v>
      </c>
      <c r="F944" s="122" t="s">
        <v>32</v>
      </c>
      <c r="G944" s="10">
        <f>(C944-VLOOKUP(E944,Riders!$A$2:$E$7777,4,FALSE))/365</f>
        <v>26.67945205479452</v>
      </c>
      <c r="H944" s="109">
        <v>18</v>
      </c>
      <c r="I944" s="113">
        <v>4.9029999999999996</v>
      </c>
      <c r="J944" s="112">
        <v>5.0309999999999997</v>
      </c>
      <c r="K944" s="114">
        <v>0.12800000000000011</v>
      </c>
      <c r="L944" s="116">
        <v>9.9339999999999993</v>
      </c>
      <c r="M944" s="116">
        <v>72.478357157237781</v>
      </c>
    </row>
    <row r="945" spans="1:13">
      <c r="A945" s="135" t="s">
        <v>235</v>
      </c>
      <c r="B945" s="117">
        <v>2018</v>
      </c>
      <c r="C945" s="108">
        <v>43161</v>
      </c>
      <c r="D945" s="135" t="s">
        <v>19</v>
      </c>
      <c r="E945" s="122" t="s">
        <v>285</v>
      </c>
      <c r="F945" s="122" t="s">
        <v>30</v>
      </c>
      <c r="G945" s="10">
        <f>(C945-VLOOKUP(E945,Riders!$A$2:$E$7777,4,FALSE))/365</f>
        <v>34.578082191780823</v>
      </c>
      <c r="H945" s="109">
        <v>19</v>
      </c>
      <c r="I945" s="113">
        <v>4.92</v>
      </c>
      <c r="J945" s="112">
        <v>5.0240000000000009</v>
      </c>
      <c r="K945" s="114">
        <v>0.10400000000000098</v>
      </c>
      <c r="L945" s="116">
        <v>9.9440000000000008</v>
      </c>
      <c r="M945" s="116">
        <v>72.405470635559126</v>
      </c>
    </row>
    <row r="946" spans="1:13">
      <c r="A946" s="134" t="s">
        <v>235</v>
      </c>
      <c r="B946" s="117">
        <v>2018</v>
      </c>
      <c r="C946" s="108">
        <v>43161</v>
      </c>
      <c r="D946" s="135" t="s">
        <v>19</v>
      </c>
      <c r="E946" s="121" t="s">
        <v>170</v>
      </c>
      <c r="F946" s="121" t="s">
        <v>40</v>
      </c>
      <c r="G946" s="10">
        <f>(C946-VLOOKUP(E946,Riders!$A$2:$E$7777,4,FALSE))/365</f>
        <v>19.378082191780823</v>
      </c>
      <c r="H946" s="109">
        <v>20</v>
      </c>
      <c r="I946" s="112">
        <v>4.9279999999999999</v>
      </c>
      <c r="J946" s="112">
        <v>5.0309999999999997</v>
      </c>
      <c r="K946" s="114">
        <v>0.10299999999999976</v>
      </c>
      <c r="L946" s="114">
        <v>9.9589999999999996</v>
      </c>
      <c r="M946" s="116">
        <v>72.296415302741238</v>
      </c>
    </row>
    <row r="947" spans="1:13">
      <c r="A947" s="134" t="s">
        <v>235</v>
      </c>
      <c r="B947" s="117">
        <v>2018</v>
      </c>
      <c r="C947" s="108">
        <v>43161</v>
      </c>
      <c r="D947" s="135" t="s">
        <v>19</v>
      </c>
      <c r="E947" s="121" t="s">
        <v>193</v>
      </c>
      <c r="F947" s="121" t="s">
        <v>30</v>
      </c>
      <c r="G947" s="10">
        <f>(C947-VLOOKUP(E947,Riders!$A$2:$E$7777,4,FALSE))/365</f>
        <v>28.967123287671232</v>
      </c>
      <c r="H947" s="109">
        <v>21</v>
      </c>
      <c r="I947" s="112">
        <v>4.9560000000000004</v>
      </c>
      <c r="J947" s="112">
        <v>5.0059999999999993</v>
      </c>
      <c r="K947" s="114">
        <v>4.9999999999998934E-2</v>
      </c>
      <c r="L947" s="114">
        <v>9.9619999999999997</v>
      </c>
      <c r="M947" s="116">
        <v>72.274643645854255</v>
      </c>
    </row>
    <row r="948" spans="1:13">
      <c r="A948" s="134" t="s">
        <v>235</v>
      </c>
      <c r="B948" s="117">
        <v>2018</v>
      </c>
      <c r="C948" s="108">
        <v>43161</v>
      </c>
      <c r="D948" s="135" t="s">
        <v>19</v>
      </c>
      <c r="E948" s="121" t="s">
        <v>339</v>
      </c>
      <c r="F948" s="121" t="s">
        <v>44</v>
      </c>
      <c r="G948" s="10">
        <f>(C948-VLOOKUP(E948,Riders!$A$2:$E$7777,4,FALSE))/365</f>
        <v>36.271232876712325</v>
      </c>
      <c r="H948" s="109">
        <v>22</v>
      </c>
      <c r="I948" s="112">
        <v>4.9409999999999998</v>
      </c>
      <c r="J948" s="112">
        <v>5.0270000000000001</v>
      </c>
      <c r="K948" s="114">
        <v>8.6000000000000298E-2</v>
      </c>
      <c r="L948" s="114">
        <v>9.968</v>
      </c>
      <c r="M948" s="116">
        <v>72.231139646869991</v>
      </c>
    </row>
    <row r="949" spans="1:13">
      <c r="A949" s="135" t="s">
        <v>235</v>
      </c>
      <c r="B949" s="117">
        <v>2018</v>
      </c>
      <c r="C949" s="108">
        <v>43161</v>
      </c>
      <c r="D949" s="135" t="s">
        <v>19</v>
      </c>
      <c r="E949" s="122" t="s">
        <v>219</v>
      </c>
      <c r="F949" s="122" t="s">
        <v>30</v>
      </c>
      <c r="G949" s="10">
        <f>(C949-VLOOKUP(E949,Riders!$A$2:$E$7777,4,FALSE))/365</f>
        <v>33.084931506849315</v>
      </c>
      <c r="H949" s="109">
        <v>23</v>
      </c>
      <c r="I949" s="113">
        <v>4.9580000000000002</v>
      </c>
      <c r="J949" s="112">
        <v>5.0109999999999992</v>
      </c>
      <c r="K949" s="114">
        <v>5.2999999999999048E-2</v>
      </c>
      <c r="L949" s="116">
        <v>9.9689999999999994</v>
      </c>
      <c r="M949" s="116">
        <v>72.223894071622027</v>
      </c>
    </row>
    <row r="950" spans="1:13">
      <c r="A950" s="134" t="s">
        <v>235</v>
      </c>
      <c r="B950" s="117">
        <v>2018</v>
      </c>
      <c r="C950" s="108">
        <v>43161</v>
      </c>
      <c r="D950" s="135" t="s">
        <v>19</v>
      </c>
      <c r="E950" s="121" t="s">
        <v>127</v>
      </c>
      <c r="F950" s="121" t="s">
        <v>33</v>
      </c>
      <c r="G950" s="10">
        <f>(C950-VLOOKUP(E950,Riders!$A$2:$E$7777,4,FALSE))/365</f>
        <v>26.646575342465752</v>
      </c>
      <c r="H950" s="109">
        <v>24</v>
      </c>
      <c r="I950" s="112">
        <v>4.944</v>
      </c>
      <c r="J950" s="112">
        <v>5.0580000000000007</v>
      </c>
      <c r="K950" s="114">
        <v>0.11400000000000077</v>
      </c>
      <c r="L950" s="114">
        <v>10.002000000000001</v>
      </c>
      <c r="M950" s="116">
        <v>71.985602879424107</v>
      </c>
    </row>
    <row r="951" spans="1:13">
      <c r="A951" s="135" t="s">
        <v>235</v>
      </c>
      <c r="B951" s="117">
        <v>2018</v>
      </c>
      <c r="C951" s="108">
        <v>43161</v>
      </c>
      <c r="D951" s="135" t="s">
        <v>19</v>
      </c>
      <c r="E951" s="122" t="s">
        <v>326</v>
      </c>
      <c r="F951" s="122" t="s">
        <v>254</v>
      </c>
      <c r="G951" s="10">
        <f>(C951-VLOOKUP(E951,Riders!$A$2:$E$7777,4,FALSE))/365</f>
        <v>26.358904109589041</v>
      </c>
      <c r="H951" s="109">
        <v>25</v>
      </c>
      <c r="I951" s="113">
        <v>4.9710000000000001</v>
      </c>
      <c r="J951" s="112">
        <v>5.0589999999999993</v>
      </c>
      <c r="K951" s="114">
        <v>8.799999999999919E-2</v>
      </c>
      <c r="L951" s="116">
        <v>10.029999999999999</v>
      </c>
      <c r="M951" s="116">
        <v>71.784646061814556</v>
      </c>
    </row>
    <row r="952" spans="1:13">
      <c r="A952" s="135" t="s">
        <v>235</v>
      </c>
      <c r="B952" s="117">
        <v>2018</v>
      </c>
      <c r="C952" s="108">
        <v>43161</v>
      </c>
      <c r="D952" s="135" t="s">
        <v>19</v>
      </c>
      <c r="E952" s="122" t="s">
        <v>352</v>
      </c>
      <c r="F952" s="122" t="s">
        <v>28</v>
      </c>
      <c r="G952" s="10">
        <f>(C952-VLOOKUP(E952,Riders!$A$2:$E$7777,4,FALSE))/365</f>
        <v>26.463013698630139</v>
      </c>
      <c r="H952" s="109">
        <v>26</v>
      </c>
      <c r="I952" s="113">
        <v>4.944</v>
      </c>
      <c r="J952" s="112">
        <v>5.1119999999999992</v>
      </c>
      <c r="K952" s="114">
        <v>0.16799999999999926</v>
      </c>
      <c r="L952" s="116">
        <v>10.055999999999999</v>
      </c>
      <c r="M952" s="116">
        <v>71.599045346062056</v>
      </c>
    </row>
    <row r="953" spans="1:13">
      <c r="A953" s="135" t="s">
        <v>235</v>
      </c>
      <c r="B953" s="117">
        <v>2018</v>
      </c>
      <c r="C953" s="108">
        <v>43161</v>
      </c>
      <c r="D953" s="135" t="s">
        <v>19</v>
      </c>
      <c r="E953" s="122" t="s">
        <v>325</v>
      </c>
      <c r="F953" s="122" t="s">
        <v>196</v>
      </c>
      <c r="G953" s="10">
        <f>(C953-VLOOKUP(E953,Riders!$A$2:$E$7777,4,FALSE))/365</f>
        <v>24.915068493150685</v>
      </c>
      <c r="H953" s="109">
        <v>27</v>
      </c>
      <c r="I953" s="113">
        <v>4.99</v>
      </c>
      <c r="J953" s="112">
        <v>5.08</v>
      </c>
      <c r="K953" s="114">
        <v>8.9999999999999858E-2</v>
      </c>
      <c r="L953" s="116">
        <v>10.07</v>
      </c>
      <c r="M953" s="116">
        <v>71.499503475670309</v>
      </c>
    </row>
    <row r="954" spans="1:13">
      <c r="A954" s="134" t="s">
        <v>235</v>
      </c>
      <c r="B954" s="117">
        <v>2018</v>
      </c>
      <c r="C954" s="108">
        <v>43161</v>
      </c>
      <c r="D954" s="135" t="s">
        <v>19</v>
      </c>
      <c r="E954" s="121" t="s">
        <v>194</v>
      </c>
      <c r="F954" s="121" t="s">
        <v>50</v>
      </c>
      <c r="G954" s="10">
        <f>(C954-VLOOKUP(E954,Riders!$A$2:$E$7777,4,FALSE))/365</f>
        <v>30.175342465753424</v>
      </c>
      <c r="H954" s="109">
        <v>28</v>
      </c>
      <c r="I954" s="112">
        <v>4.9779999999999998</v>
      </c>
      <c r="J954" s="112">
        <v>5.0939999999999994</v>
      </c>
      <c r="K954" s="114">
        <v>0.11599999999999966</v>
      </c>
      <c r="L954" s="114">
        <v>10.071999999999999</v>
      </c>
      <c r="M954" s="116">
        <v>71.485305798252583</v>
      </c>
    </row>
    <row r="955" spans="1:13">
      <c r="A955" s="135" t="s">
        <v>235</v>
      </c>
      <c r="B955" s="117">
        <v>2018</v>
      </c>
      <c r="C955" s="108">
        <v>43161</v>
      </c>
      <c r="D955" s="135" t="s">
        <v>19</v>
      </c>
      <c r="E955" s="122" t="s">
        <v>287</v>
      </c>
      <c r="F955" s="122" t="s">
        <v>205</v>
      </c>
      <c r="G955" s="10">
        <f>(C955-VLOOKUP(E955,Riders!$A$2:$E$7777,4,FALSE))/365</f>
        <v>35.57260273972603</v>
      </c>
      <c r="H955" s="109">
        <v>29</v>
      </c>
      <c r="I955" s="113">
        <v>5.032</v>
      </c>
      <c r="J955" s="112">
        <v>5.0709999999999997</v>
      </c>
      <c r="K955" s="114">
        <v>3.8999999999999702E-2</v>
      </c>
      <c r="L955" s="116">
        <v>10.103</v>
      </c>
      <c r="M955" s="116">
        <v>71.265960605760668</v>
      </c>
    </row>
    <row r="956" spans="1:13">
      <c r="A956" s="134" t="s">
        <v>235</v>
      </c>
      <c r="B956" s="117">
        <v>2018</v>
      </c>
      <c r="C956" s="108">
        <v>43161</v>
      </c>
      <c r="D956" s="135" t="s">
        <v>19</v>
      </c>
      <c r="E956" s="121" t="s">
        <v>8237</v>
      </c>
      <c r="F956" s="121" t="s">
        <v>35</v>
      </c>
      <c r="G956" s="10" t="e">
        <f>(C956-VLOOKUP(E956,Riders!$A$2:$E$7777,4,FALSE))/365</f>
        <v>#N/A</v>
      </c>
      <c r="H956" s="109">
        <v>30</v>
      </c>
      <c r="I956" s="112">
        <v>5.024</v>
      </c>
      <c r="J956" s="112">
        <v>5.0880000000000001</v>
      </c>
      <c r="K956" s="114">
        <v>6.4000000000000057E-2</v>
      </c>
      <c r="L956" s="114">
        <v>10.112</v>
      </c>
      <c r="M956" s="116">
        <v>71.202531645569621</v>
      </c>
    </row>
    <row r="957" spans="1:13">
      <c r="A957" s="135" t="s">
        <v>235</v>
      </c>
      <c r="B957" s="117">
        <v>2018</v>
      </c>
      <c r="C957" s="108">
        <v>43161</v>
      </c>
      <c r="D957" s="135" t="s">
        <v>19</v>
      </c>
      <c r="E957" s="122" t="s">
        <v>8238</v>
      </c>
      <c r="F957" s="122" t="s">
        <v>107</v>
      </c>
      <c r="G957" s="10" t="e">
        <f>(C957-VLOOKUP(E957,Riders!$A$2:$E$7777,4,FALSE))/365</f>
        <v>#N/A</v>
      </c>
      <c r="H957" s="109">
        <v>31</v>
      </c>
      <c r="I957" s="113">
        <v>4.9989999999999997</v>
      </c>
      <c r="J957" s="112">
        <v>5.1380000000000008</v>
      </c>
      <c r="K957" s="114">
        <v>0.13900000000000112</v>
      </c>
      <c r="L957" s="116">
        <v>10.137</v>
      </c>
      <c r="M957" s="116">
        <v>71.026931044687771</v>
      </c>
    </row>
    <row r="958" spans="1:13">
      <c r="A958" s="134" t="s">
        <v>235</v>
      </c>
      <c r="B958" s="117">
        <v>2018</v>
      </c>
      <c r="C958" s="108">
        <v>43161</v>
      </c>
      <c r="D958" s="135" t="s">
        <v>19</v>
      </c>
      <c r="E958" s="121" t="s">
        <v>311</v>
      </c>
      <c r="F958" s="121" t="s">
        <v>40</v>
      </c>
      <c r="G958" s="10">
        <f>(C958-VLOOKUP(E958,Riders!$A$2:$E$7777,4,FALSE))/365</f>
        <v>23.967123287671232</v>
      </c>
      <c r="H958" s="109">
        <v>32</v>
      </c>
      <c r="I958" s="112">
        <v>5.0640000000000001</v>
      </c>
      <c r="J958" s="112">
        <v>5.1389999999999993</v>
      </c>
      <c r="K958" s="114">
        <v>7.4999999999999289E-2</v>
      </c>
      <c r="L958" s="114">
        <v>10.202999999999999</v>
      </c>
      <c r="M958" s="116">
        <v>70.567480152896209</v>
      </c>
    </row>
    <row r="959" spans="1:13">
      <c r="A959" s="134" t="s">
        <v>235</v>
      </c>
      <c r="B959" s="117">
        <v>2018</v>
      </c>
      <c r="C959" s="108">
        <v>43161</v>
      </c>
      <c r="D959" s="135" t="s">
        <v>19</v>
      </c>
      <c r="E959" s="121" t="s">
        <v>8239</v>
      </c>
      <c r="F959" s="121" t="s">
        <v>93</v>
      </c>
      <c r="G959" s="10" t="e">
        <f>(C959-VLOOKUP(E959,Riders!$A$2:$E$7777,4,FALSE))/365</f>
        <v>#N/A</v>
      </c>
      <c r="H959" s="109">
        <v>33</v>
      </c>
      <c r="I959" s="112">
        <v>5.0590000000000002</v>
      </c>
      <c r="J959" s="112">
        <v>5.1840000000000002</v>
      </c>
      <c r="K959" s="114">
        <v>0.125</v>
      </c>
      <c r="L959" s="114">
        <v>10.243</v>
      </c>
      <c r="M959" s="116">
        <v>70.291906667968362</v>
      </c>
    </row>
    <row r="960" spans="1:13">
      <c r="A960" s="134" t="s">
        <v>235</v>
      </c>
      <c r="B960" s="117">
        <v>2018</v>
      </c>
      <c r="C960" s="108">
        <v>43161</v>
      </c>
      <c r="D960" s="135" t="s">
        <v>19</v>
      </c>
      <c r="E960" s="121" t="s">
        <v>91</v>
      </c>
      <c r="F960" s="121" t="s">
        <v>50</v>
      </c>
      <c r="G960" s="10">
        <f>(C960-VLOOKUP(E960,Riders!$A$2:$E$7777,4,FALSE))/365</f>
        <v>22.279452054794522</v>
      </c>
      <c r="H960" s="109">
        <v>34</v>
      </c>
      <c r="I960" s="112">
        <v>5.0650000000000004</v>
      </c>
      <c r="J960" s="112">
        <v>5.2279999999999989</v>
      </c>
      <c r="K960" s="114">
        <v>0.16299999999999848</v>
      </c>
      <c r="L960" s="114">
        <v>10.292999999999999</v>
      </c>
      <c r="M960" s="116">
        <v>69.950451763334314</v>
      </c>
    </row>
    <row r="961" spans="1:13">
      <c r="A961" s="134" t="s">
        <v>235</v>
      </c>
      <c r="B961" s="117">
        <v>2018</v>
      </c>
      <c r="C961" s="108">
        <v>43161</v>
      </c>
      <c r="D961" s="135" t="s">
        <v>19</v>
      </c>
      <c r="E961" s="121" t="s">
        <v>155</v>
      </c>
      <c r="F961" s="121" t="s">
        <v>140</v>
      </c>
      <c r="G961" s="10">
        <f>(C961-VLOOKUP(E961,Riders!$A$2:$E$7777,4,FALSE))/365</f>
        <v>27.991780821917807</v>
      </c>
      <c r="H961" s="109">
        <v>35</v>
      </c>
      <c r="I961" s="112">
        <v>5.2119999999999997</v>
      </c>
      <c r="J961" s="112">
        <v>5.2859999999999996</v>
      </c>
      <c r="K961" s="114">
        <v>7.3999999999999844E-2</v>
      </c>
      <c r="L961" s="114">
        <v>10.497999999999999</v>
      </c>
      <c r="M961" s="116">
        <v>68.584492284244618</v>
      </c>
    </row>
    <row r="962" spans="1:13">
      <c r="A962" t="s">
        <v>231</v>
      </c>
      <c r="B962" s="117">
        <v>2018</v>
      </c>
      <c r="C962" s="108">
        <v>43121</v>
      </c>
      <c r="D962" t="s">
        <v>64</v>
      </c>
      <c r="E962" t="s">
        <v>198</v>
      </c>
      <c r="F962" t="s">
        <v>22</v>
      </c>
      <c r="G962" s="10">
        <f>(C962-VLOOKUP(E962,Riders!$A$2:$E$7777,4,FALSE))/365</f>
        <v>25.123287671232877</v>
      </c>
      <c r="H962" s="109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231</v>
      </c>
      <c r="B963" s="117">
        <v>2018</v>
      </c>
      <c r="C963" s="108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9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231</v>
      </c>
      <c r="B964" s="117">
        <v>2018</v>
      </c>
      <c r="C964" s="108">
        <v>43121</v>
      </c>
      <c r="D964" t="s">
        <v>64</v>
      </c>
      <c r="E964" t="s">
        <v>200</v>
      </c>
      <c r="F964" t="s">
        <v>44</v>
      </c>
      <c r="G964" s="10">
        <f>(C964-VLOOKUP(E964,Riders!$A$2:$E$7777,4,FALSE))/365</f>
        <v>22.523287671232875</v>
      </c>
      <c r="H964" s="109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231</v>
      </c>
      <c r="B965" s="117">
        <v>2018</v>
      </c>
      <c r="C965" s="108">
        <v>43121</v>
      </c>
      <c r="D965" t="s">
        <v>64</v>
      </c>
      <c r="E965" t="s">
        <v>302</v>
      </c>
      <c r="F965" t="s">
        <v>32</v>
      </c>
      <c r="G965" s="10">
        <f>(C965-VLOOKUP(E965,Riders!$A$2:$E$7777,4,FALSE))/365</f>
        <v>19.706849315068492</v>
      </c>
      <c r="H965" s="109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231</v>
      </c>
      <c r="B966" s="117">
        <v>2018</v>
      </c>
      <c r="C966" s="108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9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231</v>
      </c>
      <c r="B967" s="117">
        <v>2018</v>
      </c>
      <c r="C967" s="108">
        <v>43121</v>
      </c>
      <c r="D967" t="s">
        <v>64</v>
      </c>
      <c r="E967" t="s">
        <v>304</v>
      </c>
      <c r="F967" t="s">
        <v>71</v>
      </c>
      <c r="G967" s="10">
        <f>(C967-VLOOKUP(E967,Riders!$A$2:$E$7777,4,FALSE))/365</f>
        <v>25.43013698630137</v>
      </c>
      <c r="H967" s="109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231</v>
      </c>
      <c r="B968" s="117">
        <v>2018</v>
      </c>
      <c r="C968" s="108">
        <v>43121</v>
      </c>
      <c r="D968" t="s">
        <v>64</v>
      </c>
      <c r="E968" t="s">
        <v>337</v>
      </c>
      <c r="F968" t="s">
        <v>26</v>
      </c>
      <c r="G968" s="10">
        <f>(C968-VLOOKUP(E968,Riders!$A$2:$E$7777,4,FALSE))/365</f>
        <v>30.405479452054795</v>
      </c>
      <c r="H968" s="109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231</v>
      </c>
      <c r="B969" s="117">
        <v>2018</v>
      </c>
      <c r="C969" s="108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9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231</v>
      </c>
      <c r="B970" s="117">
        <v>2018</v>
      </c>
      <c r="C970" s="108">
        <v>43121</v>
      </c>
      <c r="D970" t="s">
        <v>64</v>
      </c>
      <c r="E970" t="s">
        <v>310</v>
      </c>
      <c r="F970" t="s">
        <v>102</v>
      </c>
      <c r="G970" s="10">
        <f>(C970-VLOOKUP(E970,Riders!$A$2:$E$7777,4,FALSE))/365</f>
        <v>26.668493150684931</v>
      </c>
      <c r="H970" s="109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231</v>
      </c>
      <c r="B971" s="117">
        <v>2018</v>
      </c>
      <c r="C971" s="108">
        <v>43121</v>
      </c>
      <c r="D971" t="s">
        <v>64</v>
      </c>
      <c r="E971" t="s">
        <v>326</v>
      </c>
      <c r="F971" t="s">
        <v>254</v>
      </c>
      <c r="G971" s="10">
        <f>(C971-VLOOKUP(E971,Riders!$A$2:$E$7777,4,FALSE))/365</f>
        <v>26.24931506849315</v>
      </c>
      <c r="H971" s="109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231</v>
      </c>
      <c r="B972" s="117">
        <v>2018</v>
      </c>
      <c r="C972" s="108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9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231</v>
      </c>
      <c r="B973" s="117">
        <v>2018</v>
      </c>
      <c r="C973" s="108">
        <v>43121</v>
      </c>
      <c r="D973" t="s">
        <v>64</v>
      </c>
      <c r="E973" t="s">
        <v>325</v>
      </c>
      <c r="F973" t="s">
        <v>196</v>
      </c>
      <c r="G973" s="10">
        <f>(C973-VLOOKUP(E973,Riders!$A$2:$E$7777,4,FALSE))/365</f>
        <v>24.805479452054794</v>
      </c>
      <c r="H973" s="109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231</v>
      </c>
      <c r="B974" s="117">
        <v>2018</v>
      </c>
      <c r="C974" s="108">
        <v>43121</v>
      </c>
      <c r="D974" t="s">
        <v>64</v>
      </c>
      <c r="E974" t="s">
        <v>217</v>
      </c>
      <c r="F974" t="s">
        <v>22</v>
      </c>
      <c r="G974" s="10">
        <f>(C974-VLOOKUP(E974,Riders!$A$2:$E$7777,4,FALSE))/365</f>
        <v>34.441095890410956</v>
      </c>
      <c r="H974" s="109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231</v>
      </c>
      <c r="B975" s="117">
        <v>2018</v>
      </c>
      <c r="C975" s="108">
        <v>43121</v>
      </c>
      <c r="D975" t="s">
        <v>64</v>
      </c>
      <c r="E975" t="s">
        <v>8239</v>
      </c>
      <c r="F975" t="s">
        <v>93</v>
      </c>
      <c r="G975" s="10" t="e">
        <f>(C975-VLOOKUP(E975,Riders!$A$2:$E$7777,4,FALSE))/365</f>
        <v>#N/A</v>
      </c>
      <c r="H975" s="109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231</v>
      </c>
      <c r="B976" s="117">
        <v>2018</v>
      </c>
      <c r="C976" s="108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9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231</v>
      </c>
      <c r="B977" s="117">
        <v>2018</v>
      </c>
      <c r="C977" s="108">
        <v>43121</v>
      </c>
      <c r="D977" t="s">
        <v>64</v>
      </c>
      <c r="E977" t="s">
        <v>339</v>
      </c>
      <c r="F977" t="s">
        <v>44</v>
      </c>
      <c r="G977" s="10">
        <f>(C977-VLOOKUP(E977,Riders!$A$2:$E$7777,4,FALSE))/365</f>
        <v>36.161643835616438</v>
      </c>
      <c r="H977" s="109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231</v>
      </c>
      <c r="B978" s="117">
        <v>2018</v>
      </c>
      <c r="C978" s="108">
        <v>43121</v>
      </c>
      <c r="D978" t="s">
        <v>64</v>
      </c>
      <c r="E978" t="s">
        <v>8247</v>
      </c>
      <c r="F978" t="s">
        <v>40</v>
      </c>
      <c r="G978" s="10" t="e">
        <f>(C978-VLOOKUP(E978,Riders!$A$2:$E$7777,4,FALSE))/365</f>
        <v>#N/A</v>
      </c>
      <c r="H978" s="109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231</v>
      </c>
      <c r="B979" s="117">
        <v>2018</v>
      </c>
      <c r="C979" s="108">
        <v>43121</v>
      </c>
      <c r="D979" t="s">
        <v>64</v>
      </c>
      <c r="E979" t="s">
        <v>375</v>
      </c>
      <c r="F979" t="s">
        <v>1001</v>
      </c>
      <c r="G979" s="10">
        <f>(C979-VLOOKUP(E979,Riders!$A$2:$E$7777,4,FALSE))/365</f>
        <v>28.893150684931506</v>
      </c>
      <c r="H979" s="109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231</v>
      </c>
      <c r="B980" s="117">
        <v>2018</v>
      </c>
      <c r="C980" s="108">
        <v>43121</v>
      </c>
      <c r="D980" t="s">
        <v>64</v>
      </c>
      <c r="E980" t="s">
        <v>787</v>
      </c>
      <c r="F980" t="s">
        <v>196</v>
      </c>
      <c r="G980" s="10">
        <f>(C980-VLOOKUP(E980,Riders!$A$2:$E$7777,4,FALSE))/365</f>
        <v>23.895890410958906</v>
      </c>
      <c r="H980" s="109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231</v>
      </c>
      <c r="B981" s="117">
        <v>2018</v>
      </c>
      <c r="C981" s="108">
        <v>43121</v>
      </c>
      <c r="D981" t="s">
        <v>64</v>
      </c>
      <c r="E981" t="s">
        <v>8237</v>
      </c>
      <c r="F981" t="s">
        <v>35</v>
      </c>
      <c r="G981" s="10" t="e">
        <f>(C981-VLOOKUP(E981,Riders!$A$2:$E$7777,4,FALSE))/365</f>
        <v>#N/A</v>
      </c>
      <c r="H981" s="109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231</v>
      </c>
      <c r="B982" s="117">
        <v>2018</v>
      </c>
      <c r="C982" s="108">
        <v>43121</v>
      </c>
      <c r="D982" t="s">
        <v>64</v>
      </c>
      <c r="E982" t="s">
        <v>209</v>
      </c>
      <c r="F982" t="s">
        <v>8248</v>
      </c>
      <c r="G982" s="10">
        <f>(C982-VLOOKUP(E982,Riders!$A$2:$E$7777,4,FALSE))/365</f>
        <v>20.575342465753426</v>
      </c>
      <c r="H982" s="109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231</v>
      </c>
      <c r="B983" s="117">
        <v>2018</v>
      </c>
      <c r="C983" s="108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9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231</v>
      </c>
      <c r="B984" s="117">
        <v>2018</v>
      </c>
      <c r="C984" s="108">
        <v>43121</v>
      </c>
      <c r="D984" t="s">
        <v>64</v>
      </c>
      <c r="E984" t="s">
        <v>317</v>
      </c>
      <c r="F984" t="s">
        <v>1160</v>
      </c>
      <c r="G984" s="10">
        <f>(C984-VLOOKUP(E984,Riders!$A$2:$E$7777,4,FALSE))/365</f>
        <v>24.391780821917809</v>
      </c>
      <c r="H984" s="109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318</v>
      </c>
      <c r="B985" s="117">
        <v>2017</v>
      </c>
      <c r="C985" s="108">
        <v>43079</v>
      </c>
      <c r="D985" t="s">
        <v>64</v>
      </c>
      <c r="E985" t="s">
        <v>195</v>
      </c>
      <c r="F985" t="s">
        <v>196</v>
      </c>
      <c r="G985" s="10">
        <f>(C985-VLOOKUP(E985,Riders!$A$2:$E$7777,4,FALSE))/365</f>
        <v>31.739726027397261</v>
      </c>
      <c r="H985" s="109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318</v>
      </c>
      <c r="B986" s="117">
        <v>2017</v>
      </c>
      <c r="C986" s="108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9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318</v>
      </c>
      <c r="B987" s="117">
        <v>2017</v>
      </c>
      <c r="C987" s="108">
        <v>43079</v>
      </c>
      <c r="D987" t="s">
        <v>64</v>
      </c>
      <c r="E987" t="s">
        <v>237</v>
      </c>
      <c r="F987" t="s">
        <v>196</v>
      </c>
      <c r="G987" s="10">
        <f>(C987-VLOOKUP(E987,Riders!$A$2:$E$7777,4,FALSE))/365</f>
        <v>30.232876712328768</v>
      </c>
      <c r="H987" s="109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318</v>
      </c>
      <c r="B988" s="117">
        <v>2017</v>
      </c>
      <c r="C988" s="108">
        <v>43079</v>
      </c>
      <c r="D988" t="s">
        <v>64</v>
      </c>
      <c r="E988" t="s">
        <v>219</v>
      </c>
      <c r="F988" t="s">
        <v>30</v>
      </c>
      <c r="G988" s="10">
        <f>(C988-VLOOKUP(E988,Riders!$A$2:$E$7777,4,FALSE))/365</f>
        <v>32.860273972602741</v>
      </c>
      <c r="H988" s="109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318</v>
      </c>
      <c r="B989" s="117">
        <v>2017</v>
      </c>
      <c r="C989" s="108">
        <v>43079</v>
      </c>
      <c r="D989" t="s">
        <v>64</v>
      </c>
      <c r="E989" t="s">
        <v>181</v>
      </c>
      <c r="F989" t="s">
        <v>32</v>
      </c>
      <c r="G989" s="10">
        <f>(C989-VLOOKUP(E989,Riders!$A$2:$E$7777,4,FALSE))/365</f>
        <v>26.454794520547946</v>
      </c>
      <c r="H989" s="109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318</v>
      </c>
      <c r="B990" s="117">
        <v>2017</v>
      </c>
      <c r="C990" s="108">
        <v>43079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23.742465753424657</v>
      </c>
      <c r="H990" s="109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318</v>
      </c>
      <c r="B991" s="117">
        <v>2017</v>
      </c>
      <c r="C991" s="108">
        <v>43079</v>
      </c>
      <c r="D991" t="s">
        <v>64</v>
      </c>
      <c r="E991" t="s">
        <v>292</v>
      </c>
      <c r="F991" t="s">
        <v>26</v>
      </c>
      <c r="G991" s="10">
        <f>(C991-VLOOKUP(E991,Riders!$A$2:$E$7777,4,FALSE))/365</f>
        <v>33.172602739726024</v>
      </c>
      <c r="H991" s="109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318</v>
      </c>
      <c r="B992" s="117">
        <v>2017</v>
      </c>
      <c r="C992" s="108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9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318</v>
      </c>
      <c r="B993" s="117">
        <v>2017</v>
      </c>
      <c r="C993" s="108">
        <v>43079</v>
      </c>
      <c r="D993" t="s">
        <v>64</v>
      </c>
      <c r="E993" t="s">
        <v>8238</v>
      </c>
      <c r="F993" t="s">
        <v>107</v>
      </c>
      <c r="G993" s="10" t="e">
        <f>(C993-VLOOKUP(E993,Riders!$A$2:$E$7777,4,FALSE))/365</f>
        <v>#N/A</v>
      </c>
      <c r="H993" s="109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318</v>
      </c>
      <c r="B994" s="117">
        <v>2017</v>
      </c>
      <c r="C994" s="108">
        <v>43079</v>
      </c>
      <c r="D994" t="s">
        <v>64</v>
      </c>
      <c r="E994" t="s">
        <v>304</v>
      </c>
      <c r="F994" t="s">
        <v>71</v>
      </c>
      <c r="G994" s="10">
        <f>(C994-VLOOKUP(E994,Riders!$A$2:$E$7777,4,FALSE))/365</f>
        <v>25.315068493150687</v>
      </c>
      <c r="H994" s="109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318</v>
      </c>
      <c r="B995" s="117">
        <v>2017</v>
      </c>
      <c r="C995" s="108">
        <v>43079</v>
      </c>
      <c r="D995" t="s">
        <v>64</v>
      </c>
      <c r="E995" t="s">
        <v>287</v>
      </c>
      <c r="F995" t="s">
        <v>205</v>
      </c>
      <c r="G995" s="10">
        <f>(C995-VLOOKUP(E995,Riders!$A$2:$E$7777,4,FALSE))/365</f>
        <v>35.347945205479455</v>
      </c>
      <c r="H995" s="109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318</v>
      </c>
      <c r="B996" s="117">
        <v>2017</v>
      </c>
      <c r="C996" s="108">
        <v>43079</v>
      </c>
      <c r="D996" t="s">
        <v>64</v>
      </c>
      <c r="E996" t="s">
        <v>193</v>
      </c>
      <c r="F996" t="s">
        <v>30</v>
      </c>
      <c r="G996" s="10">
        <f>(C996-VLOOKUP(E996,Riders!$A$2:$E$7777,4,FALSE))/365</f>
        <v>28.742465753424657</v>
      </c>
      <c r="H996" s="109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318</v>
      </c>
      <c r="B997" s="117">
        <v>2017</v>
      </c>
      <c r="C997" s="108">
        <v>43079</v>
      </c>
      <c r="D997" t="s">
        <v>64</v>
      </c>
      <c r="E997" t="s">
        <v>2571</v>
      </c>
      <c r="F997" t="s">
        <v>28</v>
      </c>
      <c r="G997" s="10">
        <f>(C997-VLOOKUP(E997,Riders!$A$2:$E$7777,4,FALSE))/365</f>
        <v>22.515068493150686</v>
      </c>
      <c r="H997" s="109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318</v>
      </c>
      <c r="B998" s="117">
        <v>2017</v>
      </c>
      <c r="C998" s="108">
        <v>43079</v>
      </c>
      <c r="D998" t="s">
        <v>64</v>
      </c>
      <c r="E998" t="s">
        <v>8249</v>
      </c>
      <c r="F998" t="s">
        <v>28</v>
      </c>
      <c r="G998" s="10" t="e">
        <f>(C998-VLOOKUP(E998,Riders!$A$2:$E$7777,4,FALSE))/365</f>
        <v>#N/A</v>
      </c>
      <c r="H998" s="109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318</v>
      </c>
      <c r="B999" s="117">
        <v>2017</v>
      </c>
      <c r="C999" s="108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9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318</v>
      </c>
      <c r="B1000" s="117">
        <v>2017</v>
      </c>
      <c r="C1000" s="108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9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318</v>
      </c>
      <c r="B1001" s="117">
        <v>2017</v>
      </c>
      <c r="C1001" s="108">
        <v>43079</v>
      </c>
      <c r="D1001" t="s">
        <v>64</v>
      </c>
      <c r="E1001" t="s">
        <v>8237</v>
      </c>
      <c r="F1001" t="s">
        <v>35</v>
      </c>
      <c r="G1001" s="10" t="e">
        <f>(C1001-VLOOKUP(E1001,Riders!$A$2:$E$7777,4,FALSE))/365</f>
        <v>#N/A</v>
      </c>
      <c r="H1001" s="109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318</v>
      </c>
      <c r="B1002" s="117">
        <v>2017</v>
      </c>
      <c r="C1002" s="108">
        <v>43079</v>
      </c>
      <c r="D1002" t="s">
        <v>64</v>
      </c>
      <c r="E1002" t="s">
        <v>1176</v>
      </c>
      <c r="F1002" t="s">
        <v>254</v>
      </c>
      <c r="G1002" s="10">
        <f>(C1002-VLOOKUP(E1002,Riders!$A$2:$E$7777,4,FALSE))/365</f>
        <v>20.816438356164383</v>
      </c>
      <c r="H1002" s="109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318</v>
      </c>
      <c r="B1003" s="117">
        <v>2017</v>
      </c>
      <c r="C1003" s="108">
        <v>43079</v>
      </c>
      <c r="D1003" t="s">
        <v>64</v>
      </c>
      <c r="E1003" t="s">
        <v>8250</v>
      </c>
      <c r="F1003" t="s">
        <v>24</v>
      </c>
      <c r="G1003" s="10" t="e">
        <f>(C1003-VLOOKUP(E1003,Riders!$A$2:$E$7777,4,FALSE))/365</f>
        <v>#N/A</v>
      </c>
      <c r="H1003" s="109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318</v>
      </c>
      <c r="B1004" s="117">
        <v>2017</v>
      </c>
      <c r="C1004" s="108">
        <v>43079</v>
      </c>
      <c r="D1004" t="s">
        <v>64</v>
      </c>
      <c r="E1004" t="s">
        <v>319</v>
      </c>
      <c r="F1004" t="s">
        <v>896</v>
      </c>
      <c r="G1004" s="10">
        <f>(C1004-VLOOKUP(E1004,Riders!$A$2:$E$7777,4,FALSE))/365</f>
        <v>20.30958904109589</v>
      </c>
      <c r="H1004" s="109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7">
        <v>2017</v>
      </c>
      <c r="C1005" s="108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9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7">
        <v>2017</v>
      </c>
      <c r="C1006" s="108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9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7">
        <v>2017</v>
      </c>
      <c r="C1007" s="108">
        <v>43072</v>
      </c>
      <c r="D1007" t="s">
        <v>64</v>
      </c>
      <c r="E1007" t="s">
        <v>904</v>
      </c>
      <c r="F1007" t="s">
        <v>33</v>
      </c>
      <c r="G1007" s="10">
        <f>(C1007-VLOOKUP(E1007,Riders!$A$2:$E$7777,4,FALSE))/365</f>
        <v>26.805479452054794</v>
      </c>
      <c r="H1007" s="109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7">
        <v>2017</v>
      </c>
      <c r="C1008" s="108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9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7">
        <v>2017</v>
      </c>
      <c r="C1009" s="108">
        <v>43072</v>
      </c>
      <c r="D1009" t="s">
        <v>64</v>
      </c>
      <c r="E1009" t="s">
        <v>309</v>
      </c>
      <c r="F1009" t="s">
        <v>111</v>
      </c>
      <c r="G1009" s="10">
        <f>(C1009-VLOOKUP(E1009,Riders!$A$2:$E$7777,4,FALSE))/365</f>
        <v>22.194520547945206</v>
      </c>
      <c r="H1009" s="109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7">
        <v>2017</v>
      </c>
      <c r="C1010" s="108">
        <v>43072</v>
      </c>
      <c r="D1010" t="s">
        <v>64</v>
      </c>
      <c r="E1010" t="s">
        <v>259</v>
      </c>
      <c r="F1010" t="s">
        <v>111</v>
      </c>
      <c r="G1010" s="10">
        <f>(C1010-VLOOKUP(E1010,Riders!$A$2:$E$7777,4,FALSE))/365</f>
        <v>25.213698630136985</v>
      </c>
      <c r="H1010" s="109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7">
        <v>2017</v>
      </c>
      <c r="C1011" s="108">
        <v>43072</v>
      </c>
      <c r="D1011" t="s">
        <v>64</v>
      </c>
      <c r="E1011" t="s">
        <v>181</v>
      </c>
      <c r="F1011" t="s">
        <v>32</v>
      </c>
      <c r="G1011" s="10">
        <f>(C1011-VLOOKUP(E1011,Riders!$A$2:$E$7777,4,FALSE))/365</f>
        <v>26.435616438356163</v>
      </c>
      <c r="H1011" s="109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7">
        <v>2017</v>
      </c>
      <c r="C1012" s="108">
        <v>43072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30.460273972602739</v>
      </c>
      <c r="H1012" s="109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7">
        <v>2017</v>
      </c>
      <c r="C1013" s="108">
        <v>43072</v>
      </c>
      <c r="D1013" t="s">
        <v>64</v>
      </c>
      <c r="E1013" t="s">
        <v>200</v>
      </c>
      <c r="F1013" t="s">
        <v>44</v>
      </c>
      <c r="G1013" s="10">
        <f>(C1013-VLOOKUP(E1013,Riders!$A$2:$E$7777,4,FALSE))/365</f>
        <v>22.389041095890413</v>
      </c>
      <c r="H1013" s="109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7">
        <v>2017</v>
      </c>
      <c r="C1014" s="108">
        <v>43072</v>
      </c>
      <c r="D1014" t="s">
        <v>64</v>
      </c>
      <c r="E1014" t="s">
        <v>287</v>
      </c>
      <c r="F1014" t="s">
        <v>205</v>
      </c>
      <c r="G1014" s="10">
        <f>(C1014-VLOOKUP(E1014,Riders!$A$2:$E$7777,4,FALSE))/365</f>
        <v>35.328767123287669</v>
      </c>
      <c r="H1014" s="109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7">
        <v>2017</v>
      </c>
      <c r="C1015" s="108">
        <v>43072</v>
      </c>
      <c r="D1015" t="s">
        <v>64</v>
      </c>
      <c r="E1015" t="s">
        <v>219</v>
      </c>
      <c r="F1015" t="s">
        <v>30</v>
      </c>
      <c r="G1015" s="10">
        <f>(C1015-VLOOKUP(E1015,Riders!$A$2:$E$7777,4,FALSE))/365</f>
        <v>32.841095890410962</v>
      </c>
      <c r="H1015" s="109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7">
        <v>2017</v>
      </c>
      <c r="C1016" s="108">
        <v>43072</v>
      </c>
      <c r="D1016" t="s">
        <v>64</v>
      </c>
      <c r="E1016" t="s">
        <v>304</v>
      </c>
      <c r="F1016" t="s">
        <v>111</v>
      </c>
      <c r="G1016" s="10">
        <f>(C1016-VLOOKUP(E1016,Riders!$A$2:$E$7777,4,FALSE))/365</f>
        <v>25.295890410958904</v>
      </c>
      <c r="H1016" s="109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7">
        <v>2017</v>
      </c>
      <c r="C1017" s="108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9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7">
        <v>2017</v>
      </c>
      <c r="C1018" s="108">
        <v>43072</v>
      </c>
      <c r="D1018" t="s">
        <v>64</v>
      </c>
      <c r="E1018" t="s">
        <v>8251</v>
      </c>
      <c r="F1018" t="s">
        <v>33</v>
      </c>
      <c r="G1018" s="10" t="e">
        <f>(C1018-VLOOKUP(E1018,Riders!$A$2:$E$7777,4,FALSE))/365</f>
        <v>#N/A</v>
      </c>
      <c r="H1018" s="109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7">
        <v>2017</v>
      </c>
      <c r="C1019" s="108">
        <v>43072</v>
      </c>
      <c r="D1019" t="s">
        <v>64</v>
      </c>
      <c r="E1019" t="s">
        <v>8238</v>
      </c>
      <c r="F1019" t="s">
        <v>107</v>
      </c>
      <c r="G1019" s="10" t="e">
        <f>(C1019-VLOOKUP(E1019,Riders!$A$2:$E$7777,4,FALSE))/365</f>
        <v>#N/A</v>
      </c>
      <c r="H1019" s="109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7">
        <v>2017</v>
      </c>
      <c r="C1020" s="108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9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7">
        <v>2017</v>
      </c>
      <c r="C1021" s="108">
        <v>43072</v>
      </c>
      <c r="D1021" t="s">
        <v>64</v>
      </c>
      <c r="E1021" t="s">
        <v>193</v>
      </c>
      <c r="F1021" t="s">
        <v>225</v>
      </c>
      <c r="G1021" s="10">
        <f>(C1021-VLOOKUP(E1021,Riders!$A$2:$E$7777,4,FALSE))/365</f>
        <v>28.723287671232878</v>
      </c>
      <c r="H1021" s="109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7">
        <v>2017</v>
      </c>
      <c r="C1022" s="108">
        <v>43072</v>
      </c>
      <c r="D1022" t="s">
        <v>64</v>
      </c>
      <c r="E1022" t="s">
        <v>326</v>
      </c>
      <c r="F1022" t="s">
        <v>254</v>
      </c>
      <c r="G1022" s="10">
        <f>(C1022-VLOOKUP(E1022,Riders!$A$2:$E$7777,4,FALSE))/365</f>
        <v>26.115068493150684</v>
      </c>
      <c r="H1022" s="109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7">
        <v>2017</v>
      </c>
      <c r="C1023" s="108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9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7">
        <v>2017</v>
      </c>
      <c r="C1024" s="108">
        <v>43072</v>
      </c>
      <c r="D1024" t="s">
        <v>64</v>
      </c>
      <c r="E1024" t="s">
        <v>311</v>
      </c>
      <c r="F1024" t="s">
        <v>40</v>
      </c>
      <c r="G1024" s="10">
        <f>(C1024-VLOOKUP(E1024,Riders!$A$2:$E$7777,4,FALSE))/365</f>
        <v>23.723287671232878</v>
      </c>
      <c r="H1024" s="109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7">
        <v>2017</v>
      </c>
      <c r="C1025" s="108">
        <v>43072</v>
      </c>
      <c r="D1025" t="s">
        <v>64</v>
      </c>
      <c r="E1025" t="s">
        <v>8237</v>
      </c>
      <c r="F1025" t="s">
        <v>35</v>
      </c>
      <c r="G1025" s="10" t="e">
        <f>(C1025-VLOOKUP(E1025,Riders!$A$2:$E$7777,4,FALSE))/365</f>
        <v>#N/A</v>
      </c>
      <c r="H1025" s="109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7">
        <v>2017</v>
      </c>
      <c r="C1026" s="108">
        <v>43072</v>
      </c>
      <c r="D1026" t="s">
        <v>64</v>
      </c>
      <c r="E1026" t="s">
        <v>8239</v>
      </c>
      <c r="F1026" t="s">
        <v>93</v>
      </c>
      <c r="G1026" s="10" t="e">
        <f>(C1026-VLOOKUP(E1026,Riders!$A$2:$E$7777,4,FALSE))/365</f>
        <v>#N/A</v>
      </c>
      <c r="H1026" s="109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7">
        <v>2017</v>
      </c>
      <c r="C1027" s="108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9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7">
        <v>2017</v>
      </c>
      <c r="C1028" s="108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9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7">
        <v>2017</v>
      </c>
      <c r="C1029" s="108">
        <v>43072</v>
      </c>
      <c r="D1029" t="s">
        <v>64</v>
      </c>
      <c r="E1029" t="s">
        <v>232</v>
      </c>
      <c r="F1029" t="s">
        <v>24</v>
      </c>
      <c r="G1029" s="10">
        <f>(C1029-VLOOKUP(E1029,Riders!$A$2:$E$7777,4,FALSE))/365</f>
        <v>27.978082191780821</v>
      </c>
      <c r="H1029" s="109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7">
        <v>2017</v>
      </c>
      <c r="C1030" s="108">
        <v>43072</v>
      </c>
      <c r="D1030" t="s">
        <v>64</v>
      </c>
      <c r="E1030" t="s">
        <v>319</v>
      </c>
      <c r="F1030" t="s">
        <v>896</v>
      </c>
      <c r="G1030" s="10">
        <f>(C1030-VLOOKUP(E1030,Riders!$A$2:$E$7777,4,FALSE))/365</f>
        <v>20.290410958904111</v>
      </c>
      <c r="H1030" s="109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320</v>
      </c>
      <c r="B1031" s="117">
        <v>2017</v>
      </c>
      <c r="C1031" s="108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9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320</v>
      </c>
      <c r="B1032" s="117">
        <v>2017</v>
      </c>
      <c r="C1032" s="108">
        <v>43050</v>
      </c>
      <c r="D1032" t="s">
        <v>64</v>
      </c>
      <c r="E1032" t="s">
        <v>8234</v>
      </c>
      <c r="F1032" t="s">
        <v>26</v>
      </c>
      <c r="G1032" s="10" t="e">
        <f>(C1032-VLOOKUP(E1032,Riders!$A$2:$E$7777,4,FALSE))/365</f>
        <v>#N/A</v>
      </c>
      <c r="H1032" s="109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320</v>
      </c>
      <c r="B1033" s="117">
        <v>2017</v>
      </c>
      <c r="C1033" s="108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9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320</v>
      </c>
      <c r="B1034" s="117">
        <v>2017</v>
      </c>
      <c r="C1034" s="108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9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320</v>
      </c>
      <c r="B1035" s="117">
        <v>2017</v>
      </c>
      <c r="C1035" s="108">
        <v>43050</v>
      </c>
      <c r="D1035" t="s">
        <v>64</v>
      </c>
      <c r="E1035" t="s">
        <v>218</v>
      </c>
      <c r="F1035" t="s">
        <v>33</v>
      </c>
      <c r="G1035" s="10">
        <f>(C1035-VLOOKUP(E1035,Riders!$A$2:$E$7777,4,FALSE))/365</f>
        <v>28.356164383561644</v>
      </c>
      <c r="H1035" s="109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320</v>
      </c>
      <c r="B1036" s="117">
        <v>2017</v>
      </c>
      <c r="C1036" s="108">
        <v>43050</v>
      </c>
      <c r="D1036" t="s">
        <v>64</v>
      </c>
      <c r="E1036" t="s">
        <v>904</v>
      </c>
      <c r="F1036" t="s">
        <v>33</v>
      </c>
      <c r="G1036" s="10">
        <f>(C1036-VLOOKUP(E1036,Riders!$A$2:$E$7777,4,FALSE))/365</f>
        <v>26.745205479452054</v>
      </c>
      <c r="H1036" s="109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320</v>
      </c>
      <c r="B1037" s="117">
        <v>2017</v>
      </c>
      <c r="C1037" s="108">
        <v>43050</v>
      </c>
      <c r="D1037" t="s">
        <v>64</v>
      </c>
      <c r="E1037" t="s">
        <v>211</v>
      </c>
      <c r="F1037" t="s">
        <v>40</v>
      </c>
      <c r="G1037" s="10">
        <f>(C1037-VLOOKUP(E1037,Riders!$A$2:$E$7777,4,FALSE))/365</f>
        <v>26.476712328767125</v>
      </c>
      <c r="H1037" s="109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320</v>
      </c>
      <c r="B1038" s="117">
        <v>2017</v>
      </c>
      <c r="C1038" s="108">
        <v>43050</v>
      </c>
      <c r="D1038" t="s">
        <v>64</v>
      </c>
      <c r="E1038" t="s">
        <v>259</v>
      </c>
      <c r="F1038" t="s">
        <v>111</v>
      </c>
      <c r="G1038" s="10">
        <f>(C1038-VLOOKUP(E1038,Riders!$A$2:$E$7777,4,FALSE))/365</f>
        <v>25.153424657534245</v>
      </c>
      <c r="H1038" s="109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320</v>
      </c>
      <c r="B1039" s="117">
        <v>2017</v>
      </c>
      <c r="C1039" s="108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9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320</v>
      </c>
      <c r="B1040" s="117">
        <v>2017</v>
      </c>
      <c r="C1040" s="108">
        <v>43050</v>
      </c>
      <c r="D1040" t="s">
        <v>64</v>
      </c>
      <c r="E1040" t="s">
        <v>200</v>
      </c>
      <c r="F1040" t="s">
        <v>44</v>
      </c>
      <c r="G1040" s="10">
        <f>(C1040-VLOOKUP(E1040,Riders!$A$2:$E$7777,4,FALSE))/365</f>
        <v>22.328767123287673</v>
      </c>
      <c r="H1040" s="109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320</v>
      </c>
      <c r="B1041" s="117">
        <v>2017</v>
      </c>
      <c r="C1041" s="108">
        <v>43050</v>
      </c>
      <c r="D1041" t="s">
        <v>64</v>
      </c>
      <c r="E1041" t="s">
        <v>287</v>
      </c>
      <c r="F1041" t="s">
        <v>205</v>
      </c>
      <c r="G1041" s="10">
        <f>(C1041-VLOOKUP(E1041,Riders!$A$2:$E$7777,4,FALSE))/365</f>
        <v>35.268493150684932</v>
      </c>
      <c r="H1041" s="109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320</v>
      </c>
      <c r="B1042" s="117">
        <v>2017</v>
      </c>
      <c r="C1042" s="108">
        <v>43050</v>
      </c>
      <c r="D1042" t="s">
        <v>64</v>
      </c>
      <c r="E1042" t="s">
        <v>198</v>
      </c>
      <c r="F1042" t="s">
        <v>22</v>
      </c>
      <c r="G1042" s="10">
        <f>(C1042-VLOOKUP(E1042,Riders!$A$2:$E$7777,4,FALSE))/365</f>
        <v>24.92876712328767</v>
      </c>
      <c r="H1042" s="109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320</v>
      </c>
      <c r="B1043" s="117">
        <v>2017</v>
      </c>
      <c r="C1043" s="108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9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320</v>
      </c>
      <c r="B1044" s="117">
        <v>2017</v>
      </c>
      <c r="C1044" s="108">
        <v>43050</v>
      </c>
      <c r="D1044" t="s">
        <v>64</v>
      </c>
      <c r="E1044" t="s">
        <v>237</v>
      </c>
      <c r="F1044" t="s">
        <v>196</v>
      </c>
      <c r="G1044" s="10">
        <f>(C1044-VLOOKUP(E1044,Riders!$A$2:$E$7777,4,FALSE))/365</f>
        <v>30.153424657534245</v>
      </c>
      <c r="H1044" s="109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320</v>
      </c>
      <c r="B1045" s="117">
        <v>2017</v>
      </c>
      <c r="C1045" s="108">
        <v>43050</v>
      </c>
      <c r="D1045" t="s">
        <v>64</v>
      </c>
      <c r="E1045" t="s">
        <v>304</v>
      </c>
      <c r="F1045" t="s">
        <v>111</v>
      </c>
      <c r="G1045" s="10">
        <f>(C1045-VLOOKUP(E1045,Riders!$A$2:$E$7777,4,FALSE))/365</f>
        <v>25.235616438356164</v>
      </c>
      <c r="H1045" s="109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320</v>
      </c>
      <c r="B1046" s="117">
        <v>2017</v>
      </c>
      <c r="C1046" s="108">
        <v>43050</v>
      </c>
      <c r="D1046" t="s">
        <v>64</v>
      </c>
      <c r="E1046" t="s">
        <v>192</v>
      </c>
      <c r="F1046" t="s">
        <v>28</v>
      </c>
      <c r="G1046" s="10">
        <f>(C1046-VLOOKUP(E1046,Riders!$A$2:$E$7777,4,FALSE))/365</f>
        <v>30.4</v>
      </c>
      <c r="H1046" s="109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320</v>
      </c>
      <c r="B1047" s="117">
        <v>2017</v>
      </c>
      <c r="C1047" s="108">
        <v>43050</v>
      </c>
      <c r="D1047" t="s">
        <v>64</v>
      </c>
      <c r="E1047" t="s">
        <v>301</v>
      </c>
      <c r="F1047" t="s">
        <v>111</v>
      </c>
      <c r="G1047" s="10">
        <f>(C1047-VLOOKUP(E1047,Riders!$A$2:$E$7777,4,FALSE))/365</f>
        <v>25.243835616438357</v>
      </c>
      <c r="H1047" s="109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320</v>
      </c>
      <c r="B1048" s="117">
        <v>2017</v>
      </c>
      <c r="C1048" s="108">
        <v>43050</v>
      </c>
      <c r="D1048" t="s">
        <v>64</v>
      </c>
      <c r="E1048" t="s">
        <v>311</v>
      </c>
      <c r="F1048" t="s">
        <v>40</v>
      </c>
      <c r="G1048" s="10">
        <f>(C1048-VLOOKUP(E1048,Riders!$A$2:$E$7777,4,FALSE))/365</f>
        <v>23.663013698630138</v>
      </c>
      <c r="H1048" s="109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320</v>
      </c>
      <c r="B1049" s="117">
        <v>2017</v>
      </c>
      <c r="C1049" s="108">
        <v>43050</v>
      </c>
      <c r="D1049" t="s">
        <v>64</v>
      </c>
      <c r="E1049" t="s">
        <v>352</v>
      </c>
      <c r="F1049" t="s">
        <v>986</v>
      </c>
      <c r="G1049" s="10">
        <f>(C1049-VLOOKUP(E1049,Riders!$A$2:$E$7777,4,FALSE))/365</f>
        <v>26.158904109589042</v>
      </c>
      <c r="H1049" s="109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320</v>
      </c>
      <c r="B1050" s="117">
        <v>2017</v>
      </c>
      <c r="C1050" s="108">
        <v>43050</v>
      </c>
      <c r="D1050" t="s">
        <v>64</v>
      </c>
      <c r="E1050" t="s">
        <v>8252</v>
      </c>
      <c r="F1050" t="s">
        <v>28</v>
      </c>
      <c r="G1050" s="10" t="e">
        <f>(C1050-VLOOKUP(E1050,Riders!$A$2:$E$7777,4,FALSE))/365</f>
        <v>#N/A</v>
      </c>
      <c r="H1050" s="109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320</v>
      </c>
      <c r="B1051" s="117">
        <v>2017</v>
      </c>
      <c r="C1051" s="108">
        <v>43050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34.246575342465754</v>
      </c>
      <c r="H1051" s="109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320</v>
      </c>
      <c r="B1052" s="117">
        <v>2017</v>
      </c>
      <c r="C1052" s="108">
        <v>43050</v>
      </c>
      <c r="D1052" t="s">
        <v>64</v>
      </c>
      <c r="E1052" t="s">
        <v>8237</v>
      </c>
      <c r="F1052" t="s">
        <v>35</v>
      </c>
      <c r="G1052" s="10" t="e">
        <f>(C1052-VLOOKUP(E1052,Riders!$A$2:$E$7777,4,FALSE))/365</f>
        <v>#N/A</v>
      </c>
      <c r="H1052" s="109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320</v>
      </c>
      <c r="B1053" s="117">
        <v>2017</v>
      </c>
      <c r="C1053" s="108">
        <v>43050</v>
      </c>
      <c r="D1053" t="s">
        <v>64</v>
      </c>
      <c r="E1053" t="s">
        <v>339</v>
      </c>
      <c r="F1053" t="s">
        <v>44</v>
      </c>
      <c r="G1053" s="10">
        <f>(C1053-VLOOKUP(E1053,Riders!$A$2:$E$7777,4,FALSE))/365</f>
        <v>35.967123287671235</v>
      </c>
      <c r="H1053" s="109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320</v>
      </c>
      <c r="B1054" s="117">
        <v>2017</v>
      </c>
      <c r="C1054" s="108">
        <v>43050</v>
      </c>
      <c r="D1054" t="s">
        <v>64</v>
      </c>
      <c r="E1054" t="s">
        <v>193</v>
      </c>
      <c r="F1054" t="s">
        <v>225</v>
      </c>
      <c r="G1054" s="10">
        <f>(C1054-VLOOKUP(E1054,Riders!$A$2:$E$7777,4,FALSE))/365</f>
        <v>28.663013698630138</v>
      </c>
      <c r="H1054" s="109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320</v>
      </c>
      <c r="B1055" s="117">
        <v>2017</v>
      </c>
      <c r="C1055" s="108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9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320</v>
      </c>
      <c r="B1056" s="117">
        <v>2017</v>
      </c>
      <c r="C1056" s="108">
        <v>43050</v>
      </c>
      <c r="D1056" t="s">
        <v>64</v>
      </c>
      <c r="E1056" t="s">
        <v>787</v>
      </c>
      <c r="F1056" t="s">
        <v>196</v>
      </c>
      <c r="G1056" s="10">
        <f>(C1056-VLOOKUP(E1056,Riders!$A$2:$E$7777,4,FALSE))/365</f>
        <v>23.701369863013699</v>
      </c>
      <c r="H1056" s="109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320</v>
      </c>
      <c r="B1057" s="117">
        <v>2017</v>
      </c>
      <c r="C1057" s="108">
        <v>43050</v>
      </c>
      <c r="D1057" t="s">
        <v>64</v>
      </c>
      <c r="E1057" t="s">
        <v>8245</v>
      </c>
      <c r="F1057" t="s">
        <v>35</v>
      </c>
      <c r="G1057" s="10" t="e">
        <f>(C1057-VLOOKUP(E1057,Riders!$A$2:$E$7777,4,FALSE))/365</f>
        <v>#N/A</v>
      </c>
      <c r="H1057" s="109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320</v>
      </c>
      <c r="B1058" s="117">
        <v>2017</v>
      </c>
      <c r="C1058" s="108">
        <v>43050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28.882191780821916</v>
      </c>
      <c r="H1058" s="109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320</v>
      </c>
      <c r="B1059" s="117">
        <v>2017</v>
      </c>
      <c r="C1059" s="108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9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320</v>
      </c>
      <c r="B1060" s="117">
        <v>2017</v>
      </c>
      <c r="C1060" s="108">
        <v>43050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29.87123287671233</v>
      </c>
      <c r="H1060" s="109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320</v>
      </c>
      <c r="B1061" s="117">
        <v>2017</v>
      </c>
      <c r="C1061" s="108">
        <v>43050</v>
      </c>
      <c r="D1061" t="s">
        <v>64</v>
      </c>
      <c r="E1061" t="s">
        <v>91</v>
      </c>
      <c r="F1061" t="s">
        <v>896</v>
      </c>
      <c r="G1061" s="10">
        <f>(C1061-VLOOKUP(E1061,Riders!$A$2:$E$7777,4,FALSE))/365</f>
        <v>21.975342465753425</v>
      </c>
      <c r="H1061" s="109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320</v>
      </c>
      <c r="B1062" s="131">
        <v>2017</v>
      </c>
      <c r="C1062" s="132">
        <v>43050</v>
      </c>
      <c r="D1062" s="3" t="s">
        <v>64</v>
      </c>
      <c r="E1062" t="s">
        <v>317</v>
      </c>
      <c r="F1062" t="s">
        <v>1160</v>
      </c>
      <c r="G1062" s="10">
        <f>(C1062-VLOOKUP(E1062,Riders!$A$2:$E$7777,4,FALSE))/365</f>
        <v>24.197260273972603</v>
      </c>
      <c r="H1062" s="109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279</v>
      </c>
      <c r="B1063" s="131">
        <v>2017</v>
      </c>
      <c r="C1063" s="132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9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279</v>
      </c>
      <c r="B1064" s="131">
        <v>2017</v>
      </c>
      <c r="C1064" s="132">
        <v>43044</v>
      </c>
      <c r="D1064" s="3" t="s">
        <v>64</v>
      </c>
      <c r="E1064" t="s">
        <v>200</v>
      </c>
      <c r="F1064" t="s">
        <v>44</v>
      </c>
      <c r="G1064" s="10">
        <f>(C1064-VLOOKUP(E1064,Riders!$A$2:$E$7777,4,FALSE))/365</f>
        <v>22.312328767123287</v>
      </c>
      <c r="H1064" s="109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279</v>
      </c>
      <c r="B1065" s="131">
        <v>2017</v>
      </c>
      <c r="C1065" s="132">
        <v>43044</v>
      </c>
      <c r="D1065" s="3" t="s">
        <v>64</v>
      </c>
      <c r="E1065" t="s">
        <v>259</v>
      </c>
      <c r="F1065" t="s">
        <v>8253</v>
      </c>
      <c r="G1065" s="10">
        <f>(C1065-VLOOKUP(E1065,Riders!$A$2:$E$7777,4,FALSE))/365</f>
        <v>25.136986301369863</v>
      </c>
      <c r="H1065" s="109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279</v>
      </c>
      <c r="B1066" s="131">
        <v>2017</v>
      </c>
      <c r="C1066" s="132">
        <v>43044</v>
      </c>
      <c r="D1066" s="3" t="s">
        <v>64</v>
      </c>
      <c r="E1066" t="s">
        <v>287</v>
      </c>
      <c r="F1066" t="s">
        <v>205</v>
      </c>
      <c r="G1066" s="10">
        <f>(C1066-VLOOKUP(E1066,Riders!$A$2:$E$7777,4,FALSE))/365</f>
        <v>35.252054794520546</v>
      </c>
      <c r="H1066" s="109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279</v>
      </c>
      <c r="B1067" s="131">
        <v>2017</v>
      </c>
      <c r="C1067" s="132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9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279</v>
      </c>
      <c r="B1068" s="131">
        <v>2017</v>
      </c>
      <c r="C1068" s="132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9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279</v>
      </c>
      <c r="B1069" s="131">
        <v>2017</v>
      </c>
      <c r="C1069" s="132">
        <v>43044</v>
      </c>
      <c r="D1069" s="3" t="s">
        <v>64</v>
      </c>
      <c r="E1069" t="s">
        <v>309</v>
      </c>
      <c r="F1069" t="s">
        <v>111</v>
      </c>
      <c r="G1069" s="10">
        <f>(C1069-VLOOKUP(E1069,Riders!$A$2:$E$7777,4,FALSE))/365</f>
        <v>22.117808219178084</v>
      </c>
      <c r="H1069" s="109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279</v>
      </c>
      <c r="B1070" s="131">
        <v>2017</v>
      </c>
      <c r="C1070" s="132">
        <v>43044</v>
      </c>
      <c r="D1070" s="3" t="s">
        <v>64</v>
      </c>
      <c r="E1070" t="s">
        <v>211</v>
      </c>
      <c r="F1070" t="s">
        <v>40</v>
      </c>
      <c r="G1070" s="10">
        <f>(C1070-VLOOKUP(E1070,Riders!$A$2:$E$7777,4,FALSE))/365</f>
        <v>26.460273972602739</v>
      </c>
      <c r="H1070" s="109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279</v>
      </c>
      <c r="B1071" s="131">
        <v>2017</v>
      </c>
      <c r="C1071" s="132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9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279</v>
      </c>
      <c r="B1072" s="131">
        <v>2017</v>
      </c>
      <c r="C1072" s="132">
        <v>43044</v>
      </c>
      <c r="D1072" s="3" t="s">
        <v>64</v>
      </c>
      <c r="E1072" t="s">
        <v>904</v>
      </c>
      <c r="F1072" t="s">
        <v>33</v>
      </c>
      <c r="G1072" s="10">
        <f>(C1072-VLOOKUP(E1072,Riders!$A$2:$E$7777,4,FALSE))/365</f>
        <v>26.728767123287671</v>
      </c>
      <c r="H1072" s="109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279</v>
      </c>
      <c r="B1073" s="131">
        <v>2017</v>
      </c>
      <c r="C1073" s="132">
        <v>43044</v>
      </c>
      <c r="D1073" s="3" t="s">
        <v>64</v>
      </c>
      <c r="E1073" t="s">
        <v>218</v>
      </c>
      <c r="F1073" t="s">
        <v>33</v>
      </c>
      <c r="G1073" s="10">
        <f>(C1073-VLOOKUP(E1073,Riders!$A$2:$E$7777,4,FALSE))/365</f>
        <v>28.339726027397262</v>
      </c>
      <c r="H1073" s="109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279</v>
      </c>
      <c r="B1074" s="131">
        <v>2017</v>
      </c>
      <c r="C1074" s="132">
        <v>43044</v>
      </c>
      <c r="D1074" s="3" t="s">
        <v>64</v>
      </c>
      <c r="E1074" t="s">
        <v>237</v>
      </c>
      <c r="F1074" t="s">
        <v>196</v>
      </c>
      <c r="G1074" s="10">
        <f>(C1074-VLOOKUP(E1074,Riders!$A$2:$E$7777,4,FALSE))/365</f>
        <v>30.136986301369863</v>
      </c>
      <c r="H1074" s="109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279</v>
      </c>
      <c r="B1075" s="131">
        <v>2017</v>
      </c>
      <c r="C1075" s="132">
        <v>43044</v>
      </c>
      <c r="D1075" s="3" t="s">
        <v>64</v>
      </c>
      <c r="E1075" t="s">
        <v>312</v>
      </c>
      <c r="F1075" t="s">
        <v>42</v>
      </c>
      <c r="G1075" s="10">
        <f>(C1075-VLOOKUP(E1075,Riders!$A$2:$E$7777,4,FALSE))/365</f>
        <v>26.336986301369862</v>
      </c>
      <c r="H1075" s="109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279</v>
      </c>
      <c r="B1076" s="131">
        <v>2017</v>
      </c>
      <c r="C1076" s="132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9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279</v>
      </c>
      <c r="B1077" s="131">
        <v>2017</v>
      </c>
      <c r="C1077" s="132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9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279</v>
      </c>
      <c r="B1078" s="131">
        <v>2017</v>
      </c>
      <c r="C1078" s="132">
        <v>43044</v>
      </c>
      <c r="D1078" s="3" t="s">
        <v>64</v>
      </c>
      <c r="E1078" t="s">
        <v>219</v>
      </c>
      <c r="F1078" t="s">
        <v>30</v>
      </c>
      <c r="G1078" s="10">
        <f>(C1078-VLOOKUP(E1078,Riders!$A$2:$E$7777,4,FALSE))/365</f>
        <v>32.764383561643832</v>
      </c>
      <c r="H1078" s="109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279</v>
      </c>
      <c r="B1079" s="131">
        <v>2017</v>
      </c>
      <c r="C1079" s="132">
        <v>43044</v>
      </c>
      <c r="D1079" s="3" t="s">
        <v>64</v>
      </c>
      <c r="E1079" t="s">
        <v>339</v>
      </c>
      <c r="F1079" t="s">
        <v>44</v>
      </c>
      <c r="G1079" s="10">
        <f>(C1079-VLOOKUP(E1079,Riders!$A$2:$E$7777,4,FALSE))/365</f>
        <v>35.950684931506849</v>
      </c>
      <c r="H1079" s="109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279</v>
      </c>
      <c r="B1080" s="131">
        <v>2017</v>
      </c>
      <c r="C1080" s="132">
        <v>43044</v>
      </c>
      <c r="D1080" s="3" t="s">
        <v>64</v>
      </c>
      <c r="E1080" t="s">
        <v>311</v>
      </c>
      <c r="F1080" t="s">
        <v>40</v>
      </c>
      <c r="G1080" s="10">
        <f>(C1080-VLOOKUP(E1080,Riders!$A$2:$E$7777,4,FALSE))/365</f>
        <v>23.646575342465752</v>
      </c>
      <c r="H1080" s="109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279</v>
      </c>
      <c r="B1081" s="131">
        <v>2017</v>
      </c>
      <c r="C1081" s="132">
        <v>43044</v>
      </c>
      <c r="D1081" s="3" t="s">
        <v>64</v>
      </c>
      <c r="E1081" t="s">
        <v>304</v>
      </c>
      <c r="F1081" t="s">
        <v>71</v>
      </c>
      <c r="G1081" s="10">
        <f>(C1081-VLOOKUP(E1081,Riders!$A$2:$E$7777,4,FALSE))/365</f>
        <v>25.219178082191782</v>
      </c>
      <c r="H1081" s="109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279</v>
      </c>
      <c r="B1082" s="131">
        <v>2017</v>
      </c>
      <c r="C1082" s="132">
        <v>43044</v>
      </c>
      <c r="D1082" s="3" t="s">
        <v>64</v>
      </c>
      <c r="E1082" t="s">
        <v>547</v>
      </c>
      <c r="F1082" t="s">
        <v>22</v>
      </c>
      <c r="G1082" s="10">
        <f>(C1082-VLOOKUP(E1082,Riders!$A$2:$E$7777,4,FALSE))/365</f>
        <v>29.17808219178082</v>
      </c>
      <c r="H1082" s="109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279</v>
      </c>
      <c r="B1083" s="131">
        <v>2017</v>
      </c>
      <c r="C1083" s="132">
        <v>43044</v>
      </c>
      <c r="D1083" s="3" t="s">
        <v>64</v>
      </c>
      <c r="E1083" t="s">
        <v>193</v>
      </c>
      <c r="F1083" t="s">
        <v>30</v>
      </c>
      <c r="G1083" s="10">
        <f>(C1083-VLOOKUP(E1083,Riders!$A$2:$E$7777,4,FALSE))/365</f>
        <v>28.646575342465752</v>
      </c>
      <c r="H1083" s="109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279</v>
      </c>
      <c r="B1084" s="131">
        <v>2017</v>
      </c>
      <c r="C1084" s="132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9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279</v>
      </c>
      <c r="B1085" s="131">
        <v>2017</v>
      </c>
      <c r="C1085" s="132">
        <v>43044</v>
      </c>
      <c r="D1085" s="3" t="s">
        <v>64</v>
      </c>
      <c r="E1085" t="s">
        <v>217</v>
      </c>
      <c r="F1085" t="s">
        <v>22</v>
      </c>
      <c r="G1085" s="10">
        <f>(C1085-VLOOKUP(E1085,Riders!$A$2:$E$7777,4,FALSE))/365</f>
        <v>34.230136986301368</v>
      </c>
      <c r="H1085" s="109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279</v>
      </c>
      <c r="B1086" s="131">
        <v>2017</v>
      </c>
      <c r="C1086" s="132">
        <v>43044</v>
      </c>
      <c r="D1086" s="3" t="s">
        <v>64</v>
      </c>
      <c r="E1086" t="s">
        <v>8252</v>
      </c>
      <c r="F1086" t="s">
        <v>28</v>
      </c>
      <c r="G1086" s="10" t="e">
        <f>(C1086-VLOOKUP(E1086,Riders!$A$2:$E$7777,4,FALSE))/365</f>
        <v>#N/A</v>
      </c>
      <c r="H1086" s="109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279</v>
      </c>
      <c r="B1087" s="131">
        <v>2017</v>
      </c>
      <c r="C1087" s="132">
        <v>43044</v>
      </c>
      <c r="D1087" s="3" t="s">
        <v>64</v>
      </c>
      <c r="E1087" t="s">
        <v>8237</v>
      </c>
      <c r="F1087" t="s">
        <v>35</v>
      </c>
      <c r="G1087" s="10" t="e">
        <f>(C1087-VLOOKUP(E1087,Riders!$A$2:$E$7777,4,FALSE))/365</f>
        <v>#N/A</v>
      </c>
      <c r="H1087" s="109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279</v>
      </c>
      <c r="B1088" s="131">
        <v>2017</v>
      </c>
      <c r="C1088" s="132">
        <v>43044</v>
      </c>
      <c r="D1088" s="3" t="s">
        <v>64</v>
      </c>
      <c r="E1088" t="s">
        <v>8254</v>
      </c>
      <c r="F1088" t="s">
        <v>93</v>
      </c>
      <c r="G1088" s="10" t="e">
        <f>(C1088-VLOOKUP(E1088,Riders!$A$2:$E$7777,4,FALSE))/365</f>
        <v>#N/A</v>
      </c>
      <c r="H1088" s="109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279</v>
      </c>
      <c r="B1089" s="131">
        <v>2017</v>
      </c>
      <c r="C1089" s="132">
        <v>43044</v>
      </c>
      <c r="D1089" s="3" t="s">
        <v>64</v>
      </c>
      <c r="E1089" t="s">
        <v>352</v>
      </c>
      <c r="F1089" t="s">
        <v>28</v>
      </c>
      <c r="G1089" s="10">
        <f>(C1089-VLOOKUP(E1089,Riders!$A$2:$E$7777,4,FALSE))/365</f>
        <v>26.142465753424659</v>
      </c>
      <c r="H1089" s="109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279</v>
      </c>
      <c r="B1090" s="131">
        <v>2017</v>
      </c>
      <c r="C1090" s="132">
        <v>43044</v>
      </c>
      <c r="D1090" s="3" t="s">
        <v>64</v>
      </c>
      <c r="E1090" t="s">
        <v>191</v>
      </c>
      <c r="F1090" t="s">
        <v>898</v>
      </c>
      <c r="G1090" s="10">
        <f>(C1090-VLOOKUP(E1090,Riders!$A$2:$E$7777,4,FALSE))/365</f>
        <v>31.8</v>
      </c>
      <c r="H1090" s="109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279</v>
      </c>
      <c r="B1091" s="131">
        <v>2017</v>
      </c>
      <c r="C1091" s="132">
        <v>43044</v>
      </c>
      <c r="D1091" s="3" t="s">
        <v>64</v>
      </c>
      <c r="E1091" t="s">
        <v>8249</v>
      </c>
      <c r="F1091" t="s">
        <v>228</v>
      </c>
      <c r="G1091" s="10" t="e">
        <f>(C1091-VLOOKUP(E1091,Riders!$A$2:$E$7777,4,FALSE))/365</f>
        <v>#N/A</v>
      </c>
      <c r="H1091" s="109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279</v>
      </c>
      <c r="B1092" s="131">
        <v>2017</v>
      </c>
      <c r="C1092" s="132">
        <v>43044</v>
      </c>
      <c r="D1092" s="3" t="s">
        <v>64</v>
      </c>
      <c r="E1092" t="s">
        <v>291</v>
      </c>
      <c r="F1092" t="s">
        <v>24</v>
      </c>
      <c r="G1092" s="10">
        <f>(C1092-VLOOKUP(E1092,Riders!$A$2:$E$7777,4,FALSE))/365</f>
        <v>28.865753424657534</v>
      </c>
      <c r="H1092" s="109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279</v>
      </c>
      <c r="B1093" s="131">
        <v>2017</v>
      </c>
      <c r="C1093" s="132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9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279</v>
      </c>
      <c r="B1094" s="131">
        <v>2017</v>
      </c>
      <c r="C1094" s="132">
        <v>43044</v>
      </c>
      <c r="D1094" s="3" t="s">
        <v>64</v>
      </c>
      <c r="E1094" t="s">
        <v>194</v>
      </c>
      <c r="F1094" t="s">
        <v>50</v>
      </c>
      <c r="G1094" s="10">
        <f>(C1094-VLOOKUP(E1094,Riders!$A$2:$E$7777,4,FALSE))/365</f>
        <v>29.854794520547944</v>
      </c>
      <c r="H1094" s="109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279</v>
      </c>
      <c r="B1095" s="131">
        <v>2017</v>
      </c>
      <c r="C1095" s="132">
        <v>43044</v>
      </c>
      <c r="D1095" s="3" t="s">
        <v>64</v>
      </c>
      <c r="E1095" t="s">
        <v>981</v>
      </c>
      <c r="F1095" t="s">
        <v>196</v>
      </c>
      <c r="G1095" s="10">
        <f>(C1095-VLOOKUP(E1095,Riders!$A$2:$E$7777,4,FALSE))/365</f>
        <v>20.539726027397261</v>
      </c>
      <c r="H1095" s="109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279</v>
      </c>
      <c r="B1096" s="131">
        <v>2017</v>
      </c>
      <c r="C1096" s="132">
        <v>43044</v>
      </c>
      <c r="D1096" s="3" t="s">
        <v>64</v>
      </c>
      <c r="E1096" t="s">
        <v>91</v>
      </c>
      <c r="F1096" t="s">
        <v>896</v>
      </c>
      <c r="G1096" s="10">
        <f>(C1096-VLOOKUP(E1096,Riders!$A$2:$E$7777,4,FALSE))/365</f>
        <v>21.958904109589042</v>
      </c>
      <c r="H1096" s="109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279</v>
      </c>
      <c r="B1097" s="131">
        <v>2017</v>
      </c>
      <c r="C1097" s="132">
        <v>43044</v>
      </c>
      <c r="D1097" s="3" t="s">
        <v>64</v>
      </c>
      <c r="E1097" t="s">
        <v>8255</v>
      </c>
      <c r="F1097" t="s">
        <v>323</v>
      </c>
      <c r="G1097" s="10" t="e">
        <f>(C1097-VLOOKUP(E1097,Riders!$A$2:$E$7777,4,FALSE))/365</f>
        <v>#N/A</v>
      </c>
      <c r="H1097" s="109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279</v>
      </c>
      <c r="B1098" s="131">
        <v>2017</v>
      </c>
      <c r="C1098" s="132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9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279</v>
      </c>
      <c r="B1099" s="118">
        <v>2017</v>
      </c>
      <c r="C1099" s="147">
        <v>43044</v>
      </c>
      <c r="D1099" s="3" t="s">
        <v>64</v>
      </c>
      <c r="E1099" t="s">
        <v>317</v>
      </c>
      <c r="F1099" t="s">
        <v>1160</v>
      </c>
      <c r="G1099" s="10">
        <f>(C1099-VLOOKUP(E1099,Riders!$A$2:$E$7777,4,FALSE))/365</f>
        <v>24.18082191780822</v>
      </c>
      <c r="H1099" s="109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44" t="s">
        <v>224</v>
      </c>
      <c r="B1100" s="118">
        <v>2017</v>
      </c>
      <c r="C1100" s="147">
        <v>42839</v>
      </c>
      <c r="D1100" s="130" t="s">
        <v>19</v>
      </c>
      <c r="E1100" s="122" t="s">
        <v>195</v>
      </c>
      <c r="F1100" s="122" t="s">
        <v>196</v>
      </c>
      <c r="G1100" s="10">
        <f>(C1100-VLOOKUP(E1100,Riders!$A$2:$E$7777,4,FALSE))/365</f>
        <v>31.082191780821919</v>
      </c>
      <c r="H1100" s="109">
        <v>1</v>
      </c>
      <c r="I1100" s="113">
        <v>4.7809999999999997</v>
      </c>
      <c r="J1100" s="112">
        <v>4.8639999999999999</v>
      </c>
      <c r="K1100" s="114">
        <v>8.3000000000000185E-2</v>
      </c>
      <c r="L1100" s="116">
        <v>9.6449999999999996</v>
      </c>
      <c r="M1100" s="116">
        <v>74.650077760497666</v>
      </c>
    </row>
    <row r="1101" spans="1:13">
      <c r="A1101" s="145" t="s">
        <v>224</v>
      </c>
      <c r="B1101" s="118">
        <v>2017</v>
      </c>
      <c r="C1101" s="147">
        <v>42839</v>
      </c>
      <c r="D1101" s="130" t="s">
        <v>19</v>
      </c>
      <c r="E1101" s="121" t="s">
        <v>8240</v>
      </c>
      <c r="F1101" s="121" t="s">
        <v>28</v>
      </c>
      <c r="G1101" s="10" t="e">
        <f>(C1101-VLOOKUP(E1101,Riders!$A$2:$E$7777,4,FALSE))/365</f>
        <v>#N/A</v>
      </c>
      <c r="H1101" s="109">
        <v>2</v>
      </c>
      <c r="I1101" s="112">
        <v>4.7690000000000001</v>
      </c>
      <c r="J1101" s="112">
        <v>4.895999999999999</v>
      </c>
      <c r="K1101" s="114">
        <v>0.12699999999999889</v>
      </c>
      <c r="L1101" s="114">
        <v>9.6649999999999991</v>
      </c>
      <c r="M1101" s="116">
        <v>74.495602690118986</v>
      </c>
    </row>
    <row r="1102" spans="1:13">
      <c r="A1102" s="144" t="s">
        <v>224</v>
      </c>
      <c r="B1102" s="118">
        <v>2017</v>
      </c>
      <c r="C1102" s="147">
        <v>42839</v>
      </c>
      <c r="D1102" s="130" t="s">
        <v>19</v>
      </c>
      <c r="E1102" s="122" t="s">
        <v>8234</v>
      </c>
      <c r="F1102" s="122" t="s">
        <v>26</v>
      </c>
      <c r="G1102" s="10" t="e">
        <f>(C1102-VLOOKUP(E1102,Riders!$A$2:$E$7777,4,FALSE))/365</f>
        <v>#N/A</v>
      </c>
      <c r="H1102" s="109">
        <v>3</v>
      </c>
      <c r="I1102" s="113">
        <v>4.8310000000000004</v>
      </c>
      <c r="J1102" s="112">
        <v>4.9219999999999997</v>
      </c>
      <c r="K1102" s="114">
        <v>9.0999999999999304E-2</v>
      </c>
      <c r="L1102" s="116">
        <v>9.7530000000000001</v>
      </c>
      <c r="M1102" s="116">
        <v>73.82343894186404</v>
      </c>
    </row>
    <row r="1103" spans="1:13">
      <c r="A1103" s="144" t="s">
        <v>224</v>
      </c>
      <c r="B1103" s="118">
        <v>2017</v>
      </c>
      <c r="C1103" s="147">
        <v>42839</v>
      </c>
      <c r="D1103" s="130" t="s">
        <v>19</v>
      </c>
      <c r="E1103" s="122" t="s">
        <v>904</v>
      </c>
      <c r="F1103" s="122" t="s">
        <v>33</v>
      </c>
      <c r="G1103" s="10">
        <f>(C1103-VLOOKUP(E1103,Riders!$A$2:$E$7777,4,FALSE))/365</f>
        <v>26.167123287671235</v>
      </c>
      <c r="H1103" s="109">
        <v>4</v>
      </c>
      <c r="I1103" s="113">
        <v>4.8049999999999997</v>
      </c>
      <c r="J1103" s="112">
        <v>4.9619999999999997</v>
      </c>
      <c r="K1103" s="114">
        <v>0.15700000000000003</v>
      </c>
      <c r="L1103" s="116">
        <v>9.7669999999999995</v>
      </c>
      <c r="M1103" s="116">
        <v>73.717620559025292</v>
      </c>
    </row>
    <row r="1104" spans="1:13">
      <c r="A1104" s="144" t="s">
        <v>224</v>
      </c>
      <c r="B1104" s="118">
        <v>2017</v>
      </c>
      <c r="C1104" s="147">
        <v>42839</v>
      </c>
      <c r="D1104" s="130" t="s">
        <v>19</v>
      </c>
      <c r="E1104" s="122" t="s">
        <v>104</v>
      </c>
      <c r="F1104" s="122" t="s">
        <v>100</v>
      </c>
      <c r="G1104" s="10">
        <f>(C1104-VLOOKUP(E1104,Riders!$A$2:$E$7777,4,FALSE))/365</f>
        <v>24.654794520547945</v>
      </c>
      <c r="H1104" s="109">
        <v>5</v>
      </c>
      <c r="I1104" s="113">
        <v>4.875</v>
      </c>
      <c r="J1104" s="112">
        <v>4.9399999999999995</v>
      </c>
      <c r="K1104" s="114">
        <v>6.4999999999999503E-2</v>
      </c>
      <c r="L1104" s="116">
        <v>9.8149999999999995</v>
      </c>
      <c r="M1104" s="116">
        <v>73.357106469689256</v>
      </c>
    </row>
    <row r="1105" spans="1:13">
      <c r="A1105" s="144" t="s">
        <v>224</v>
      </c>
      <c r="B1105" s="118">
        <v>2017</v>
      </c>
      <c r="C1105" s="147">
        <v>42839</v>
      </c>
      <c r="D1105" s="130" t="s">
        <v>19</v>
      </c>
      <c r="E1105" s="122" t="s">
        <v>90</v>
      </c>
      <c r="F1105" s="122" t="s">
        <v>22</v>
      </c>
      <c r="G1105" s="10">
        <f>(C1105-VLOOKUP(E1105,Riders!$A$2:$E$7777,4,FALSE))/365</f>
        <v>20.098630136986301</v>
      </c>
      <c r="H1105" s="109">
        <v>6</v>
      </c>
      <c r="I1105" s="113">
        <v>4.8840000000000003</v>
      </c>
      <c r="J1105" s="112">
        <v>4.9480000000000004</v>
      </c>
      <c r="K1105" s="114">
        <v>6.4000000000000057E-2</v>
      </c>
      <c r="L1105" s="116">
        <v>9.8320000000000007</v>
      </c>
      <c r="M1105" s="116">
        <v>73.23026851098453</v>
      </c>
    </row>
    <row r="1106" spans="1:13">
      <c r="A1106" s="144" t="s">
        <v>224</v>
      </c>
      <c r="B1106" s="118">
        <v>2017</v>
      </c>
      <c r="C1106" s="147">
        <v>42839</v>
      </c>
      <c r="D1106" s="130" t="s">
        <v>19</v>
      </c>
      <c r="E1106" s="122" t="s">
        <v>309</v>
      </c>
      <c r="F1106" s="122" t="s">
        <v>111</v>
      </c>
      <c r="G1106" s="10">
        <f>(C1106-VLOOKUP(E1106,Riders!$A$2:$E$7777,4,FALSE))/365</f>
        <v>21.556164383561644</v>
      </c>
      <c r="H1106" s="109">
        <v>7</v>
      </c>
      <c r="I1106" s="113">
        <v>4.8529999999999998</v>
      </c>
      <c r="J1106" s="112">
        <v>5.0120000000000005</v>
      </c>
      <c r="K1106" s="114">
        <v>0.1590000000000007</v>
      </c>
      <c r="L1106" s="116">
        <v>9.8650000000000002</v>
      </c>
      <c r="M1106" s="116">
        <v>72.985301571211352</v>
      </c>
    </row>
    <row r="1107" spans="1:13">
      <c r="A1107" s="145" t="s">
        <v>224</v>
      </c>
      <c r="B1107" s="118">
        <v>2017</v>
      </c>
      <c r="C1107" s="147">
        <v>42839</v>
      </c>
      <c r="D1107" s="130" t="s">
        <v>19</v>
      </c>
      <c r="E1107" s="121" t="s">
        <v>287</v>
      </c>
      <c r="F1107" s="121" t="s">
        <v>205</v>
      </c>
      <c r="G1107" s="10">
        <f>(C1107-VLOOKUP(E1107,Riders!$A$2:$E$7777,4,FALSE))/365</f>
        <v>34.69041095890411</v>
      </c>
      <c r="H1107" s="109">
        <v>8</v>
      </c>
      <c r="I1107" s="112">
        <v>4.907</v>
      </c>
      <c r="J1107" s="112">
        <v>4.9629999999999992</v>
      </c>
      <c r="K1107" s="114">
        <v>5.5999999999999162E-2</v>
      </c>
      <c r="L1107" s="114">
        <v>9.8699999999999992</v>
      </c>
      <c r="M1107" s="116">
        <v>72.948328267477208</v>
      </c>
    </row>
    <row r="1108" spans="1:13">
      <c r="A1108" s="144" t="s">
        <v>224</v>
      </c>
      <c r="B1108" s="118">
        <v>2017</v>
      </c>
      <c r="C1108" s="147">
        <v>42839</v>
      </c>
      <c r="D1108" s="130" t="s">
        <v>19</v>
      </c>
      <c r="E1108" s="122" t="s">
        <v>127</v>
      </c>
      <c r="F1108" s="122" t="s">
        <v>33</v>
      </c>
      <c r="G1108" s="10">
        <f>(C1108-VLOOKUP(E1108,Riders!$A$2:$E$7777,4,FALSE))/365</f>
        <v>25.764383561643836</v>
      </c>
      <c r="H1108" s="109">
        <v>9</v>
      </c>
      <c r="I1108" s="113">
        <v>4.8970000000000002</v>
      </c>
      <c r="J1108" s="112">
        <v>4.9819999999999993</v>
      </c>
      <c r="K1108" s="114">
        <v>8.4999999999999076E-2</v>
      </c>
      <c r="L1108" s="116">
        <v>9.8789999999999996</v>
      </c>
      <c r="M1108" s="116">
        <v>72.881870634679629</v>
      </c>
    </row>
    <row r="1109" spans="1:13">
      <c r="A1109" s="145" t="s">
        <v>224</v>
      </c>
      <c r="B1109" s="118">
        <v>2017</v>
      </c>
      <c r="C1109" s="147">
        <v>42839</v>
      </c>
      <c r="D1109" s="130" t="s">
        <v>19</v>
      </c>
      <c r="E1109" s="121" t="s">
        <v>181</v>
      </c>
      <c r="F1109" s="121" t="s">
        <v>32</v>
      </c>
      <c r="G1109" s="10">
        <f>(C1109-VLOOKUP(E1109,Riders!$A$2:$E$7777,4,FALSE))/365</f>
        <v>25.797260273972604</v>
      </c>
      <c r="H1109" s="109">
        <v>10</v>
      </c>
      <c r="I1109" s="112">
        <v>4.8780000000000001</v>
      </c>
      <c r="J1109" s="112">
        <v>5.0139999999999993</v>
      </c>
      <c r="K1109" s="114">
        <v>0.13599999999999923</v>
      </c>
      <c r="L1109" s="114">
        <v>9.8919999999999995</v>
      </c>
      <c r="M1109" s="116">
        <v>72.786089769510724</v>
      </c>
    </row>
    <row r="1110" spans="1:13">
      <c r="A1110" s="145" t="s">
        <v>224</v>
      </c>
      <c r="B1110" s="118">
        <v>2017</v>
      </c>
      <c r="C1110" s="147">
        <v>42839</v>
      </c>
      <c r="D1110" s="130" t="s">
        <v>19</v>
      </c>
      <c r="E1110" s="121" t="s">
        <v>368</v>
      </c>
      <c r="F1110" s="121" t="s">
        <v>44</v>
      </c>
      <c r="G1110" s="10">
        <f>(C1110-VLOOKUP(E1110,Riders!$A$2:$E$7777,4,FALSE))/365</f>
        <v>32.082191780821915</v>
      </c>
      <c r="H1110" s="109">
        <v>11</v>
      </c>
      <c r="I1110" s="112">
        <v>4.9089999999999998</v>
      </c>
      <c r="J1110" s="112">
        <v>4.9859999999999998</v>
      </c>
      <c r="K1110" s="114">
        <v>7.6999999999999957E-2</v>
      </c>
      <c r="L1110" s="114">
        <v>9.8949999999999996</v>
      </c>
      <c r="M1110" s="116">
        <v>72.764022233451243</v>
      </c>
    </row>
    <row r="1111" spans="1:13">
      <c r="A1111" s="144" t="s">
        <v>224</v>
      </c>
      <c r="B1111" s="118">
        <v>2017</v>
      </c>
      <c r="C1111" s="147">
        <v>42839</v>
      </c>
      <c r="D1111" s="130" t="s">
        <v>19</v>
      </c>
      <c r="E1111" s="122" t="s">
        <v>237</v>
      </c>
      <c r="F1111" s="122" t="s">
        <v>196</v>
      </c>
      <c r="G1111" s="10">
        <f>(C1111-VLOOKUP(E1111,Riders!$A$2:$E$7777,4,FALSE))/365</f>
        <v>29.575342465753426</v>
      </c>
      <c r="H1111" s="109">
        <v>12</v>
      </c>
      <c r="I1111" s="113">
        <v>4.8730000000000002</v>
      </c>
      <c r="J1111" s="112">
        <v>5.0379999999999994</v>
      </c>
      <c r="K1111" s="114">
        <v>0.16499999999999915</v>
      </c>
      <c r="L1111" s="116">
        <v>9.9109999999999996</v>
      </c>
      <c r="M1111" s="116">
        <v>72.646554333568758</v>
      </c>
    </row>
    <row r="1112" spans="1:13">
      <c r="A1112" s="145" t="s">
        <v>224</v>
      </c>
      <c r="B1112" s="118">
        <v>2017</v>
      </c>
      <c r="C1112" s="147">
        <v>42839</v>
      </c>
      <c r="D1112" s="130" t="s">
        <v>19</v>
      </c>
      <c r="E1112" s="121" t="s">
        <v>292</v>
      </c>
      <c r="F1112" s="121" t="s">
        <v>26</v>
      </c>
      <c r="G1112" s="10">
        <f>(C1112-VLOOKUP(E1112,Riders!$A$2:$E$7777,4,FALSE))/365</f>
        <v>32.515068493150686</v>
      </c>
      <c r="H1112" s="109">
        <v>13</v>
      </c>
      <c r="I1112" s="112">
        <v>4.9290000000000003</v>
      </c>
      <c r="J1112" s="112">
        <v>5.0190000000000001</v>
      </c>
      <c r="K1112" s="114">
        <v>8.9999999999999858E-2</v>
      </c>
      <c r="L1112" s="114">
        <v>9.9480000000000004</v>
      </c>
      <c r="M1112" s="116">
        <v>72.376357056694815</v>
      </c>
    </row>
    <row r="1113" spans="1:13">
      <c r="A1113" s="145" t="s">
        <v>224</v>
      </c>
      <c r="B1113" s="118">
        <v>2017</v>
      </c>
      <c r="C1113" s="147">
        <v>42839</v>
      </c>
      <c r="D1113" s="130" t="s">
        <v>19</v>
      </c>
      <c r="E1113" s="121" t="s">
        <v>141</v>
      </c>
      <c r="F1113" s="121" t="s">
        <v>93</v>
      </c>
      <c r="G1113" s="10">
        <f>(C1113-VLOOKUP(E1113,Riders!$A$2:$E$7777,4,FALSE))/365</f>
        <v>22.030136986301368</v>
      </c>
      <c r="H1113" s="109">
        <v>14</v>
      </c>
      <c r="I1113" s="112">
        <v>4.9059999999999997</v>
      </c>
      <c r="J1113" s="112">
        <v>5.0520000000000005</v>
      </c>
      <c r="K1113" s="114">
        <v>0.1460000000000008</v>
      </c>
      <c r="L1113" s="114">
        <v>9.9580000000000002</v>
      </c>
      <c r="M1113" s="116">
        <v>72.303675436834709</v>
      </c>
    </row>
    <row r="1114" spans="1:13">
      <c r="A1114" s="144" t="s">
        <v>224</v>
      </c>
      <c r="B1114" s="118">
        <v>2017</v>
      </c>
      <c r="C1114" s="147">
        <v>42839</v>
      </c>
      <c r="D1114" s="130" t="s">
        <v>19</v>
      </c>
      <c r="E1114" s="122" t="s">
        <v>301</v>
      </c>
      <c r="F1114" s="122" t="s">
        <v>111</v>
      </c>
      <c r="G1114" s="10">
        <f>(C1114-VLOOKUP(E1114,Riders!$A$2:$E$7777,4,FALSE))/365</f>
        <v>24.665753424657535</v>
      </c>
      <c r="H1114" s="109">
        <v>15</v>
      </c>
      <c r="I1114" s="113">
        <v>4.9640000000000004</v>
      </c>
      <c r="J1114" s="112">
        <v>5.004999999999999</v>
      </c>
      <c r="K1114" s="114">
        <v>4.0999999999998593E-2</v>
      </c>
      <c r="L1114" s="116">
        <v>9.9689999999999994</v>
      </c>
      <c r="M1114" s="116">
        <v>72.223894071622027</v>
      </c>
    </row>
    <row r="1115" spans="1:13">
      <c r="A1115" s="144" t="s">
        <v>224</v>
      </c>
      <c r="B1115" s="118">
        <v>2017</v>
      </c>
      <c r="C1115" s="147">
        <v>42839</v>
      </c>
      <c r="D1115" s="130" t="s">
        <v>19</v>
      </c>
      <c r="E1115" s="122" t="s">
        <v>263</v>
      </c>
      <c r="F1115" s="122" t="s">
        <v>100</v>
      </c>
      <c r="G1115" s="10">
        <f>(C1115-VLOOKUP(E1115,Riders!$A$2:$E$7777,4,FALSE))/365</f>
        <v>21.764383561643836</v>
      </c>
      <c r="H1115" s="109">
        <v>16</v>
      </c>
      <c r="I1115" s="113">
        <v>4.9240000000000004</v>
      </c>
      <c r="J1115" s="112">
        <v>5.0509999999999993</v>
      </c>
      <c r="K1115" s="114">
        <v>0.12699999999999889</v>
      </c>
      <c r="L1115" s="116">
        <v>9.9749999999999996</v>
      </c>
      <c r="M1115" s="116">
        <v>72.180451127819552</v>
      </c>
    </row>
    <row r="1116" spans="1:13">
      <c r="A1116" s="144" t="s">
        <v>224</v>
      </c>
      <c r="B1116" s="118">
        <v>2017</v>
      </c>
      <c r="C1116" s="147">
        <v>42839</v>
      </c>
      <c r="D1116" s="130" t="s">
        <v>19</v>
      </c>
      <c r="E1116" s="122" t="s">
        <v>312</v>
      </c>
      <c r="F1116" s="122" t="s">
        <v>42</v>
      </c>
      <c r="G1116" s="10">
        <f>(C1116-VLOOKUP(E1116,Riders!$A$2:$E$7777,4,FALSE))/365</f>
        <v>25.775342465753425</v>
      </c>
      <c r="H1116" s="109">
        <v>17</v>
      </c>
      <c r="I1116" s="113">
        <v>4.9489999999999998</v>
      </c>
      <c r="J1116" s="112">
        <v>5.0329999999999995</v>
      </c>
      <c r="K1116" s="114">
        <v>8.3999999999999631E-2</v>
      </c>
      <c r="L1116" s="116">
        <v>9.9819999999999993</v>
      </c>
      <c r="M1116" s="116">
        <v>72.129833700661194</v>
      </c>
    </row>
    <row r="1117" spans="1:13">
      <c r="A1117" s="145" t="s">
        <v>224</v>
      </c>
      <c r="B1117" s="118">
        <v>2017</v>
      </c>
      <c r="C1117" s="147">
        <v>42839</v>
      </c>
      <c r="D1117" s="130" t="s">
        <v>19</v>
      </c>
      <c r="E1117" s="121" t="s">
        <v>199</v>
      </c>
      <c r="F1117" s="121" t="s">
        <v>37</v>
      </c>
      <c r="G1117" s="10">
        <f>(C1117-VLOOKUP(E1117,Riders!$A$2:$E$7777,4,FALSE))/365</f>
        <v>22.454794520547946</v>
      </c>
      <c r="H1117" s="109">
        <v>18</v>
      </c>
      <c r="I1117" s="112">
        <v>4.9349999999999996</v>
      </c>
      <c r="J1117" s="112">
        <v>5.056</v>
      </c>
      <c r="K1117" s="114">
        <v>0.12100000000000044</v>
      </c>
      <c r="L1117" s="114">
        <v>9.9909999999999997</v>
      </c>
      <c r="M1117" s="116">
        <v>72.064858372535284</v>
      </c>
    </row>
    <row r="1118" spans="1:13">
      <c r="A1118" s="145" t="s">
        <v>224</v>
      </c>
      <c r="B1118" s="118">
        <v>2017</v>
      </c>
      <c r="C1118" s="147">
        <v>42839</v>
      </c>
      <c r="D1118" s="130" t="s">
        <v>19</v>
      </c>
      <c r="E1118" s="121" t="s">
        <v>218</v>
      </c>
      <c r="F1118" s="121" t="s">
        <v>33</v>
      </c>
      <c r="G1118" s="10">
        <f>(C1118-VLOOKUP(E1118,Riders!$A$2:$E$7777,4,FALSE))/365</f>
        <v>27.778082191780822</v>
      </c>
      <c r="H1118" s="109">
        <v>19</v>
      </c>
      <c r="I1118" s="112">
        <v>4.9630000000000001</v>
      </c>
      <c r="J1118" s="112">
        <v>5.0330000000000004</v>
      </c>
      <c r="K1118" s="114">
        <v>7.0000000000000284E-2</v>
      </c>
      <c r="L1118" s="114">
        <v>9.9960000000000004</v>
      </c>
      <c r="M1118" s="116">
        <v>72.028811524609836</v>
      </c>
    </row>
    <row r="1119" spans="1:13">
      <c r="A1119" s="144" t="s">
        <v>224</v>
      </c>
      <c r="B1119" s="118">
        <v>2017</v>
      </c>
      <c r="C1119" s="147">
        <v>42839</v>
      </c>
      <c r="D1119" s="130" t="s">
        <v>19</v>
      </c>
      <c r="E1119" s="122" t="s">
        <v>211</v>
      </c>
      <c r="F1119" s="122" t="s">
        <v>40</v>
      </c>
      <c r="G1119" s="10">
        <f>(C1119-VLOOKUP(E1119,Riders!$A$2:$E$7777,4,FALSE))/365</f>
        <v>25.898630136986302</v>
      </c>
      <c r="H1119" s="109">
        <v>20</v>
      </c>
      <c r="I1119" s="113">
        <v>4.9409999999999998</v>
      </c>
      <c r="J1119" s="112">
        <v>5.0620000000000003</v>
      </c>
      <c r="K1119" s="114">
        <v>0.12100000000000044</v>
      </c>
      <c r="L1119" s="116">
        <v>10.003</v>
      </c>
      <c r="M1119" s="116">
        <v>71.978406478056584</v>
      </c>
    </row>
    <row r="1120" spans="1:13">
      <c r="A1120" s="145" t="s">
        <v>224</v>
      </c>
      <c r="B1120" s="118">
        <v>2017</v>
      </c>
      <c r="C1120" s="147">
        <v>42839</v>
      </c>
      <c r="D1120" s="130" t="s">
        <v>19</v>
      </c>
      <c r="E1120" s="121" t="s">
        <v>165</v>
      </c>
      <c r="F1120" s="121" t="s">
        <v>44</v>
      </c>
      <c r="G1120" s="10">
        <f>(C1120-VLOOKUP(E1120,Riders!$A$2:$E$7777,4,FALSE))/365</f>
        <v>27.282191780821918</v>
      </c>
      <c r="H1120" s="109">
        <v>21</v>
      </c>
      <c r="I1120" s="112">
        <v>4.944</v>
      </c>
      <c r="J1120" s="112">
        <v>5.0610000000000008</v>
      </c>
      <c r="K1120" s="114">
        <v>0.11700000000000088</v>
      </c>
      <c r="L1120" s="114">
        <v>10.005000000000001</v>
      </c>
      <c r="M1120" s="116">
        <v>71.964017991004496</v>
      </c>
    </row>
    <row r="1121" spans="1:13">
      <c r="A1121" s="145" t="s">
        <v>224</v>
      </c>
      <c r="B1121" s="118">
        <v>2017</v>
      </c>
      <c r="C1121" s="147">
        <v>42839</v>
      </c>
      <c r="D1121" s="130" t="s">
        <v>19</v>
      </c>
      <c r="E1121" s="121" t="s">
        <v>8238</v>
      </c>
      <c r="F1121" s="121" t="s">
        <v>107</v>
      </c>
      <c r="G1121" s="10" t="e">
        <f>(C1121-VLOOKUP(E1121,Riders!$A$2:$E$7777,4,FALSE))/365</f>
        <v>#N/A</v>
      </c>
      <c r="H1121" s="109">
        <v>22</v>
      </c>
      <c r="I1121" s="112">
        <v>4.9450000000000003</v>
      </c>
      <c r="J1121" s="112">
        <v>5.093</v>
      </c>
      <c r="K1121" s="114">
        <v>0.14799999999999969</v>
      </c>
      <c r="L1121" s="114">
        <v>10.038</v>
      </c>
      <c r="M1121" s="116">
        <v>71.727435744172141</v>
      </c>
    </row>
    <row r="1122" spans="1:13">
      <c r="A1122" s="144" t="s">
        <v>224</v>
      </c>
      <c r="B1122" s="118">
        <v>2017</v>
      </c>
      <c r="C1122" s="147">
        <v>42839</v>
      </c>
      <c r="D1122" s="130" t="s">
        <v>19</v>
      </c>
      <c r="E1122" s="122" t="s">
        <v>194</v>
      </c>
      <c r="F1122" s="122" t="s">
        <v>50</v>
      </c>
      <c r="G1122" s="10">
        <f>(C1122-VLOOKUP(E1122,Riders!$A$2:$E$7777,4,FALSE))/365</f>
        <v>29.293150684931508</v>
      </c>
      <c r="H1122" s="109">
        <v>23</v>
      </c>
      <c r="I1122" s="113">
        <v>4.9729999999999999</v>
      </c>
      <c r="J1122" s="112">
        <v>5.0840000000000005</v>
      </c>
      <c r="K1122" s="114">
        <v>0.11100000000000065</v>
      </c>
      <c r="L1122" s="116">
        <v>10.057</v>
      </c>
      <c r="M1122" s="116">
        <v>71.591926021676443</v>
      </c>
    </row>
    <row r="1123" spans="1:13">
      <c r="A1123" s="144" t="s">
        <v>224</v>
      </c>
      <c r="B1123" s="118">
        <v>2017</v>
      </c>
      <c r="C1123" s="147">
        <v>42839</v>
      </c>
      <c r="D1123" s="130" t="s">
        <v>19</v>
      </c>
      <c r="E1123" s="122" t="s">
        <v>217</v>
      </c>
      <c r="F1123" s="122" t="s">
        <v>22</v>
      </c>
      <c r="G1123" s="10">
        <f>(C1123-VLOOKUP(E1123,Riders!$A$2:$E$7777,4,FALSE))/365</f>
        <v>33.668493150684931</v>
      </c>
      <c r="H1123" s="109">
        <v>24</v>
      </c>
      <c r="I1123" s="113">
        <v>4.9770000000000003</v>
      </c>
      <c r="J1123" s="112">
        <v>5.0839999999999996</v>
      </c>
      <c r="K1123" s="114">
        <v>0.10699999999999932</v>
      </c>
      <c r="L1123" s="116">
        <v>10.061</v>
      </c>
      <c r="M1123" s="116">
        <v>71.563462876453627</v>
      </c>
    </row>
    <row r="1124" spans="1:13">
      <c r="A1124" s="145" t="s">
        <v>224</v>
      </c>
      <c r="B1124" s="118">
        <v>2017</v>
      </c>
      <c r="C1124" s="147">
        <v>42839</v>
      </c>
      <c r="D1124" s="130" t="s">
        <v>19</v>
      </c>
      <c r="E1124" s="121" t="s">
        <v>352</v>
      </c>
      <c r="F1124" s="121" t="s">
        <v>28</v>
      </c>
      <c r="G1124" s="10">
        <f>(C1124-VLOOKUP(E1124,Riders!$A$2:$E$7777,4,FALSE))/365</f>
        <v>25.580821917808219</v>
      </c>
      <c r="H1124" s="109">
        <v>25</v>
      </c>
      <c r="I1124" s="112">
        <v>4.9729999999999999</v>
      </c>
      <c r="J1124" s="112">
        <v>5.1100000000000003</v>
      </c>
      <c r="K1124" s="114">
        <v>0.13700000000000045</v>
      </c>
      <c r="L1124" s="114">
        <v>10.083</v>
      </c>
      <c r="M1124" s="116">
        <v>71.407319250223154</v>
      </c>
    </row>
    <row r="1125" spans="1:13">
      <c r="A1125" s="144" t="s">
        <v>224</v>
      </c>
      <c r="B1125" s="118">
        <v>2017</v>
      </c>
      <c r="C1125" s="147">
        <v>42839</v>
      </c>
      <c r="D1125" s="130" t="s">
        <v>19</v>
      </c>
      <c r="E1125" s="122" t="s">
        <v>8237</v>
      </c>
      <c r="F1125" s="122" t="s">
        <v>35</v>
      </c>
      <c r="G1125" s="10" t="e">
        <f>(C1125-VLOOKUP(E1125,Riders!$A$2:$E$7777,4,FALSE))/365</f>
        <v>#N/A</v>
      </c>
      <c r="H1125" s="109">
        <v>26</v>
      </c>
      <c r="I1125" s="113">
        <v>5</v>
      </c>
      <c r="J1125" s="112">
        <v>5.0830000000000002</v>
      </c>
      <c r="K1125" s="114">
        <v>8.3000000000000185E-2</v>
      </c>
      <c r="L1125" s="116">
        <v>10.083</v>
      </c>
      <c r="M1125" s="116">
        <v>71.407319250223154</v>
      </c>
    </row>
    <row r="1126" spans="1:13">
      <c r="A1126" s="144" t="s">
        <v>224</v>
      </c>
      <c r="B1126" s="118">
        <v>2017</v>
      </c>
      <c r="C1126" s="147">
        <v>42839</v>
      </c>
      <c r="D1126" s="130" t="s">
        <v>19</v>
      </c>
      <c r="E1126" s="122" t="s">
        <v>8241</v>
      </c>
      <c r="F1126" s="122" t="s">
        <v>80</v>
      </c>
      <c r="G1126" s="10" t="e">
        <f>(C1126-VLOOKUP(E1126,Riders!$A$2:$E$7777,4,FALSE))/365</f>
        <v>#N/A</v>
      </c>
      <c r="H1126" s="109">
        <v>27</v>
      </c>
      <c r="I1126" s="113">
        <v>4.9740000000000002</v>
      </c>
      <c r="J1126" s="112">
        <v>5.1099999999999994</v>
      </c>
      <c r="K1126" s="114">
        <v>0.13599999999999923</v>
      </c>
      <c r="L1126" s="116">
        <v>10.084</v>
      </c>
      <c r="M1126" s="116">
        <v>71.400238000793337</v>
      </c>
    </row>
    <row r="1127" spans="1:13">
      <c r="A1127" s="145" t="s">
        <v>224</v>
      </c>
      <c r="B1127" s="118">
        <v>2017</v>
      </c>
      <c r="C1127" s="147">
        <v>42839</v>
      </c>
      <c r="D1127" s="130" t="s">
        <v>19</v>
      </c>
      <c r="E1127" s="121" t="s">
        <v>48</v>
      </c>
      <c r="F1127" s="121" t="s">
        <v>42</v>
      </c>
      <c r="G1127" s="10">
        <f>(C1127-VLOOKUP(E1127,Riders!$A$2:$E$7777,4,FALSE))/365</f>
        <v>22.75068493150685</v>
      </c>
      <c r="H1127" s="109">
        <v>28</v>
      </c>
      <c r="I1127" s="112">
        <v>5.0010000000000003</v>
      </c>
      <c r="J1127" s="112">
        <v>5.1040000000000001</v>
      </c>
      <c r="K1127" s="114">
        <v>0.10299999999999976</v>
      </c>
      <c r="L1127" s="114">
        <v>10.105</v>
      </c>
      <c r="M1127" s="116">
        <v>71.251855517070751</v>
      </c>
    </row>
    <row r="1128" spans="1:13">
      <c r="A1128" s="144" t="s">
        <v>224</v>
      </c>
      <c r="B1128" s="118">
        <v>2017</v>
      </c>
      <c r="C1128" s="147">
        <v>42839</v>
      </c>
      <c r="D1128" s="130" t="s">
        <v>19</v>
      </c>
      <c r="E1128" s="122" t="s">
        <v>382</v>
      </c>
      <c r="F1128" s="122" t="s">
        <v>196</v>
      </c>
      <c r="G1128" s="10">
        <f>(C1128-VLOOKUP(E1128,Riders!$A$2:$E$7777,4,FALSE))/365</f>
        <v>24.950684931506849</v>
      </c>
      <c r="H1128" s="109">
        <v>29</v>
      </c>
      <c r="I1128" s="113">
        <v>4.9880000000000004</v>
      </c>
      <c r="J1128" s="112">
        <v>5.1559999999999997</v>
      </c>
      <c r="K1128" s="114">
        <v>0.16799999999999926</v>
      </c>
      <c r="L1128" s="116">
        <v>10.144</v>
      </c>
      <c r="M1128" s="116">
        <v>70.977917981072551</v>
      </c>
    </row>
    <row r="1129" spans="1:13">
      <c r="A1129" s="145" t="s">
        <v>224</v>
      </c>
      <c r="B1129" s="118">
        <v>2017</v>
      </c>
      <c r="C1129" s="147">
        <v>42839</v>
      </c>
      <c r="D1129" s="130" t="s">
        <v>19</v>
      </c>
      <c r="E1129" s="121" t="s">
        <v>311</v>
      </c>
      <c r="F1129" s="121" t="s">
        <v>40</v>
      </c>
      <c r="G1129" s="10">
        <f>(C1129-VLOOKUP(E1129,Riders!$A$2:$E$7777,4,FALSE))/365</f>
        <v>23.084931506849315</v>
      </c>
      <c r="H1129" s="109">
        <v>30</v>
      </c>
      <c r="I1129" s="112">
        <v>5.0259999999999998</v>
      </c>
      <c r="J1129" s="112">
        <v>5.1300000000000008</v>
      </c>
      <c r="K1129" s="114">
        <v>0.10400000000000098</v>
      </c>
      <c r="L1129" s="114">
        <v>10.156000000000001</v>
      </c>
      <c r="M1129" s="116">
        <v>70.894052776683736</v>
      </c>
    </row>
    <row r="1130" spans="1:13">
      <c r="A1130" s="145" t="s">
        <v>224</v>
      </c>
      <c r="B1130" s="118">
        <v>2017</v>
      </c>
      <c r="C1130" s="147">
        <v>42839</v>
      </c>
      <c r="D1130" s="130" t="s">
        <v>19</v>
      </c>
      <c r="E1130" s="121" t="s">
        <v>219</v>
      </c>
      <c r="F1130" s="121" t="s">
        <v>30</v>
      </c>
      <c r="G1130" s="10">
        <f>(C1130-VLOOKUP(E1130,Riders!$A$2:$E$7777,4,FALSE))/365</f>
        <v>32.202739726027396</v>
      </c>
      <c r="H1130" s="109">
        <v>31</v>
      </c>
      <c r="I1130" s="112">
        <v>5.008</v>
      </c>
      <c r="J1130" s="112">
        <v>5.1499999999999995</v>
      </c>
      <c r="K1130" s="114">
        <v>0.14199999999999946</v>
      </c>
      <c r="L1130" s="114">
        <v>10.157999999999999</v>
      </c>
      <c r="M1130" s="116">
        <v>70.880094506792673</v>
      </c>
    </row>
    <row r="1131" spans="1:13">
      <c r="A1131" s="145" t="s">
        <v>224</v>
      </c>
      <c r="B1131" s="118">
        <v>2017</v>
      </c>
      <c r="C1131" s="147">
        <v>42839</v>
      </c>
      <c r="D1131" s="130" t="s">
        <v>19</v>
      </c>
      <c r="E1131" s="121" t="s">
        <v>8242</v>
      </c>
      <c r="F1131" s="121" t="s">
        <v>42</v>
      </c>
      <c r="G1131" s="10" t="e">
        <f>(C1131-VLOOKUP(E1131,Riders!$A$2:$E$7777,4,FALSE))/365</f>
        <v>#N/A</v>
      </c>
      <c r="H1131" s="109">
        <v>32</v>
      </c>
      <c r="I1131" s="112">
        <v>5.15</v>
      </c>
      <c r="J1131" s="112">
        <v>5.2769999999999992</v>
      </c>
      <c r="K1131" s="114">
        <v>0.12699999999999889</v>
      </c>
      <c r="L1131" s="114">
        <v>10.427</v>
      </c>
      <c r="M1131" s="116">
        <v>69.051500911096198</v>
      </c>
    </row>
    <row r="1132" spans="1:13">
      <c r="A1132" s="145" t="s">
        <v>224</v>
      </c>
      <c r="B1132" s="118">
        <v>2017</v>
      </c>
      <c r="C1132" s="147">
        <v>42839</v>
      </c>
      <c r="D1132" s="130" t="s">
        <v>19</v>
      </c>
      <c r="E1132" s="121" t="s">
        <v>101</v>
      </c>
      <c r="F1132" s="121" t="s">
        <v>102</v>
      </c>
      <c r="G1132" s="10">
        <f>(C1132-VLOOKUP(E1132,Riders!$A$2:$E$7777,4,FALSE))/365</f>
        <v>23.216438356164385</v>
      </c>
      <c r="H1132" s="109">
        <v>33</v>
      </c>
      <c r="I1132" s="112">
        <v>5.1189999999999998</v>
      </c>
      <c r="J1132" s="112">
        <v>5.3330000000000002</v>
      </c>
      <c r="K1132" s="114">
        <v>0.21400000000000041</v>
      </c>
      <c r="L1132" s="114">
        <v>10.452</v>
      </c>
      <c r="M1132" s="116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437" activePane="bottomLeft" state="frozen"/>
      <selection pane="bottomLeft" activeCell="O1456" sqref="O1456:P1459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1" t="s">
        <v>160</v>
      </c>
      <c r="B2" s="1">
        <v>2018</v>
      </c>
      <c r="C2" s="76">
        <v>43401</v>
      </c>
      <c r="D2" s="1" t="s">
        <v>64</v>
      </c>
      <c r="E2" s="3" t="s">
        <v>533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84">
        <v>10.178000000000001</v>
      </c>
      <c r="M2" s="124">
        <f t="shared" ref="M2:M9" si="0">IF(L2="","",3.6*200/(L2))</f>
        <v>70.74081351935547</v>
      </c>
      <c r="N2" s="3"/>
      <c r="O2" s="3"/>
      <c r="P2" s="124" t="str">
        <f t="shared" ref="P2:P65" si="1">IF(O2="","",3.6*200/(O2))</f>
        <v/>
      </c>
      <c r="Q2" s="3"/>
      <c r="R2" s="3"/>
      <c r="S2" s="124" t="str">
        <f t="shared" ref="S2:S65" si="2">IF(R2="","",3.6*200/(R2))</f>
        <v/>
      </c>
    </row>
    <row r="3" spans="1:19">
      <c r="A3" s="1" t="s">
        <v>160</v>
      </c>
      <c r="B3" s="1">
        <v>2018</v>
      </c>
      <c r="C3" s="76">
        <v>43401</v>
      </c>
      <c r="D3" s="1" t="s">
        <v>64</v>
      </c>
      <c r="E3" s="3" t="s">
        <v>533</v>
      </c>
      <c r="F3" s="3">
        <v>1</v>
      </c>
      <c r="G3" s="3" t="s">
        <v>904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84">
        <v>10.225000000000001</v>
      </c>
      <c r="M3" s="124">
        <f t="shared" si="0"/>
        <v>70.415647921760382</v>
      </c>
      <c r="N3" s="3"/>
      <c r="O3" s="3"/>
      <c r="P3" s="124" t="str">
        <f t="shared" si="1"/>
        <v/>
      </c>
      <c r="Q3" s="3"/>
      <c r="R3" s="3"/>
      <c r="S3" s="124" t="str">
        <f t="shared" si="2"/>
        <v/>
      </c>
    </row>
    <row r="4" spans="1:19">
      <c r="A4" s="1" t="s">
        <v>160</v>
      </c>
      <c r="B4" s="1">
        <v>2018</v>
      </c>
      <c r="C4" s="76">
        <v>43401</v>
      </c>
      <c r="D4" s="1" t="s">
        <v>64</v>
      </c>
      <c r="E4" s="3" t="s">
        <v>533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84">
        <v>10.676</v>
      </c>
      <c r="M4" s="124">
        <f t="shared" si="0"/>
        <v>67.440989134507305</v>
      </c>
      <c r="N4" s="3"/>
      <c r="O4" s="3"/>
      <c r="P4" s="124" t="str">
        <f t="shared" si="1"/>
        <v/>
      </c>
      <c r="Q4" s="3"/>
      <c r="R4" s="3"/>
      <c r="S4" s="124" t="str">
        <f t="shared" si="2"/>
        <v/>
      </c>
    </row>
    <row r="5" spans="1:19">
      <c r="A5" s="1" t="s">
        <v>160</v>
      </c>
      <c r="B5" s="1">
        <v>2018</v>
      </c>
      <c r="C5" s="76">
        <v>43401</v>
      </c>
      <c r="D5" s="1" t="s">
        <v>64</v>
      </c>
      <c r="E5" s="3" t="s">
        <v>533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84">
        <v>10.204000000000001</v>
      </c>
      <c r="M5" s="124">
        <f t="shared" si="0"/>
        <v>70.560564484515865</v>
      </c>
      <c r="N5" s="3"/>
      <c r="O5" s="3"/>
      <c r="P5" s="124" t="str">
        <f t="shared" si="1"/>
        <v/>
      </c>
      <c r="Q5" s="3"/>
      <c r="R5" s="3"/>
      <c r="S5" s="124" t="str">
        <f t="shared" si="2"/>
        <v/>
      </c>
    </row>
    <row r="6" spans="1:19">
      <c r="A6" s="1" t="s">
        <v>160</v>
      </c>
      <c r="B6" s="1">
        <v>2018</v>
      </c>
      <c r="C6" s="76">
        <v>43401</v>
      </c>
      <c r="D6" s="1" t="s">
        <v>64</v>
      </c>
      <c r="E6" s="3" t="s">
        <v>533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84">
        <v>10.293000000000001</v>
      </c>
      <c r="M6" s="124">
        <f t="shared" si="0"/>
        <v>69.9504517633343</v>
      </c>
      <c r="N6" s="3"/>
      <c r="O6" s="3"/>
      <c r="P6" s="124" t="str">
        <f t="shared" si="1"/>
        <v/>
      </c>
      <c r="Q6" s="3"/>
      <c r="R6" s="3"/>
      <c r="S6" s="124" t="str">
        <f t="shared" si="2"/>
        <v/>
      </c>
    </row>
    <row r="7" spans="1:19">
      <c r="A7" s="1" t="s">
        <v>160</v>
      </c>
      <c r="B7" s="1">
        <v>2018</v>
      </c>
      <c r="C7" s="76">
        <v>43401</v>
      </c>
      <c r="D7" s="1" t="s">
        <v>64</v>
      </c>
      <c r="E7" s="3" t="s">
        <v>533</v>
      </c>
      <c r="F7" s="3">
        <v>4</v>
      </c>
      <c r="G7" s="3" t="s">
        <v>337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84">
        <v>10.128</v>
      </c>
      <c r="M7" s="124">
        <f t="shared" si="0"/>
        <v>71.090047393364927</v>
      </c>
      <c r="N7" s="3"/>
      <c r="O7" s="3"/>
      <c r="P7" s="124" t="str">
        <f t="shared" si="1"/>
        <v/>
      </c>
      <c r="Q7" s="3"/>
      <c r="R7" s="3"/>
      <c r="S7" s="124" t="str">
        <f t="shared" si="2"/>
        <v/>
      </c>
    </row>
    <row r="8" spans="1:19">
      <c r="A8" s="1" t="s">
        <v>160</v>
      </c>
      <c r="B8" s="1">
        <v>2018</v>
      </c>
      <c r="C8" s="76">
        <v>43401</v>
      </c>
      <c r="D8" s="1" t="s">
        <v>64</v>
      </c>
      <c r="E8" s="3" t="s">
        <v>533</v>
      </c>
      <c r="F8" s="3">
        <v>2</v>
      </c>
      <c r="G8" s="3" t="s">
        <v>1998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84">
        <v>10.595000000000001</v>
      </c>
      <c r="M8" s="124">
        <f t="shared" si="0"/>
        <v>67.956583294006606</v>
      </c>
      <c r="N8" s="3"/>
      <c r="O8" s="3"/>
      <c r="P8" s="124" t="str">
        <f t="shared" si="1"/>
        <v/>
      </c>
      <c r="Q8" s="3"/>
      <c r="R8" s="3"/>
      <c r="S8" s="124" t="str">
        <f t="shared" si="2"/>
        <v/>
      </c>
    </row>
    <row r="9" spans="1:19">
      <c r="A9" s="1" t="s">
        <v>160</v>
      </c>
      <c r="B9" s="1">
        <v>2018</v>
      </c>
      <c r="C9" s="76">
        <v>43401</v>
      </c>
      <c r="D9" s="1" t="s">
        <v>64</v>
      </c>
      <c r="E9" s="3" t="s">
        <v>533</v>
      </c>
      <c r="F9" s="3">
        <v>5</v>
      </c>
      <c r="G9" s="3" t="s">
        <v>255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84">
        <v>10.388999999999999</v>
      </c>
      <c r="M9" s="124">
        <f t="shared" si="0"/>
        <v>69.304071614207345</v>
      </c>
      <c r="N9" s="3"/>
      <c r="O9" s="3"/>
      <c r="P9" s="124" t="str">
        <f t="shared" si="1"/>
        <v/>
      </c>
      <c r="Q9" s="3"/>
      <c r="R9" s="3"/>
      <c r="S9" s="124" t="str">
        <f t="shared" si="2"/>
        <v/>
      </c>
    </row>
    <row r="10" spans="1:19">
      <c r="A10" s="1" t="s">
        <v>160</v>
      </c>
      <c r="B10" s="1">
        <v>2018</v>
      </c>
      <c r="C10" s="76">
        <v>43401</v>
      </c>
      <c r="D10" s="1" t="s">
        <v>64</v>
      </c>
      <c r="E10" s="3" t="s">
        <v>533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84" t="s">
        <v>534</v>
      </c>
      <c r="M10" s="124"/>
      <c r="N10" s="3"/>
      <c r="O10" s="3"/>
      <c r="P10" s="124" t="str">
        <f t="shared" si="1"/>
        <v/>
      </c>
      <c r="Q10" s="3"/>
      <c r="R10" s="3"/>
      <c r="S10" s="124" t="str">
        <f t="shared" si="2"/>
        <v/>
      </c>
    </row>
    <row r="11" spans="1:19">
      <c r="A11" s="1" t="s">
        <v>160</v>
      </c>
      <c r="B11" s="1">
        <v>2018</v>
      </c>
      <c r="C11" s="76">
        <v>43401</v>
      </c>
      <c r="D11" s="1" t="s">
        <v>64</v>
      </c>
      <c r="E11" s="3" t="s">
        <v>533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84">
        <v>10.236000000000001</v>
      </c>
      <c r="M11" s="124">
        <f t="shared" ref="M11:M31" si="3">IF(L11="","",3.6*200/(L11))</f>
        <v>70.339976553341145</v>
      </c>
      <c r="N11" s="3"/>
      <c r="O11" s="3"/>
      <c r="P11" s="124" t="str">
        <f t="shared" si="1"/>
        <v/>
      </c>
      <c r="Q11" s="3"/>
      <c r="R11" s="3"/>
      <c r="S11" s="124" t="str">
        <f t="shared" si="2"/>
        <v/>
      </c>
    </row>
    <row r="12" spans="1:19">
      <c r="A12" s="1" t="s">
        <v>160</v>
      </c>
      <c r="B12" s="1">
        <v>2018</v>
      </c>
      <c r="C12" s="76">
        <v>43401</v>
      </c>
      <c r="D12" s="1" t="s">
        <v>64</v>
      </c>
      <c r="E12" s="3" t="s">
        <v>533</v>
      </c>
      <c r="F12" s="3">
        <v>6</v>
      </c>
      <c r="G12" s="3" t="s">
        <v>287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84">
        <v>10.372</v>
      </c>
      <c r="M12" s="124">
        <f t="shared" si="3"/>
        <v>69.417662938681062</v>
      </c>
      <c r="N12" s="3"/>
      <c r="O12" s="3"/>
      <c r="P12" s="124" t="str">
        <f t="shared" si="1"/>
        <v/>
      </c>
      <c r="Q12" s="3"/>
      <c r="R12" s="3"/>
      <c r="S12" s="124" t="str">
        <f t="shared" si="2"/>
        <v/>
      </c>
    </row>
    <row r="13" spans="1:19">
      <c r="A13" s="1" t="s">
        <v>160</v>
      </c>
      <c r="B13" s="1">
        <v>2018</v>
      </c>
      <c r="C13" s="76">
        <v>43401</v>
      </c>
      <c r="D13" s="1" t="s">
        <v>64</v>
      </c>
      <c r="E13" s="3" t="s">
        <v>533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84">
        <v>10.224</v>
      </c>
      <c r="M13" s="124">
        <f t="shared" si="3"/>
        <v>70.422535211267601</v>
      </c>
      <c r="N13" s="3"/>
      <c r="O13" s="3"/>
      <c r="P13" s="124" t="str">
        <f t="shared" si="1"/>
        <v/>
      </c>
      <c r="Q13" s="3"/>
      <c r="R13" s="3"/>
      <c r="S13" s="124" t="str">
        <f t="shared" si="2"/>
        <v/>
      </c>
    </row>
    <row r="14" spans="1:19">
      <c r="A14" s="1" t="s">
        <v>160</v>
      </c>
      <c r="B14" s="1">
        <v>2018</v>
      </c>
      <c r="C14" s="76">
        <v>43401</v>
      </c>
      <c r="D14" s="1" t="s">
        <v>64</v>
      </c>
      <c r="E14" s="3" t="s">
        <v>533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84">
        <v>10.179</v>
      </c>
      <c r="M14" s="124">
        <f t="shared" si="3"/>
        <v>70.733863837312114</v>
      </c>
      <c r="N14" s="3"/>
      <c r="O14" s="3"/>
      <c r="P14" s="124" t="str">
        <f t="shared" si="1"/>
        <v/>
      </c>
      <c r="Q14" s="3"/>
      <c r="R14" s="3"/>
      <c r="S14" s="124" t="str">
        <f t="shared" si="2"/>
        <v/>
      </c>
    </row>
    <row r="15" spans="1:19">
      <c r="A15" s="1" t="s">
        <v>160</v>
      </c>
      <c r="B15" s="1">
        <v>2018</v>
      </c>
      <c r="C15" s="76">
        <v>43401</v>
      </c>
      <c r="D15" s="1" t="s">
        <v>64</v>
      </c>
      <c r="E15" s="3" t="s">
        <v>533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84">
        <v>10.179</v>
      </c>
      <c r="M15" s="124">
        <f t="shared" si="3"/>
        <v>70.733863837312114</v>
      </c>
      <c r="N15" s="3"/>
      <c r="O15" s="3"/>
      <c r="P15" s="124" t="str">
        <f t="shared" si="1"/>
        <v/>
      </c>
      <c r="Q15" s="3"/>
      <c r="R15" s="3"/>
      <c r="S15" s="124" t="str">
        <f t="shared" si="2"/>
        <v/>
      </c>
    </row>
    <row r="16" spans="1:19">
      <c r="A16" s="1" t="s">
        <v>160</v>
      </c>
      <c r="B16" s="1">
        <v>2018</v>
      </c>
      <c r="C16" s="76">
        <v>43401</v>
      </c>
      <c r="D16" s="1" t="s">
        <v>64</v>
      </c>
      <c r="E16" s="3" t="s">
        <v>533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84">
        <v>10.371</v>
      </c>
      <c r="M16" s="124">
        <f t="shared" si="3"/>
        <v>69.424356378362745</v>
      </c>
      <c r="N16" s="3"/>
      <c r="O16" s="3"/>
      <c r="P16" s="124" t="str">
        <f t="shared" si="1"/>
        <v/>
      </c>
      <c r="Q16" s="3"/>
      <c r="R16" s="3"/>
      <c r="S16" s="124" t="str">
        <f t="shared" si="2"/>
        <v/>
      </c>
    </row>
    <row r="17" spans="1:19">
      <c r="A17" s="1" t="s">
        <v>160</v>
      </c>
      <c r="B17" s="1">
        <v>2018</v>
      </c>
      <c r="C17" s="76">
        <v>43401</v>
      </c>
      <c r="D17" s="1" t="s">
        <v>64</v>
      </c>
      <c r="E17" s="3" t="s">
        <v>533</v>
      </c>
      <c r="F17" s="3">
        <v>9</v>
      </c>
      <c r="G17" s="3" t="s">
        <v>309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84">
        <v>10.388</v>
      </c>
      <c r="M17" s="124">
        <f t="shared" si="3"/>
        <v>69.310743165190601</v>
      </c>
      <c r="N17" s="3"/>
      <c r="O17" s="3"/>
      <c r="P17" s="124" t="str">
        <f t="shared" si="1"/>
        <v/>
      </c>
      <c r="Q17" s="3"/>
      <c r="R17" s="3"/>
      <c r="S17" s="124" t="str">
        <f t="shared" si="2"/>
        <v/>
      </c>
    </row>
    <row r="18" spans="1:19">
      <c r="A18" s="1" t="s">
        <v>160</v>
      </c>
      <c r="B18" s="1">
        <v>2018</v>
      </c>
      <c r="C18" s="76">
        <v>43401</v>
      </c>
      <c r="D18" s="1" t="s">
        <v>64</v>
      </c>
      <c r="E18" s="3" t="s">
        <v>533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84">
        <v>10.237</v>
      </c>
      <c r="M18" s="124">
        <f t="shared" si="3"/>
        <v>70.333105401973228</v>
      </c>
      <c r="N18" s="3"/>
      <c r="O18" s="3"/>
      <c r="P18" s="124" t="str">
        <f t="shared" si="1"/>
        <v/>
      </c>
      <c r="Q18" s="3"/>
      <c r="R18" s="3"/>
      <c r="S18" s="124" t="str">
        <f t="shared" si="2"/>
        <v/>
      </c>
    </row>
    <row r="19" spans="1:19">
      <c r="A19" s="1" t="s">
        <v>160</v>
      </c>
      <c r="B19" s="1">
        <v>2018</v>
      </c>
      <c r="C19" s="76">
        <v>43401</v>
      </c>
      <c r="D19" s="1" t="s">
        <v>64</v>
      </c>
      <c r="E19" s="3" t="s">
        <v>533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84">
        <v>10.46</v>
      </c>
      <c r="M19" s="124">
        <f t="shared" si="3"/>
        <v>68.833652007648183</v>
      </c>
      <c r="N19" s="3"/>
      <c r="O19" s="3"/>
      <c r="P19" s="124" t="str">
        <f t="shared" si="1"/>
        <v/>
      </c>
      <c r="Q19" s="3"/>
      <c r="R19" s="3"/>
      <c r="S19" s="124" t="str">
        <f t="shared" si="2"/>
        <v/>
      </c>
    </row>
    <row r="20" spans="1:19">
      <c r="A20" s="1" t="s">
        <v>160</v>
      </c>
      <c r="B20" s="1">
        <v>2018</v>
      </c>
      <c r="C20" s="76">
        <v>43401</v>
      </c>
      <c r="D20" s="1" t="s">
        <v>64</v>
      </c>
      <c r="E20" s="3" t="s">
        <v>533</v>
      </c>
      <c r="F20" s="3">
        <v>11</v>
      </c>
      <c r="G20" s="3" t="s">
        <v>259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84">
        <v>10.255000000000001</v>
      </c>
      <c r="M20" s="124">
        <f t="shared" si="3"/>
        <v>70.209653827401269</v>
      </c>
      <c r="N20" s="3"/>
      <c r="O20" s="3"/>
      <c r="P20" s="124" t="str">
        <f t="shared" si="1"/>
        <v/>
      </c>
      <c r="Q20" s="3"/>
      <c r="R20" s="3"/>
      <c r="S20" s="124" t="str">
        <f t="shared" si="2"/>
        <v/>
      </c>
    </row>
    <row r="21" spans="1:19">
      <c r="A21" s="1" t="s">
        <v>160</v>
      </c>
      <c r="B21" s="1">
        <v>2018</v>
      </c>
      <c r="C21" s="76">
        <v>43401</v>
      </c>
      <c r="D21" s="1" t="s">
        <v>64</v>
      </c>
      <c r="E21" s="3" t="s">
        <v>533</v>
      </c>
      <c r="F21" s="3">
        <v>11</v>
      </c>
      <c r="G21" s="3" t="s">
        <v>352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84">
        <v>10.381</v>
      </c>
      <c r="M21" s="124">
        <f t="shared" si="3"/>
        <v>69.357480011559574</v>
      </c>
      <c r="N21" s="3"/>
      <c r="O21" s="3"/>
      <c r="P21" s="124" t="str">
        <f t="shared" si="1"/>
        <v/>
      </c>
      <c r="Q21" s="3"/>
      <c r="R21" s="3"/>
      <c r="S21" s="124" t="str">
        <f t="shared" si="2"/>
        <v/>
      </c>
    </row>
    <row r="22" spans="1:19">
      <c r="A22" s="1" t="s">
        <v>160</v>
      </c>
      <c r="B22" s="1">
        <v>2018</v>
      </c>
      <c r="C22" s="76">
        <v>43401</v>
      </c>
      <c r="D22" s="1" t="s">
        <v>64</v>
      </c>
      <c r="E22" s="3" t="s">
        <v>533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84">
        <v>10.249000000000001</v>
      </c>
      <c r="M22" s="124">
        <f t="shared" si="3"/>
        <v>70.250756171333791</v>
      </c>
      <c r="N22" s="3"/>
      <c r="O22" s="3"/>
      <c r="P22" s="124" t="str">
        <f t="shared" si="1"/>
        <v/>
      </c>
      <c r="Q22" s="3"/>
      <c r="R22" s="3"/>
      <c r="S22" s="124" t="str">
        <f t="shared" si="2"/>
        <v/>
      </c>
    </row>
    <row r="23" spans="1:19">
      <c r="A23" s="1" t="s">
        <v>160</v>
      </c>
      <c r="B23" s="1">
        <v>2018</v>
      </c>
      <c r="C23" s="76">
        <v>43401</v>
      </c>
      <c r="D23" s="1" t="s">
        <v>64</v>
      </c>
      <c r="E23" s="3" t="s">
        <v>533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84">
        <v>10.274000000000001</v>
      </c>
      <c r="M23" s="124">
        <f t="shared" si="3"/>
        <v>70.079813120498343</v>
      </c>
      <c r="N23" s="3"/>
      <c r="O23" s="3"/>
      <c r="P23" s="124" t="str">
        <f t="shared" si="1"/>
        <v/>
      </c>
      <c r="Q23" s="3"/>
      <c r="R23" s="3"/>
      <c r="S23" s="124" t="str">
        <f t="shared" si="2"/>
        <v/>
      </c>
    </row>
    <row r="24" spans="1:19">
      <c r="A24" s="1" t="s">
        <v>160</v>
      </c>
      <c r="B24" s="1">
        <v>2018</v>
      </c>
      <c r="C24" s="76">
        <v>43401</v>
      </c>
      <c r="D24" s="1" t="s">
        <v>64</v>
      </c>
      <c r="E24" s="3" t="s">
        <v>533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84">
        <v>10.835000000000001</v>
      </c>
      <c r="M24" s="124">
        <f t="shared" si="3"/>
        <v>66.451315182279643</v>
      </c>
      <c r="N24" s="3"/>
      <c r="O24" s="3"/>
      <c r="P24" s="124" t="str">
        <f t="shared" si="1"/>
        <v/>
      </c>
      <c r="Q24" s="3"/>
      <c r="R24" s="3"/>
      <c r="S24" s="124" t="str">
        <f t="shared" si="2"/>
        <v/>
      </c>
    </row>
    <row r="25" spans="1:19">
      <c r="A25" s="17" t="s">
        <v>160</v>
      </c>
      <c r="B25" s="17">
        <v>2018</v>
      </c>
      <c r="C25" s="82">
        <v>43401</v>
      </c>
      <c r="D25" s="17" t="s">
        <v>64</v>
      </c>
      <c r="E25" s="8" t="s">
        <v>533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84">
        <v>10.204000000000001</v>
      </c>
      <c r="M25" s="124">
        <f t="shared" si="3"/>
        <v>70.560564484515865</v>
      </c>
      <c r="N25" s="3"/>
      <c r="O25" s="3"/>
      <c r="P25" s="124" t="str">
        <f t="shared" si="1"/>
        <v/>
      </c>
      <c r="Q25" s="3"/>
      <c r="R25" s="3"/>
      <c r="S25" s="124" t="str">
        <f t="shared" si="2"/>
        <v/>
      </c>
    </row>
    <row r="26" spans="1:19">
      <c r="A26" s="1" t="s">
        <v>160</v>
      </c>
      <c r="B26" s="1">
        <v>2018</v>
      </c>
      <c r="C26" s="76">
        <v>43401</v>
      </c>
      <c r="D26" s="1" t="s">
        <v>64</v>
      </c>
      <c r="E26" s="3" t="s">
        <v>536</v>
      </c>
      <c r="F26" s="3">
        <v>6</v>
      </c>
      <c r="G26" s="3" t="s">
        <v>1998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84">
        <v>10.154999999999999</v>
      </c>
      <c r="M26" s="124">
        <f t="shared" si="3"/>
        <v>70.901033973412112</v>
      </c>
      <c r="N26" s="3"/>
      <c r="O26" s="3"/>
      <c r="P26" s="124" t="str">
        <f t="shared" si="1"/>
        <v/>
      </c>
      <c r="Q26" s="3"/>
      <c r="R26" s="3"/>
      <c r="S26" s="124" t="str">
        <f t="shared" si="2"/>
        <v/>
      </c>
    </row>
    <row r="27" spans="1:19">
      <c r="A27" s="1" t="s">
        <v>160</v>
      </c>
      <c r="B27" s="1">
        <v>2018</v>
      </c>
      <c r="C27" s="76">
        <v>43401</v>
      </c>
      <c r="D27" s="1" t="s">
        <v>64</v>
      </c>
      <c r="E27" s="3" t="s">
        <v>536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84">
        <v>10.182</v>
      </c>
      <c r="M27" s="124">
        <f t="shared" si="3"/>
        <v>70.713022981732465</v>
      </c>
      <c r="N27" s="3"/>
      <c r="O27" s="3"/>
      <c r="P27" s="124" t="str">
        <f t="shared" si="1"/>
        <v/>
      </c>
      <c r="Q27" s="3"/>
      <c r="R27" s="3"/>
      <c r="S27" s="124" t="str">
        <f t="shared" si="2"/>
        <v/>
      </c>
    </row>
    <row r="28" spans="1:19">
      <c r="A28" s="1" t="s">
        <v>160</v>
      </c>
      <c r="B28" s="1">
        <v>2018</v>
      </c>
      <c r="C28" s="76">
        <v>43401</v>
      </c>
      <c r="D28" s="1" t="s">
        <v>64</v>
      </c>
      <c r="E28" s="3" t="s">
        <v>536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84">
        <v>10.279</v>
      </c>
      <c r="M28" s="124">
        <f t="shared" si="3"/>
        <v>70.045724292246334</v>
      </c>
      <c r="N28" s="3"/>
      <c r="O28" s="3"/>
      <c r="P28" s="124" t="str">
        <f t="shared" si="1"/>
        <v/>
      </c>
      <c r="Q28" s="3"/>
      <c r="R28" s="3"/>
      <c r="S28" s="124" t="str">
        <f t="shared" si="2"/>
        <v/>
      </c>
    </row>
    <row r="29" spans="1:19">
      <c r="A29" s="1" t="s">
        <v>160</v>
      </c>
      <c r="B29" s="1">
        <v>2018</v>
      </c>
      <c r="C29" s="76">
        <v>43401</v>
      </c>
      <c r="D29" s="1" t="s">
        <v>64</v>
      </c>
      <c r="E29" s="3" t="s">
        <v>536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84">
        <v>10.262</v>
      </c>
      <c r="M29" s="124">
        <f t="shared" si="3"/>
        <v>70.161761839797308</v>
      </c>
      <c r="N29" s="3"/>
      <c r="O29" s="3"/>
      <c r="P29" s="124" t="str">
        <f t="shared" si="1"/>
        <v/>
      </c>
      <c r="Q29" s="3"/>
      <c r="R29" s="3"/>
      <c r="S29" s="124" t="str">
        <f t="shared" si="2"/>
        <v/>
      </c>
    </row>
    <row r="30" spans="1:19">
      <c r="A30" s="1" t="s">
        <v>160</v>
      </c>
      <c r="B30" s="1">
        <v>2018</v>
      </c>
      <c r="C30" s="76">
        <v>43401</v>
      </c>
      <c r="D30" s="1" t="s">
        <v>64</v>
      </c>
      <c r="E30" s="3" t="s">
        <v>536</v>
      </c>
      <c r="F30" s="3">
        <v>2</v>
      </c>
      <c r="G30" s="3" t="s">
        <v>259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84">
        <v>10.332000000000001</v>
      </c>
      <c r="M30" s="124">
        <f t="shared" si="3"/>
        <v>69.686411149825773</v>
      </c>
      <c r="N30" s="3"/>
      <c r="O30" s="3"/>
      <c r="P30" s="124" t="str">
        <f t="shared" si="1"/>
        <v/>
      </c>
      <c r="Q30" s="3"/>
      <c r="R30" s="3"/>
      <c r="S30" s="124" t="str">
        <f t="shared" si="2"/>
        <v/>
      </c>
    </row>
    <row r="31" spans="1:19">
      <c r="A31" s="1" t="s">
        <v>160</v>
      </c>
      <c r="B31" s="1">
        <v>2018</v>
      </c>
      <c r="C31" s="76">
        <v>43401</v>
      </c>
      <c r="D31" s="1" t="s">
        <v>64</v>
      </c>
      <c r="E31" s="3" t="s">
        <v>536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84">
        <v>10.159000000000001</v>
      </c>
      <c r="M31" s="124">
        <f t="shared" si="3"/>
        <v>70.873117432818191</v>
      </c>
      <c r="N31" s="3"/>
      <c r="O31" s="3"/>
      <c r="P31" s="124" t="str">
        <f t="shared" si="1"/>
        <v/>
      </c>
      <c r="Q31" s="3"/>
      <c r="R31" s="3"/>
      <c r="S31" s="124" t="str">
        <f t="shared" si="2"/>
        <v/>
      </c>
    </row>
    <row r="32" spans="1:19">
      <c r="A32" s="1" t="s">
        <v>160</v>
      </c>
      <c r="B32" s="1">
        <v>2018</v>
      </c>
      <c r="C32" s="76">
        <v>43401</v>
      </c>
      <c r="D32" s="1" t="s">
        <v>64</v>
      </c>
      <c r="E32" s="3" t="s">
        <v>536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84" t="s">
        <v>534</v>
      </c>
      <c r="M32" s="84"/>
      <c r="N32" s="3"/>
      <c r="O32" s="3"/>
      <c r="P32" s="124" t="str">
        <f t="shared" si="1"/>
        <v/>
      </c>
      <c r="Q32" s="3"/>
      <c r="R32" s="3"/>
      <c r="S32" s="124" t="str">
        <f t="shared" si="2"/>
        <v/>
      </c>
    </row>
    <row r="33" spans="1:19">
      <c r="A33" s="1" t="s">
        <v>160</v>
      </c>
      <c r="B33" s="1">
        <v>2018</v>
      </c>
      <c r="C33" s="76">
        <v>43401</v>
      </c>
      <c r="D33" s="1" t="s">
        <v>64</v>
      </c>
      <c r="E33" s="3" t="s">
        <v>536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84">
        <v>10.196</v>
      </c>
      <c r="M33" s="124">
        <f t="shared" ref="M33:M77" si="4">IF(L33="","",3.6*200/(L33))</f>
        <v>70.615927814829348</v>
      </c>
      <c r="N33" s="3"/>
      <c r="O33" s="3"/>
      <c r="P33" s="124" t="str">
        <f t="shared" si="1"/>
        <v/>
      </c>
      <c r="Q33" s="3"/>
      <c r="R33" s="3"/>
      <c r="S33" s="124" t="str">
        <f t="shared" si="2"/>
        <v/>
      </c>
    </row>
    <row r="34" spans="1:19">
      <c r="A34" s="1" t="s">
        <v>160</v>
      </c>
      <c r="B34" s="1">
        <v>2018</v>
      </c>
      <c r="C34" s="76">
        <v>43401</v>
      </c>
      <c r="D34" s="1" t="s">
        <v>64</v>
      </c>
      <c r="E34" s="3" t="s">
        <v>536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84">
        <v>10.241</v>
      </c>
      <c r="M34" s="124">
        <f t="shared" si="4"/>
        <v>70.305634215408659</v>
      </c>
      <c r="N34" s="3"/>
      <c r="O34" s="3"/>
      <c r="P34" s="124" t="str">
        <f t="shared" si="1"/>
        <v/>
      </c>
      <c r="Q34" s="3"/>
      <c r="R34" s="3"/>
      <c r="S34" s="124" t="str">
        <f t="shared" si="2"/>
        <v/>
      </c>
    </row>
    <row r="35" spans="1:19">
      <c r="A35" s="1" t="s">
        <v>160</v>
      </c>
      <c r="B35" s="1">
        <v>2018</v>
      </c>
      <c r="C35" s="76">
        <v>43401</v>
      </c>
      <c r="D35" s="1" t="s">
        <v>64</v>
      </c>
      <c r="E35" s="3" t="s">
        <v>536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84">
        <v>10.728</v>
      </c>
      <c r="M35" s="124">
        <f t="shared" si="4"/>
        <v>67.114093959731548</v>
      </c>
      <c r="N35" s="3"/>
      <c r="O35" s="3"/>
      <c r="P35" s="124" t="str">
        <f t="shared" si="1"/>
        <v/>
      </c>
      <c r="Q35" s="3"/>
      <c r="R35" s="3"/>
      <c r="S35" s="124" t="str">
        <f t="shared" si="2"/>
        <v/>
      </c>
    </row>
    <row r="36" spans="1:19">
      <c r="A36" s="1" t="s">
        <v>160</v>
      </c>
      <c r="B36" s="1">
        <v>2018</v>
      </c>
      <c r="C36" s="76">
        <v>43401</v>
      </c>
      <c r="D36" s="1" t="s">
        <v>64</v>
      </c>
      <c r="E36" s="3" t="s">
        <v>536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84">
        <v>10.792</v>
      </c>
      <c r="M36" s="124">
        <f t="shared" si="4"/>
        <v>66.716085989621945</v>
      </c>
      <c r="N36" s="3"/>
      <c r="O36" s="3"/>
      <c r="P36" s="124" t="str">
        <f t="shared" si="1"/>
        <v/>
      </c>
      <c r="Q36" s="3"/>
      <c r="R36" s="3"/>
      <c r="S36" s="124" t="str">
        <f t="shared" si="2"/>
        <v/>
      </c>
    </row>
    <row r="37" spans="1:19">
      <c r="A37" s="1" t="s">
        <v>160</v>
      </c>
      <c r="B37" s="1">
        <v>2018</v>
      </c>
      <c r="C37" s="76">
        <v>43401</v>
      </c>
      <c r="D37" s="1" t="s">
        <v>64</v>
      </c>
      <c r="E37" s="3" t="s">
        <v>536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84">
        <v>10.212999999999999</v>
      </c>
      <c r="M37" s="124">
        <f t="shared" si="4"/>
        <v>70.498384412023896</v>
      </c>
      <c r="N37" s="3"/>
      <c r="O37" s="3"/>
      <c r="P37" s="124" t="str">
        <f t="shared" si="1"/>
        <v/>
      </c>
      <c r="Q37" s="3"/>
      <c r="R37" s="3"/>
      <c r="S37" s="124" t="str">
        <f t="shared" si="2"/>
        <v/>
      </c>
    </row>
    <row r="38" spans="1:19">
      <c r="A38" s="1" t="s">
        <v>160</v>
      </c>
      <c r="B38" s="1">
        <v>2018</v>
      </c>
      <c r="C38" s="76">
        <v>43401</v>
      </c>
      <c r="D38" s="1" t="s">
        <v>64</v>
      </c>
      <c r="E38" s="3" t="s">
        <v>536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84">
        <v>10.226999999999999</v>
      </c>
      <c r="M38" s="124">
        <f t="shared" si="4"/>
        <v>70.401877383396894</v>
      </c>
      <c r="N38" s="3"/>
      <c r="O38" s="3"/>
      <c r="P38" s="124" t="str">
        <f t="shared" si="1"/>
        <v/>
      </c>
      <c r="Q38" s="3"/>
      <c r="R38" s="3"/>
      <c r="S38" s="124" t="str">
        <f t="shared" si="2"/>
        <v/>
      </c>
    </row>
    <row r="39" spans="1:19">
      <c r="A39" s="1" t="s">
        <v>160</v>
      </c>
      <c r="B39" s="1">
        <v>2018</v>
      </c>
      <c r="C39" s="76">
        <v>43401</v>
      </c>
      <c r="D39" s="1" t="s">
        <v>64</v>
      </c>
      <c r="E39" s="3" t="s">
        <v>536</v>
      </c>
      <c r="F39" s="3">
        <v>8</v>
      </c>
      <c r="G39" s="3" t="s">
        <v>255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84">
        <v>10.382</v>
      </c>
      <c r="M39" s="124">
        <f t="shared" si="4"/>
        <v>69.35079946060489</v>
      </c>
      <c r="N39" s="3"/>
      <c r="O39" s="3"/>
      <c r="P39" s="124" t="str">
        <f t="shared" si="1"/>
        <v/>
      </c>
      <c r="Q39" s="3"/>
      <c r="R39" s="3"/>
      <c r="S39" s="124" t="str">
        <f t="shared" si="2"/>
        <v/>
      </c>
    </row>
    <row r="40" spans="1:19">
      <c r="A40" s="1" t="s">
        <v>160</v>
      </c>
      <c r="B40" s="1">
        <v>2018</v>
      </c>
      <c r="C40" s="76">
        <v>43401</v>
      </c>
      <c r="D40" s="1" t="s">
        <v>64</v>
      </c>
      <c r="E40" s="3" t="s">
        <v>536</v>
      </c>
      <c r="F40" s="3">
        <v>8</v>
      </c>
      <c r="G40" s="3" t="s">
        <v>337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84">
        <v>10.401</v>
      </c>
      <c r="M40" s="124">
        <f t="shared" si="4"/>
        <v>69.224113066051345</v>
      </c>
      <c r="N40" s="3"/>
      <c r="O40" s="3"/>
      <c r="P40" s="124" t="str">
        <f t="shared" si="1"/>
        <v/>
      </c>
      <c r="Q40" s="3"/>
      <c r="R40" s="3"/>
      <c r="S40" s="124" t="str">
        <f t="shared" si="2"/>
        <v/>
      </c>
    </row>
    <row r="41" spans="1:19">
      <c r="A41" s="17" t="s">
        <v>160</v>
      </c>
      <c r="B41" s="17">
        <v>2018</v>
      </c>
      <c r="C41" s="82">
        <v>43401</v>
      </c>
      <c r="D41" s="17" t="s">
        <v>64</v>
      </c>
      <c r="E41" s="8" t="s">
        <v>536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84">
        <v>10.173</v>
      </c>
      <c r="M41" s="124">
        <f t="shared" si="4"/>
        <v>70.7755824240637</v>
      </c>
      <c r="N41" s="3"/>
      <c r="O41" s="3"/>
      <c r="P41" s="124" t="str">
        <f t="shared" si="1"/>
        <v/>
      </c>
      <c r="Q41" s="3"/>
      <c r="R41" s="3"/>
      <c r="S41" s="124" t="str">
        <f t="shared" si="2"/>
        <v/>
      </c>
    </row>
    <row r="42" spans="1:19">
      <c r="A42" s="1" t="s">
        <v>160</v>
      </c>
      <c r="B42" s="1">
        <v>2018</v>
      </c>
      <c r="C42" s="76">
        <v>43401</v>
      </c>
      <c r="D42" s="1" t="s">
        <v>64</v>
      </c>
      <c r="E42" s="3" t="s">
        <v>537</v>
      </c>
      <c r="F42" s="3">
        <v>3</v>
      </c>
      <c r="G42" s="3" t="s">
        <v>1998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84">
        <v>10.442</v>
      </c>
      <c r="M42" s="124">
        <f t="shared" si="4"/>
        <v>68.952307986975669</v>
      </c>
      <c r="N42" s="3">
        <v>2</v>
      </c>
      <c r="O42" s="3">
        <v>10.526999999999999</v>
      </c>
      <c r="P42" s="124">
        <f t="shared" si="1"/>
        <v>68.395554288971226</v>
      </c>
      <c r="Q42" s="3"/>
      <c r="R42" s="3"/>
      <c r="S42" s="124" t="str">
        <f t="shared" si="2"/>
        <v/>
      </c>
    </row>
    <row r="43" spans="1:19">
      <c r="A43" s="1" t="s">
        <v>160</v>
      </c>
      <c r="B43" s="1">
        <v>2018</v>
      </c>
      <c r="C43" s="76">
        <v>43401</v>
      </c>
      <c r="D43" s="1" t="s">
        <v>64</v>
      </c>
      <c r="E43" s="3" t="s">
        <v>537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84">
        <v>10.49</v>
      </c>
      <c r="M43" s="124">
        <f t="shared" si="4"/>
        <v>68.636796949475695</v>
      </c>
      <c r="N43" s="3">
        <v>1</v>
      </c>
      <c r="O43" s="3">
        <v>10.212999999999999</v>
      </c>
      <c r="P43" s="124">
        <f t="shared" si="1"/>
        <v>70.498384412023896</v>
      </c>
      <c r="Q43" s="3"/>
      <c r="R43" s="3"/>
      <c r="S43" s="124" t="str">
        <f t="shared" si="2"/>
        <v/>
      </c>
    </row>
    <row r="44" spans="1:19">
      <c r="A44" s="1" t="s">
        <v>160</v>
      </c>
      <c r="B44" s="1">
        <v>2018</v>
      </c>
      <c r="C44" s="76">
        <v>43401</v>
      </c>
      <c r="D44" s="1" t="s">
        <v>64</v>
      </c>
      <c r="E44" s="3" t="s">
        <v>537</v>
      </c>
      <c r="F44" s="3">
        <v>1</v>
      </c>
      <c r="G44" s="3" t="s">
        <v>255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84">
        <v>10.568</v>
      </c>
      <c r="M44" s="124">
        <f t="shared" si="4"/>
        <v>68.130204390613173</v>
      </c>
      <c r="N44" s="3">
        <v>2</v>
      </c>
      <c r="O44" s="3">
        <v>10.254</v>
      </c>
      <c r="P44" s="124">
        <f t="shared" si="1"/>
        <v>70.216500877706267</v>
      </c>
      <c r="Q44" s="3"/>
      <c r="R44" s="3"/>
      <c r="S44" s="124" t="str">
        <f t="shared" si="2"/>
        <v/>
      </c>
    </row>
    <row r="45" spans="1:19">
      <c r="A45" s="1" t="s">
        <v>160</v>
      </c>
      <c r="B45" s="1">
        <v>2018</v>
      </c>
      <c r="C45" s="76">
        <v>43401</v>
      </c>
      <c r="D45" s="1" t="s">
        <v>64</v>
      </c>
      <c r="E45" s="3" t="s">
        <v>537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84">
        <v>10.221</v>
      </c>
      <c r="M45" s="124">
        <f t="shared" si="4"/>
        <v>70.443205165835039</v>
      </c>
      <c r="N45" s="3">
        <v>1</v>
      </c>
      <c r="O45" s="3">
        <v>10.164999999999999</v>
      </c>
      <c r="P45" s="124">
        <f t="shared" si="1"/>
        <v>70.831283817019184</v>
      </c>
      <c r="Q45" s="3"/>
      <c r="R45" s="3"/>
      <c r="S45" s="124" t="str">
        <f t="shared" si="2"/>
        <v/>
      </c>
    </row>
    <row r="46" spans="1:19">
      <c r="A46" s="1" t="s">
        <v>160</v>
      </c>
      <c r="B46" s="1">
        <v>2018</v>
      </c>
      <c r="C46" s="76">
        <v>43401</v>
      </c>
      <c r="D46" s="1" t="s">
        <v>64</v>
      </c>
      <c r="E46" s="3" t="s">
        <v>537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84">
        <v>10.268000000000001</v>
      </c>
      <c r="M46" s="124">
        <f t="shared" si="4"/>
        <v>70.120763537202961</v>
      </c>
      <c r="N46" s="3">
        <v>2</v>
      </c>
      <c r="O46" s="3">
        <v>10.257</v>
      </c>
      <c r="P46" s="124">
        <f t="shared" si="1"/>
        <v>70.195963732085403</v>
      </c>
      <c r="Q46" s="3"/>
      <c r="R46" s="3"/>
      <c r="S46" s="124" t="str">
        <f t="shared" si="2"/>
        <v/>
      </c>
    </row>
    <row r="47" spans="1:19">
      <c r="A47" s="1" t="s">
        <v>160</v>
      </c>
      <c r="B47" s="1">
        <v>2018</v>
      </c>
      <c r="C47" s="76">
        <v>43401</v>
      </c>
      <c r="D47" s="1" t="s">
        <v>64</v>
      </c>
      <c r="E47" s="3" t="s">
        <v>537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84">
        <v>10.209</v>
      </c>
      <c r="M47" s="124">
        <f t="shared" si="4"/>
        <v>70.526006464883935</v>
      </c>
      <c r="N47" s="3">
        <v>1</v>
      </c>
      <c r="O47" s="3">
        <v>10.045</v>
      </c>
      <c r="P47" s="124">
        <f t="shared" si="1"/>
        <v>71.677451468392235</v>
      </c>
      <c r="Q47" s="3"/>
      <c r="R47" s="3"/>
      <c r="S47" s="124" t="str">
        <f t="shared" si="2"/>
        <v/>
      </c>
    </row>
    <row r="48" spans="1:19">
      <c r="A48" s="1" t="s">
        <v>160</v>
      </c>
      <c r="B48" s="1">
        <v>2018</v>
      </c>
      <c r="C48" s="76">
        <v>43401</v>
      </c>
      <c r="D48" s="1" t="s">
        <v>64</v>
      </c>
      <c r="E48" s="3" t="s">
        <v>537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84">
        <v>10.384</v>
      </c>
      <c r="M48" s="124">
        <f t="shared" si="4"/>
        <v>69.337442218798145</v>
      </c>
      <c r="N48" s="3">
        <v>1</v>
      </c>
      <c r="O48" s="3">
        <v>10.784000000000001</v>
      </c>
      <c r="P48" s="124">
        <f t="shared" si="1"/>
        <v>66.765578635014833</v>
      </c>
      <c r="Q48" s="3"/>
      <c r="R48" s="3"/>
      <c r="S48" s="124" t="str">
        <f t="shared" si="2"/>
        <v/>
      </c>
    </row>
    <row r="49" spans="1:19">
      <c r="A49" s="1" t="s">
        <v>160</v>
      </c>
      <c r="B49" s="1">
        <v>2018</v>
      </c>
      <c r="C49" s="76">
        <v>43401</v>
      </c>
      <c r="D49" s="1" t="s">
        <v>64</v>
      </c>
      <c r="E49" s="3" t="s">
        <v>537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84">
        <v>11.157</v>
      </c>
      <c r="M49" s="124">
        <f t="shared" si="4"/>
        <v>64.533476741059431</v>
      </c>
      <c r="N49" s="3">
        <v>2</v>
      </c>
      <c r="O49" s="3">
        <v>10.88</v>
      </c>
      <c r="P49" s="124">
        <f t="shared" si="1"/>
        <v>66.17647058823529</v>
      </c>
      <c r="Q49" s="3"/>
      <c r="R49" s="3"/>
      <c r="S49" s="124" t="str">
        <f t="shared" si="2"/>
        <v/>
      </c>
    </row>
    <row r="50" spans="1:19">
      <c r="A50" s="1" t="s">
        <v>160</v>
      </c>
      <c r="B50" s="1">
        <v>2018</v>
      </c>
      <c r="C50" s="76">
        <v>43401</v>
      </c>
      <c r="D50" s="1" t="s">
        <v>64</v>
      </c>
      <c r="E50" s="3" t="s">
        <v>538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84">
        <v>10.218</v>
      </c>
      <c r="M50" s="124">
        <f t="shared" si="4"/>
        <v>70.463887257780385</v>
      </c>
      <c r="N50" s="3"/>
      <c r="O50" s="3"/>
      <c r="P50" s="124" t="str">
        <f t="shared" si="1"/>
        <v/>
      </c>
      <c r="Q50" s="3"/>
      <c r="R50" s="3"/>
      <c r="S50" s="124" t="str">
        <f t="shared" si="2"/>
        <v/>
      </c>
    </row>
    <row r="51" spans="1:19">
      <c r="A51" s="1" t="s">
        <v>160</v>
      </c>
      <c r="B51" s="1">
        <v>2018</v>
      </c>
      <c r="C51" s="76">
        <v>43401</v>
      </c>
      <c r="D51" s="1" t="s">
        <v>64</v>
      </c>
      <c r="E51" s="3" t="s">
        <v>538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84">
        <v>10.246</v>
      </c>
      <c r="M51" s="124">
        <f t="shared" si="4"/>
        <v>70.271325395276207</v>
      </c>
      <c r="N51" s="3"/>
      <c r="O51" s="3"/>
      <c r="P51" s="124" t="str">
        <f t="shared" si="1"/>
        <v/>
      </c>
      <c r="Q51" s="3"/>
      <c r="R51" s="3"/>
      <c r="S51" s="124" t="str">
        <f t="shared" si="2"/>
        <v/>
      </c>
    </row>
    <row r="52" spans="1:19">
      <c r="A52" s="1" t="s">
        <v>160</v>
      </c>
      <c r="B52" s="1">
        <v>2018</v>
      </c>
      <c r="C52" s="76">
        <v>43401</v>
      </c>
      <c r="D52" s="1" t="s">
        <v>64</v>
      </c>
      <c r="E52" s="3" t="s">
        <v>538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84">
        <v>10.194000000000001</v>
      </c>
      <c r="M52" s="124">
        <f t="shared" si="4"/>
        <v>70.629782224838138</v>
      </c>
      <c r="N52" s="3">
        <v>1</v>
      </c>
      <c r="O52" s="3">
        <v>10.208</v>
      </c>
      <c r="P52" s="124">
        <f t="shared" si="1"/>
        <v>70.532915360501562</v>
      </c>
      <c r="Q52" s="3"/>
      <c r="R52" s="3"/>
      <c r="S52" s="124" t="str">
        <f t="shared" si="2"/>
        <v/>
      </c>
    </row>
    <row r="53" spans="1:19">
      <c r="A53" s="1" t="s">
        <v>160</v>
      </c>
      <c r="B53" s="1">
        <v>2018</v>
      </c>
      <c r="C53" s="76">
        <v>43401</v>
      </c>
      <c r="D53" s="1" t="s">
        <v>64</v>
      </c>
      <c r="E53" s="3" t="s">
        <v>538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84">
        <v>10.458</v>
      </c>
      <c r="M53" s="124">
        <f t="shared" si="4"/>
        <v>68.846815834767639</v>
      </c>
      <c r="N53" s="3">
        <v>2</v>
      </c>
      <c r="O53" s="3">
        <v>10.465</v>
      </c>
      <c r="P53" s="124">
        <f t="shared" si="1"/>
        <v>68.800764452938367</v>
      </c>
      <c r="Q53" s="3"/>
      <c r="R53" s="3"/>
      <c r="S53" s="124" t="str">
        <f t="shared" si="2"/>
        <v/>
      </c>
    </row>
    <row r="54" spans="1:19">
      <c r="A54" s="1" t="s">
        <v>160</v>
      </c>
      <c r="B54" s="1">
        <v>2018</v>
      </c>
      <c r="C54" s="76">
        <v>43401</v>
      </c>
      <c r="D54" s="1" t="s">
        <v>64</v>
      </c>
      <c r="E54" s="3" t="s">
        <v>62</v>
      </c>
      <c r="F54" s="3" t="s">
        <v>539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84">
        <v>10.013000000000002</v>
      </c>
      <c r="M54" s="124">
        <f t="shared" si="4"/>
        <v>71.906521522021364</v>
      </c>
      <c r="N54" s="3">
        <v>1</v>
      </c>
      <c r="O54" s="3">
        <v>10.085000000000001</v>
      </c>
      <c r="P54" s="124">
        <f t="shared" si="1"/>
        <v>71.393158155676744</v>
      </c>
      <c r="Q54" s="3">
        <v>1</v>
      </c>
      <c r="R54" s="3">
        <v>10.271000000000001</v>
      </c>
      <c r="S54" s="124">
        <f t="shared" si="2"/>
        <v>70.100282348359457</v>
      </c>
    </row>
    <row r="55" spans="1:19">
      <c r="A55" s="1" t="s">
        <v>160</v>
      </c>
      <c r="B55" s="1">
        <v>2018</v>
      </c>
      <c r="C55" s="76">
        <v>43401</v>
      </c>
      <c r="D55" s="1" t="s">
        <v>64</v>
      </c>
      <c r="E55" s="3" t="s">
        <v>62</v>
      </c>
      <c r="F55" s="3" t="s">
        <v>539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84">
        <v>9.9120000000000008</v>
      </c>
      <c r="M55" s="124">
        <f t="shared" si="4"/>
        <v>72.63922518159805</v>
      </c>
      <c r="N55" s="3">
        <v>2</v>
      </c>
      <c r="O55" s="3">
        <v>10.125</v>
      </c>
      <c r="P55" s="124">
        <f t="shared" si="1"/>
        <v>71.111111111111114</v>
      </c>
      <c r="Q55" s="3">
        <v>2</v>
      </c>
      <c r="R55" s="3">
        <v>10.364000000000001</v>
      </c>
      <c r="S55" s="124">
        <f t="shared" si="2"/>
        <v>69.471246622925506</v>
      </c>
    </row>
    <row r="56" spans="1:19">
      <c r="A56" s="1" t="s">
        <v>160</v>
      </c>
      <c r="B56" s="1">
        <v>2018</v>
      </c>
      <c r="C56" s="76">
        <v>43401</v>
      </c>
      <c r="D56" s="1" t="s">
        <v>64</v>
      </c>
      <c r="E56" s="3" t="s">
        <v>62</v>
      </c>
      <c r="F56" s="3" t="s">
        <v>540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84">
        <v>10</v>
      </c>
      <c r="M56" s="124">
        <f t="shared" si="4"/>
        <v>72</v>
      </c>
      <c r="N56" s="3">
        <v>1</v>
      </c>
      <c r="O56" s="3">
        <v>9.9559999999999995</v>
      </c>
      <c r="P56" s="124">
        <f t="shared" si="1"/>
        <v>72.318200080353563</v>
      </c>
      <c r="Q56" s="3"/>
      <c r="R56" s="3"/>
      <c r="S56" s="124" t="str">
        <f t="shared" si="2"/>
        <v/>
      </c>
    </row>
    <row r="57" spans="1:19">
      <c r="A57" s="1" t="s">
        <v>160</v>
      </c>
      <c r="B57" s="1">
        <v>2018</v>
      </c>
      <c r="C57" s="76">
        <v>43401</v>
      </c>
      <c r="D57" s="1" t="s">
        <v>64</v>
      </c>
      <c r="E57" s="3" t="s">
        <v>62</v>
      </c>
      <c r="F57" s="3" t="s">
        <v>540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84">
        <v>10.044</v>
      </c>
      <c r="M57" s="124">
        <f t="shared" si="4"/>
        <v>71.68458781362007</v>
      </c>
      <c r="N57" s="3">
        <v>2</v>
      </c>
      <c r="O57" s="3">
        <v>10.700999999999999</v>
      </c>
      <c r="P57" s="124">
        <f t="shared" si="1"/>
        <v>67.283431455004219</v>
      </c>
      <c r="Q57" s="3"/>
      <c r="R57" s="3"/>
      <c r="S57" s="124" t="str">
        <f t="shared" si="2"/>
        <v/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533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84">
        <v>10.541</v>
      </c>
      <c r="M58" s="124">
        <f t="shared" si="4"/>
        <v>68.304714922682848</v>
      </c>
      <c r="P58" s="124" t="str">
        <f t="shared" si="1"/>
        <v/>
      </c>
      <c r="S58" s="124" t="str">
        <f t="shared" si="2"/>
        <v/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533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84">
        <v>10.256</v>
      </c>
      <c r="M59" s="124">
        <f t="shared" si="4"/>
        <v>70.20280811232449</v>
      </c>
      <c r="P59" s="124" t="str">
        <f t="shared" si="1"/>
        <v/>
      </c>
      <c r="S59" s="124" t="str">
        <f t="shared" si="2"/>
        <v/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533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84">
        <v>10.584</v>
      </c>
      <c r="M60" s="124">
        <f t="shared" si="4"/>
        <v>68.02721088435375</v>
      </c>
      <c r="P60" s="124" t="str">
        <f t="shared" si="1"/>
        <v/>
      </c>
      <c r="S60" s="124" t="str">
        <f t="shared" si="2"/>
        <v/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533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84">
        <v>10.282</v>
      </c>
      <c r="M61" s="124">
        <f t="shared" si="4"/>
        <v>70.025286909161636</v>
      </c>
      <c r="P61" s="124" t="str">
        <f t="shared" si="1"/>
        <v/>
      </c>
      <c r="S61" s="124" t="str">
        <f t="shared" si="2"/>
        <v/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533</v>
      </c>
      <c r="F62" s="3">
        <v>3</v>
      </c>
      <c r="G62" s="3" t="s">
        <v>256</v>
      </c>
      <c r="H62" s="3" t="s">
        <v>254</v>
      </c>
      <c r="I62" s="10">
        <f>(C62-VLOOKUP(G62,Riders!$A$2:$E$7777,4,FALSE))/365</f>
        <v>21.219178082191782</v>
      </c>
      <c r="J62" s="3"/>
      <c r="K62" s="3">
        <v>2</v>
      </c>
      <c r="L62" s="84">
        <v>10.510999999999999</v>
      </c>
      <c r="M62" s="124">
        <f t="shared" si="4"/>
        <v>68.499667015507569</v>
      </c>
      <c r="P62" s="124" t="str">
        <f t="shared" si="1"/>
        <v/>
      </c>
      <c r="S62" s="124" t="str">
        <f t="shared" si="2"/>
        <v/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533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84">
        <v>10.298999999999999</v>
      </c>
      <c r="M63" s="124">
        <f t="shared" si="4"/>
        <v>69.90969997087096</v>
      </c>
      <c r="P63" s="124" t="str">
        <f t="shared" si="1"/>
        <v/>
      </c>
      <c r="S63" s="124" t="str">
        <f t="shared" si="2"/>
        <v/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533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84">
        <v>10.38</v>
      </c>
      <c r="M64" s="124">
        <f t="shared" si="4"/>
        <v>69.364161849710982</v>
      </c>
      <c r="P64" s="124" t="str">
        <f t="shared" si="1"/>
        <v/>
      </c>
      <c r="S64" s="124" t="str">
        <f t="shared" si="2"/>
        <v/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533</v>
      </c>
      <c r="F65" s="3">
        <v>5</v>
      </c>
      <c r="G65" s="3" t="s">
        <v>255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84">
        <v>10.39</v>
      </c>
      <c r="M65" s="124">
        <f t="shared" si="4"/>
        <v>69.297401347449465</v>
      </c>
      <c r="P65" s="124" t="str">
        <f t="shared" si="1"/>
        <v/>
      </c>
      <c r="S65" s="124" t="str">
        <f t="shared" si="2"/>
        <v/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533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84">
        <v>10.340999999999999</v>
      </c>
      <c r="M66" s="124">
        <f t="shared" si="4"/>
        <v>69.625761531766756</v>
      </c>
      <c r="P66" s="124" t="str">
        <f t="shared" ref="P66:P129" si="5">IF(O66="","",3.6*200/(O66))</f>
        <v/>
      </c>
      <c r="S66" s="124" t="str">
        <f t="shared" ref="S66:S129" si="6">IF(R66="","",3.6*200/(R66))</f>
        <v/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533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84">
        <v>10.539</v>
      </c>
      <c r="M67" s="124">
        <f t="shared" si="4"/>
        <v>68.317677198975232</v>
      </c>
      <c r="P67" s="124" t="str">
        <f t="shared" si="5"/>
        <v/>
      </c>
      <c r="S67" s="124" t="str">
        <f t="shared" si="6"/>
        <v/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533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84">
        <v>10.568999999999999</v>
      </c>
      <c r="M68" s="124">
        <f t="shared" si="4"/>
        <v>68.123758160658539</v>
      </c>
      <c r="P68" s="124" t="str">
        <f t="shared" si="5"/>
        <v/>
      </c>
      <c r="S68" s="124" t="str">
        <f t="shared" si="6"/>
        <v/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533</v>
      </c>
      <c r="F69" s="3">
        <v>8</v>
      </c>
      <c r="G69" s="3" t="s">
        <v>259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84">
        <v>10.332000000000001</v>
      </c>
      <c r="M69" s="124">
        <f t="shared" si="4"/>
        <v>69.686411149825773</v>
      </c>
      <c r="P69" s="124" t="str">
        <f t="shared" si="5"/>
        <v/>
      </c>
      <c r="S69" s="124" t="str">
        <f t="shared" si="6"/>
        <v/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533</v>
      </c>
      <c r="F70" s="3">
        <v>8</v>
      </c>
      <c r="G70" s="3" t="s">
        <v>287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84">
        <v>10.440000000000001</v>
      </c>
      <c r="M70" s="124">
        <f t="shared" si="4"/>
        <v>68.965517241379303</v>
      </c>
      <c r="P70" s="124" t="str">
        <f t="shared" si="5"/>
        <v/>
      </c>
      <c r="S70" s="124" t="str">
        <f t="shared" si="6"/>
        <v/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533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84">
        <v>10.382</v>
      </c>
      <c r="M71" s="124">
        <f t="shared" si="4"/>
        <v>69.35079946060489</v>
      </c>
      <c r="P71" s="124" t="str">
        <f t="shared" si="5"/>
        <v/>
      </c>
      <c r="S71" s="124" t="str">
        <f t="shared" si="6"/>
        <v/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533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84">
        <v>10.433</v>
      </c>
      <c r="M72" s="124">
        <f t="shared" si="4"/>
        <v>69.011789514041979</v>
      </c>
      <c r="P72" s="124" t="str">
        <f t="shared" si="5"/>
        <v/>
      </c>
      <c r="S72" s="124" t="str">
        <f t="shared" si="6"/>
        <v/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533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84">
        <v>10.148</v>
      </c>
      <c r="M73" s="124">
        <f t="shared" si="4"/>
        <v>70.949940875049279</v>
      </c>
      <c r="P73" s="124" t="str">
        <f t="shared" si="5"/>
        <v/>
      </c>
      <c r="S73" s="124" t="str">
        <f t="shared" si="6"/>
        <v/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533</v>
      </c>
      <c r="F74" s="3">
        <v>10</v>
      </c>
      <c r="G74" s="3" t="s">
        <v>293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84">
        <v>10.19</v>
      </c>
      <c r="M74" s="124">
        <f t="shared" si="4"/>
        <v>70.657507360157027</v>
      </c>
      <c r="P74" s="124" t="str">
        <f t="shared" si="5"/>
        <v/>
      </c>
      <c r="S74" s="124" t="str">
        <f t="shared" si="6"/>
        <v/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533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84">
        <v>10.257999999999999</v>
      </c>
      <c r="M75" s="124">
        <f t="shared" si="4"/>
        <v>70.189120686293634</v>
      </c>
      <c r="P75" s="124" t="str">
        <f t="shared" si="5"/>
        <v/>
      </c>
      <c r="S75" s="124" t="str">
        <f t="shared" si="6"/>
        <v/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533</v>
      </c>
      <c r="F76" s="3">
        <v>11</v>
      </c>
      <c r="G76" s="3" t="s">
        <v>310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84">
        <v>12.484999999999999</v>
      </c>
      <c r="M76" s="124">
        <f t="shared" si="4"/>
        <v>57.669203043652388</v>
      </c>
      <c r="P76" s="124" t="str">
        <f t="shared" si="5"/>
        <v/>
      </c>
      <c r="S76" s="124" t="str">
        <f t="shared" si="6"/>
        <v/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533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84">
        <v>10.429</v>
      </c>
      <c r="M77" s="124">
        <f t="shared" si="4"/>
        <v>69.038258701697188</v>
      </c>
      <c r="P77" s="124" t="str">
        <f t="shared" si="5"/>
        <v/>
      </c>
      <c r="S77" s="124" t="str">
        <f t="shared" si="6"/>
        <v/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533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84" t="s">
        <v>534</v>
      </c>
      <c r="M78" s="124"/>
      <c r="P78" s="124" t="str">
        <f t="shared" si="5"/>
        <v/>
      </c>
      <c r="S78" s="124" t="str">
        <f t="shared" si="6"/>
        <v/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533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84">
        <v>10.58</v>
      </c>
      <c r="M79" s="124">
        <f t="shared" ref="M79:M110" si="7">IF(L79="","",3.6*200/(L79))</f>
        <v>68.052930056710778</v>
      </c>
      <c r="P79" s="124" t="str">
        <f t="shared" si="5"/>
        <v/>
      </c>
      <c r="S79" s="124" t="str">
        <f t="shared" si="6"/>
        <v/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533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84">
        <v>10.468</v>
      </c>
      <c r="M80" s="124">
        <f t="shared" si="7"/>
        <v>68.781047000382117</v>
      </c>
      <c r="P80" s="124" t="str">
        <f t="shared" si="5"/>
        <v/>
      </c>
      <c r="S80" s="124" t="str">
        <f t="shared" si="6"/>
        <v/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533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84">
        <v>10.322999999999999</v>
      </c>
      <c r="M81" s="124">
        <f t="shared" si="7"/>
        <v>69.747166521360086</v>
      </c>
      <c r="P81" s="124" t="str">
        <f t="shared" si="5"/>
        <v/>
      </c>
      <c r="S81" s="124" t="str">
        <f t="shared" si="6"/>
        <v/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536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84">
        <v>10.305</v>
      </c>
      <c r="M82" s="124">
        <f t="shared" si="7"/>
        <v>69.86899563318778</v>
      </c>
      <c r="P82" s="124" t="str">
        <f t="shared" si="5"/>
        <v/>
      </c>
      <c r="S82" s="124" t="str">
        <f t="shared" si="6"/>
        <v/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536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84">
        <v>10.484</v>
      </c>
      <c r="M83" s="124">
        <f t="shared" si="7"/>
        <v>68.676077832888211</v>
      </c>
      <c r="P83" s="124" t="str">
        <f t="shared" si="5"/>
        <v/>
      </c>
      <c r="S83" s="124" t="str">
        <f t="shared" si="6"/>
        <v/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536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84">
        <v>10.114000000000001</v>
      </c>
      <c r="M84" s="124">
        <f t="shared" si="7"/>
        <v>71.188451651176578</v>
      </c>
      <c r="P84" s="124" t="str">
        <f t="shared" si="5"/>
        <v/>
      </c>
      <c r="S84" s="124" t="str">
        <f t="shared" si="6"/>
        <v/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536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84">
        <v>10.151000000000002</v>
      </c>
      <c r="M85" s="124">
        <f t="shared" si="7"/>
        <v>70.928972515023133</v>
      </c>
      <c r="P85" s="124" t="str">
        <f t="shared" si="5"/>
        <v/>
      </c>
      <c r="S85" s="124" t="str">
        <f t="shared" si="6"/>
        <v/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536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84">
        <v>10.292999999999999</v>
      </c>
      <c r="M86" s="124">
        <f t="shared" si="7"/>
        <v>69.950451763334314</v>
      </c>
      <c r="P86" s="124" t="str">
        <f t="shared" si="5"/>
        <v/>
      </c>
      <c r="S86" s="124" t="str">
        <f t="shared" si="6"/>
        <v/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536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84">
        <v>10.372</v>
      </c>
      <c r="M87" s="124">
        <f t="shared" si="7"/>
        <v>69.417662938681062</v>
      </c>
      <c r="P87" s="124" t="str">
        <f t="shared" si="5"/>
        <v/>
      </c>
      <c r="S87" s="124" t="str">
        <f t="shared" si="6"/>
        <v/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536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84">
        <v>10.247999999999999</v>
      </c>
      <c r="M88" s="124">
        <f t="shared" si="7"/>
        <v>70.257611241217802</v>
      </c>
      <c r="P88" s="124" t="str">
        <f t="shared" si="5"/>
        <v/>
      </c>
      <c r="S88" s="124" t="str">
        <f t="shared" si="6"/>
        <v/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536</v>
      </c>
      <c r="F89" s="3">
        <v>4</v>
      </c>
      <c r="G89" s="3" t="s">
        <v>871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84">
        <v>10.337</v>
      </c>
      <c r="M89" s="124">
        <f t="shared" si="7"/>
        <v>69.652703879268643</v>
      </c>
      <c r="P89" s="124" t="str">
        <f t="shared" si="5"/>
        <v/>
      </c>
      <c r="S89" s="124" t="str">
        <f t="shared" si="6"/>
        <v/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536</v>
      </c>
      <c r="F90" s="3">
        <v>5</v>
      </c>
      <c r="G90" s="3" t="s">
        <v>259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84">
        <v>10.946</v>
      </c>
      <c r="M90" s="124">
        <f t="shared" si="7"/>
        <v>65.777452950849622</v>
      </c>
      <c r="P90" s="124" t="str">
        <f t="shared" si="5"/>
        <v/>
      </c>
      <c r="S90" s="124" t="str">
        <f t="shared" si="6"/>
        <v/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536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84">
        <v>10.41</v>
      </c>
      <c r="M91" s="124">
        <f t="shared" si="7"/>
        <v>69.164265129683002</v>
      </c>
      <c r="P91" s="124" t="str">
        <f t="shared" si="5"/>
        <v/>
      </c>
      <c r="S91" s="124" t="str">
        <f t="shared" si="6"/>
        <v/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536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84">
        <v>10.473000000000001</v>
      </c>
      <c r="M92" s="124">
        <f t="shared" si="7"/>
        <v>68.74820968203953</v>
      </c>
      <c r="P92" s="124" t="str">
        <f t="shared" si="5"/>
        <v/>
      </c>
      <c r="S92" s="124" t="str">
        <f t="shared" si="6"/>
        <v/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536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84">
        <v>10.279</v>
      </c>
      <c r="M93" s="124">
        <f t="shared" si="7"/>
        <v>70.045724292246334</v>
      </c>
      <c r="P93" s="124" t="str">
        <f t="shared" si="5"/>
        <v/>
      </c>
      <c r="S93" s="124" t="str">
        <f t="shared" si="6"/>
        <v/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536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84">
        <v>10.427999999999999</v>
      </c>
      <c r="M94" s="124">
        <f t="shared" si="7"/>
        <v>69.04487917146146</v>
      </c>
      <c r="P94" s="124" t="str">
        <f t="shared" si="5"/>
        <v/>
      </c>
      <c r="S94" s="124" t="str">
        <f t="shared" si="6"/>
        <v/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536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84">
        <v>10.208</v>
      </c>
      <c r="M95" s="124">
        <f t="shared" si="7"/>
        <v>70.532915360501562</v>
      </c>
      <c r="P95" s="124" t="str">
        <f t="shared" si="5"/>
        <v/>
      </c>
      <c r="S95" s="124" t="str">
        <f t="shared" si="6"/>
        <v/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536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84">
        <v>10.287000000000001</v>
      </c>
      <c r="M96" s="124">
        <f t="shared" si="7"/>
        <v>69.991251093613286</v>
      </c>
      <c r="P96" s="124" t="str">
        <f t="shared" si="5"/>
        <v/>
      </c>
      <c r="S96" s="124" t="str">
        <f t="shared" si="6"/>
        <v/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536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84">
        <v>10.122</v>
      </c>
      <c r="M97" s="124">
        <f t="shared" si="7"/>
        <v>71.132187314759932</v>
      </c>
      <c r="P97" s="124" t="str">
        <f t="shared" si="5"/>
        <v/>
      </c>
      <c r="S97" s="124" t="str">
        <f t="shared" si="6"/>
        <v/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537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84">
        <v>10.048999999999999</v>
      </c>
      <c r="M98" s="124">
        <f t="shared" si="7"/>
        <v>71.648920290576186</v>
      </c>
      <c r="N98" s="3">
        <v>1</v>
      </c>
      <c r="O98" s="3">
        <v>10.09</v>
      </c>
      <c r="P98" s="124">
        <f t="shared" si="5"/>
        <v>71.357779980178393</v>
      </c>
      <c r="S98" s="124" t="str">
        <f t="shared" si="6"/>
        <v/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537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84">
        <v>15.032999999999999</v>
      </c>
      <c r="M99" s="124">
        <f t="shared" si="7"/>
        <v>47.894631810017962</v>
      </c>
      <c r="N99" s="3">
        <v>2</v>
      </c>
      <c r="O99" s="3">
        <v>10.180999999999999</v>
      </c>
      <c r="P99" s="124">
        <f t="shared" si="5"/>
        <v>70.719968568902857</v>
      </c>
      <c r="S99" s="124" t="str">
        <f t="shared" si="6"/>
        <v/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537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84">
        <v>10.25</v>
      </c>
      <c r="M100" s="124">
        <f t="shared" si="7"/>
        <v>70.243902439024396</v>
      </c>
      <c r="N100" s="3">
        <v>1</v>
      </c>
      <c r="O100" s="3">
        <v>10.295</v>
      </c>
      <c r="P100" s="124">
        <f t="shared" si="5"/>
        <v>69.936862554638168</v>
      </c>
      <c r="S100" s="124" t="str">
        <f t="shared" si="6"/>
        <v/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537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84">
        <v>10.289</v>
      </c>
      <c r="M101" s="124">
        <f t="shared" si="7"/>
        <v>69.977646029740498</v>
      </c>
      <c r="N101" s="3">
        <v>2</v>
      </c>
      <c r="O101" s="3">
        <v>10.343</v>
      </c>
      <c r="P101" s="124">
        <f t="shared" si="5"/>
        <v>69.612298172677171</v>
      </c>
      <c r="S101" s="124" t="str">
        <f t="shared" si="6"/>
        <v/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537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84">
        <v>10.220000000000001</v>
      </c>
      <c r="M102" s="124">
        <f t="shared" si="7"/>
        <v>70.450097847358123</v>
      </c>
      <c r="N102" s="3">
        <v>1</v>
      </c>
      <c r="O102" s="3">
        <v>10.16</v>
      </c>
      <c r="P102" s="124">
        <f t="shared" si="5"/>
        <v>70.866141732283467</v>
      </c>
      <c r="S102" s="124" t="str">
        <f t="shared" si="6"/>
        <v/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537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84">
        <v>10.269</v>
      </c>
      <c r="M103" s="124">
        <f t="shared" si="7"/>
        <v>70.113935144609997</v>
      </c>
      <c r="N103" s="3">
        <v>2</v>
      </c>
      <c r="O103" s="3">
        <v>10.608000000000001</v>
      </c>
      <c r="P103" s="124">
        <f t="shared" si="5"/>
        <v>67.873303167420815</v>
      </c>
      <c r="S103" s="124" t="str">
        <f t="shared" si="6"/>
        <v/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537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84">
        <v>10.307</v>
      </c>
      <c r="M104" s="124">
        <f t="shared" si="7"/>
        <v>69.855438051809443</v>
      </c>
      <c r="N104" s="3">
        <v>2</v>
      </c>
      <c r="O104" s="3">
        <v>10.222000000000001</v>
      </c>
      <c r="P104" s="124">
        <f t="shared" si="5"/>
        <v>70.436313832909406</v>
      </c>
      <c r="S104" s="124" t="str">
        <f t="shared" si="6"/>
        <v/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537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84">
        <v>10.271000000000001</v>
      </c>
      <c r="M105" s="124">
        <f t="shared" si="7"/>
        <v>70.100282348359457</v>
      </c>
      <c r="N105" s="3">
        <v>1</v>
      </c>
      <c r="O105" s="3">
        <v>10.178000000000001</v>
      </c>
      <c r="P105" s="124">
        <f t="shared" si="5"/>
        <v>70.74081351935547</v>
      </c>
      <c r="S105" s="124" t="str">
        <f t="shared" si="6"/>
        <v/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538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84">
        <v>10.439</v>
      </c>
      <c r="M106" s="124">
        <f t="shared" si="7"/>
        <v>68.972123766644316</v>
      </c>
      <c r="N106" s="3">
        <v>2</v>
      </c>
      <c r="O106" s="3">
        <v>10.664</v>
      </c>
      <c r="P106" s="124">
        <f t="shared" si="5"/>
        <v>67.516879219804949</v>
      </c>
      <c r="S106" s="124" t="str">
        <f t="shared" si="6"/>
        <v/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538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84">
        <v>10.220000000000001</v>
      </c>
      <c r="M107" s="124">
        <f t="shared" si="7"/>
        <v>70.450097847358123</v>
      </c>
      <c r="N107" s="3">
        <v>2</v>
      </c>
      <c r="O107" s="3">
        <v>10.321000000000002</v>
      </c>
      <c r="P107" s="124">
        <f t="shared" si="5"/>
        <v>69.760682104447227</v>
      </c>
      <c r="Q107">
        <v>1</v>
      </c>
      <c r="R107">
        <v>10.163</v>
      </c>
      <c r="S107" s="124">
        <f t="shared" si="6"/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538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84">
        <v>10.306000000000001</v>
      </c>
      <c r="M108" s="124">
        <f t="shared" si="7"/>
        <v>69.862216184746742</v>
      </c>
      <c r="N108" s="3">
        <v>1</v>
      </c>
      <c r="O108" s="3">
        <v>10.316000000000001</v>
      </c>
      <c r="P108" s="124">
        <f t="shared" si="5"/>
        <v>69.794493989918564</v>
      </c>
      <c r="Q108">
        <v>2</v>
      </c>
      <c r="R108">
        <v>10.198</v>
      </c>
      <c r="S108" s="124">
        <f t="shared" si="6"/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538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84">
        <v>10.295999999999999</v>
      </c>
      <c r="M109" s="124">
        <f t="shared" si="7"/>
        <v>69.930069930069934</v>
      </c>
      <c r="N109" s="3">
        <v>1</v>
      </c>
      <c r="O109" s="3">
        <v>10.446</v>
      </c>
      <c r="P109" s="124">
        <f t="shared" si="5"/>
        <v>68.925904652498559</v>
      </c>
      <c r="S109" s="124" t="str">
        <f t="shared" si="6"/>
        <v/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539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84">
        <v>10.223000000000001</v>
      </c>
      <c r="M110" s="124">
        <f t="shared" si="7"/>
        <v>70.429423848185465</v>
      </c>
      <c r="N110" s="3">
        <v>1</v>
      </c>
      <c r="O110" s="3">
        <v>10.433</v>
      </c>
      <c r="P110" s="124">
        <f t="shared" si="5"/>
        <v>69.011789514041979</v>
      </c>
      <c r="S110" s="124" t="str">
        <f t="shared" si="6"/>
        <v/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540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84">
        <v>10.419</v>
      </c>
      <c r="M111" s="124">
        <f t="shared" ref="M111:M142" si="8">IF(L111="","",3.6*200/(L111))</f>
        <v>69.104520587388421</v>
      </c>
      <c r="N111" s="3">
        <v>1</v>
      </c>
      <c r="O111" s="3">
        <v>10.381</v>
      </c>
      <c r="P111" s="124">
        <f t="shared" si="5"/>
        <v>69.357480011559574</v>
      </c>
      <c r="S111" s="124" t="str">
        <f t="shared" si="6"/>
        <v/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540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84">
        <v>10.459</v>
      </c>
      <c r="M112" s="124">
        <f t="shared" si="8"/>
        <v>68.840233291901711</v>
      </c>
      <c r="N112" s="3">
        <v>2</v>
      </c>
      <c r="O112" s="3">
        <v>10.614000000000001</v>
      </c>
      <c r="P112" s="124">
        <f t="shared" si="5"/>
        <v>67.834934991520626</v>
      </c>
      <c r="S112" s="124" t="str">
        <f t="shared" si="6"/>
        <v/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539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84">
        <v>10.255000000000001</v>
      </c>
      <c r="M113" s="124">
        <f t="shared" si="8"/>
        <v>70.209653827401269</v>
      </c>
      <c r="N113" s="3">
        <v>2</v>
      </c>
      <c r="O113" s="3">
        <v>10.465</v>
      </c>
      <c r="P113" s="124">
        <f t="shared" si="5"/>
        <v>68.800764452938367</v>
      </c>
      <c r="S113" s="124" t="str">
        <f t="shared" si="6"/>
        <v/>
      </c>
    </row>
    <row r="114" spans="1:19">
      <c r="A114" s="21" t="s">
        <v>286</v>
      </c>
      <c r="B114" s="21">
        <v>2018</v>
      </c>
      <c r="C114" s="75">
        <v>43450</v>
      </c>
      <c r="D114" s="21" t="s">
        <v>64</v>
      </c>
      <c r="E114" s="22" t="s">
        <v>533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24">
        <f t="shared" si="8"/>
        <v>70.339976553341145</v>
      </c>
      <c r="P114" s="124" t="str">
        <f t="shared" si="5"/>
        <v/>
      </c>
      <c r="S114" s="124" t="str">
        <f t="shared" si="6"/>
        <v/>
      </c>
    </row>
    <row r="115" spans="1:19">
      <c r="A115" s="21" t="s">
        <v>286</v>
      </c>
      <c r="B115" s="21">
        <v>2018</v>
      </c>
      <c r="C115" s="75">
        <v>43450</v>
      </c>
      <c r="D115" s="21" t="s">
        <v>64</v>
      </c>
      <c r="E115" s="22" t="s">
        <v>533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24">
        <f t="shared" si="8"/>
        <v>68.188275404867881</v>
      </c>
      <c r="P115" s="124" t="str">
        <f t="shared" si="5"/>
        <v/>
      </c>
      <c r="S115" s="124" t="str">
        <f t="shared" si="6"/>
        <v/>
      </c>
    </row>
    <row r="116" spans="1:19">
      <c r="A116" s="21" t="s">
        <v>286</v>
      </c>
      <c r="B116" s="21">
        <v>2018</v>
      </c>
      <c r="C116" s="75">
        <v>43450</v>
      </c>
      <c r="D116" s="21" t="s">
        <v>64</v>
      </c>
      <c r="E116" s="22" t="s">
        <v>533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24">
        <f t="shared" si="8"/>
        <v>65.170166545981175</v>
      </c>
      <c r="P116" s="124" t="str">
        <f t="shared" si="5"/>
        <v/>
      </c>
      <c r="S116" s="124" t="str">
        <f t="shared" si="6"/>
        <v/>
      </c>
    </row>
    <row r="117" spans="1:19">
      <c r="A117" s="21" t="s">
        <v>286</v>
      </c>
      <c r="B117" s="21">
        <v>2018</v>
      </c>
      <c r="C117" s="75">
        <v>43450</v>
      </c>
      <c r="D117" s="21" t="s">
        <v>64</v>
      </c>
      <c r="E117" s="22" t="s">
        <v>533</v>
      </c>
      <c r="F117" s="25">
        <v>3</v>
      </c>
      <c r="G117" t="s">
        <v>309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24">
        <f t="shared" si="8"/>
        <v>70.182278974558926</v>
      </c>
      <c r="P117" s="124" t="str">
        <f t="shared" si="5"/>
        <v/>
      </c>
      <c r="S117" s="124" t="str">
        <f t="shared" si="6"/>
        <v/>
      </c>
    </row>
    <row r="118" spans="1:19">
      <c r="A118" s="21" t="s">
        <v>286</v>
      </c>
      <c r="B118" s="21">
        <v>2018</v>
      </c>
      <c r="C118" s="75">
        <v>43450</v>
      </c>
      <c r="D118" s="21" t="s">
        <v>64</v>
      </c>
      <c r="E118" s="22" t="s">
        <v>533</v>
      </c>
      <c r="F118" s="25">
        <v>3</v>
      </c>
      <c r="G118" t="s">
        <v>375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24">
        <f t="shared" si="8"/>
        <v>67.051592475321286</v>
      </c>
      <c r="P118" s="124" t="str">
        <f t="shared" si="5"/>
        <v/>
      </c>
      <c r="S118" s="124" t="str">
        <f t="shared" si="6"/>
        <v/>
      </c>
    </row>
    <row r="119" spans="1:19">
      <c r="A119" s="21" t="s">
        <v>286</v>
      </c>
      <c r="B119" s="21">
        <v>2018</v>
      </c>
      <c r="C119" s="75">
        <v>43450</v>
      </c>
      <c r="D119" s="21" t="s">
        <v>64</v>
      </c>
      <c r="E119" s="22" t="s">
        <v>533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24">
        <f t="shared" si="8"/>
        <v>67.93093688083782</v>
      </c>
      <c r="P119" s="124" t="str">
        <f t="shared" si="5"/>
        <v/>
      </c>
      <c r="S119" s="124" t="str">
        <f t="shared" si="6"/>
        <v/>
      </c>
    </row>
    <row r="120" spans="1:19">
      <c r="A120" s="21" t="s">
        <v>286</v>
      </c>
      <c r="B120" s="21">
        <v>2018</v>
      </c>
      <c r="C120" s="75">
        <v>43450</v>
      </c>
      <c r="D120" s="21" t="s">
        <v>64</v>
      </c>
      <c r="E120" s="22" t="s">
        <v>533</v>
      </c>
      <c r="F120" s="25">
        <v>4</v>
      </c>
      <c r="G120" t="s">
        <v>287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24">
        <f t="shared" si="8"/>
        <v>67.459945657266005</v>
      </c>
      <c r="P120" s="124" t="str">
        <f t="shared" si="5"/>
        <v/>
      </c>
      <c r="S120" s="124" t="str">
        <f t="shared" si="6"/>
        <v/>
      </c>
    </row>
    <row r="121" spans="1:19">
      <c r="A121" s="21" t="s">
        <v>286</v>
      </c>
      <c r="B121" s="21">
        <v>2018</v>
      </c>
      <c r="C121" s="75">
        <v>43450</v>
      </c>
      <c r="D121" s="21" t="s">
        <v>64</v>
      </c>
      <c r="E121" s="22" t="s">
        <v>533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24">
        <f t="shared" si="8"/>
        <v>67.86690545763031</v>
      </c>
      <c r="P121" s="124" t="str">
        <f t="shared" si="5"/>
        <v/>
      </c>
      <c r="S121" s="124" t="str">
        <f t="shared" si="6"/>
        <v/>
      </c>
    </row>
    <row r="122" spans="1:19">
      <c r="A122" s="21" t="s">
        <v>286</v>
      </c>
      <c r="B122" s="21">
        <v>2018</v>
      </c>
      <c r="C122" s="75">
        <v>43450</v>
      </c>
      <c r="D122" s="21" t="s">
        <v>64</v>
      </c>
      <c r="E122" s="22" t="s">
        <v>533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24">
        <f t="shared" si="8"/>
        <v>59.225137780702475</v>
      </c>
      <c r="P122" s="124" t="str">
        <f t="shared" si="5"/>
        <v/>
      </c>
      <c r="S122" s="124" t="str">
        <f t="shared" si="6"/>
        <v/>
      </c>
    </row>
    <row r="123" spans="1:19">
      <c r="A123" s="21" t="s">
        <v>286</v>
      </c>
      <c r="B123" s="21">
        <v>2018</v>
      </c>
      <c r="C123" s="75">
        <v>43450</v>
      </c>
      <c r="D123" s="21" t="s">
        <v>64</v>
      </c>
      <c r="E123" s="22" t="s">
        <v>533</v>
      </c>
      <c r="F123" s="25">
        <v>6</v>
      </c>
      <c r="G123" t="s">
        <v>256</v>
      </c>
      <c r="H123" t="s">
        <v>254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24">
        <f t="shared" si="8"/>
        <v>69.058123920966807</v>
      </c>
      <c r="P123" s="124" t="str">
        <f t="shared" si="5"/>
        <v/>
      </c>
      <c r="S123" s="124" t="str">
        <f t="shared" si="6"/>
        <v/>
      </c>
    </row>
    <row r="124" spans="1:19">
      <c r="A124" s="21" t="s">
        <v>286</v>
      </c>
      <c r="B124" s="21">
        <v>2018</v>
      </c>
      <c r="C124" s="75">
        <v>43450</v>
      </c>
      <c r="D124" s="21" t="s">
        <v>64</v>
      </c>
      <c r="E124" s="22" t="s">
        <v>533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24">
        <f t="shared" si="8"/>
        <v>69.038258701697188</v>
      </c>
      <c r="P124" s="124" t="str">
        <f t="shared" si="5"/>
        <v/>
      </c>
      <c r="S124" s="124" t="str">
        <f t="shared" si="6"/>
        <v/>
      </c>
    </row>
    <row r="125" spans="1:19">
      <c r="A125" s="21" t="s">
        <v>286</v>
      </c>
      <c r="B125" s="21">
        <v>2018</v>
      </c>
      <c r="C125" s="75">
        <v>43450</v>
      </c>
      <c r="D125" s="21" t="s">
        <v>64</v>
      </c>
      <c r="E125" s="22" t="s">
        <v>533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24">
        <f t="shared" si="8"/>
        <v>70.319367125695862</v>
      </c>
      <c r="P125" s="124" t="str">
        <f t="shared" si="5"/>
        <v/>
      </c>
      <c r="S125" s="124" t="str">
        <f t="shared" si="6"/>
        <v/>
      </c>
    </row>
    <row r="126" spans="1:19">
      <c r="A126" s="21" t="s">
        <v>286</v>
      </c>
      <c r="B126" s="21">
        <v>2018</v>
      </c>
      <c r="C126" s="75">
        <v>43450</v>
      </c>
      <c r="D126" s="21" t="s">
        <v>64</v>
      </c>
      <c r="E126" s="22" t="s">
        <v>533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24">
        <f t="shared" si="8"/>
        <v>68.44106463878326</v>
      </c>
      <c r="P126" s="124" t="str">
        <f t="shared" si="5"/>
        <v/>
      </c>
      <c r="S126" s="124" t="str">
        <f t="shared" si="6"/>
        <v/>
      </c>
    </row>
    <row r="127" spans="1:19">
      <c r="A127" s="21" t="s">
        <v>286</v>
      </c>
      <c r="B127" s="21">
        <v>2018</v>
      </c>
      <c r="C127" s="75">
        <v>43450</v>
      </c>
      <c r="D127" s="21" t="s">
        <v>64</v>
      </c>
      <c r="E127" s="22" t="s">
        <v>533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24">
        <f t="shared" si="8"/>
        <v>70.477682067345341</v>
      </c>
      <c r="P127" s="124" t="str">
        <f t="shared" si="5"/>
        <v/>
      </c>
      <c r="S127" s="124" t="str">
        <f t="shared" si="6"/>
        <v/>
      </c>
    </row>
    <row r="128" spans="1:19">
      <c r="A128" s="21" t="s">
        <v>286</v>
      </c>
      <c r="B128" s="21">
        <v>2018</v>
      </c>
      <c r="C128" s="75">
        <v>43450</v>
      </c>
      <c r="D128" s="21" t="s">
        <v>64</v>
      </c>
      <c r="E128" s="22" t="s">
        <v>533</v>
      </c>
      <c r="F128" s="25">
        <v>8</v>
      </c>
      <c r="G128" t="s">
        <v>310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24">
        <f t="shared" si="8"/>
        <v>70.038910505836583</v>
      </c>
      <c r="P128" s="124" t="str">
        <f t="shared" si="5"/>
        <v/>
      </c>
      <c r="S128" s="124" t="str">
        <f t="shared" si="6"/>
        <v/>
      </c>
    </row>
    <row r="129" spans="1:19">
      <c r="A129" s="21" t="s">
        <v>286</v>
      </c>
      <c r="B129" s="21">
        <v>2018</v>
      </c>
      <c r="C129" s="75">
        <v>43450</v>
      </c>
      <c r="D129" s="21" t="s">
        <v>64</v>
      </c>
      <c r="E129" s="22" t="s">
        <v>533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24">
        <f t="shared" si="8"/>
        <v>69.464544138929085</v>
      </c>
      <c r="P129" s="124" t="str">
        <f t="shared" si="5"/>
        <v/>
      </c>
      <c r="S129" s="124" t="str">
        <f t="shared" si="6"/>
        <v/>
      </c>
    </row>
    <row r="130" spans="1:19">
      <c r="A130" s="21" t="s">
        <v>286</v>
      </c>
      <c r="B130" s="21">
        <v>2018</v>
      </c>
      <c r="C130" s="75">
        <v>43450</v>
      </c>
      <c r="D130" s="21" t="s">
        <v>64</v>
      </c>
      <c r="E130" s="22" t="s">
        <v>533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24">
        <f t="shared" si="8"/>
        <v>69.437747130870861</v>
      </c>
      <c r="P130" s="124" t="str">
        <f t="shared" ref="P130:P193" si="9">IF(O130="","",3.6*200/(O130))</f>
        <v/>
      </c>
      <c r="S130" s="124" t="str">
        <f t="shared" ref="S130:S193" si="10">IF(R130="","",3.6*200/(R130))</f>
        <v/>
      </c>
    </row>
    <row r="131" spans="1:19">
      <c r="A131" s="21" t="s">
        <v>286</v>
      </c>
      <c r="B131" s="21">
        <v>2018</v>
      </c>
      <c r="C131" s="75">
        <v>43450</v>
      </c>
      <c r="D131" s="21" t="s">
        <v>64</v>
      </c>
      <c r="E131" s="22" t="s">
        <v>533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24">
        <f t="shared" si="8"/>
        <v>69.377529389092317</v>
      </c>
      <c r="P131" s="124" t="str">
        <f t="shared" si="9"/>
        <v/>
      </c>
      <c r="S131" s="124" t="str">
        <f t="shared" si="10"/>
        <v/>
      </c>
    </row>
    <row r="132" spans="1:19">
      <c r="A132" s="21" t="s">
        <v>286</v>
      </c>
      <c r="B132" s="21">
        <v>2018</v>
      </c>
      <c r="C132" s="75">
        <v>43450</v>
      </c>
      <c r="D132" s="21" t="s">
        <v>64</v>
      </c>
      <c r="E132" s="22" t="s">
        <v>533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24">
        <f t="shared" si="8"/>
        <v>69.35079946060489</v>
      </c>
      <c r="P132" s="124" t="str">
        <f t="shared" si="9"/>
        <v/>
      </c>
      <c r="S132" s="124" t="str">
        <f t="shared" si="10"/>
        <v/>
      </c>
    </row>
    <row r="133" spans="1:19">
      <c r="A133" s="21" t="s">
        <v>286</v>
      </c>
      <c r="B133" s="21">
        <v>2018</v>
      </c>
      <c r="C133" s="75">
        <v>43450</v>
      </c>
      <c r="D133" s="21" t="s">
        <v>64</v>
      </c>
      <c r="E133" s="22" t="s">
        <v>533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24">
        <f t="shared" si="8"/>
        <v>69.091258036656754</v>
      </c>
      <c r="P133" s="124" t="str">
        <f t="shared" si="9"/>
        <v/>
      </c>
      <c r="S133" s="124" t="str">
        <f t="shared" si="10"/>
        <v/>
      </c>
    </row>
    <row r="134" spans="1:19">
      <c r="A134" s="21" t="s">
        <v>286</v>
      </c>
      <c r="B134" s="21">
        <v>2018</v>
      </c>
      <c r="C134" s="75">
        <v>43450</v>
      </c>
      <c r="D134" s="21" t="s">
        <v>64</v>
      </c>
      <c r="E134" s="22" t="s">
        <v>533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24">
        <f t="shared" si="8"/>
        <v>68.072232201947628</v>
      </c>
      <c r="P134" s="124" t="str">
        <f t="shared" si="9"/>
        <v/>
      </c>
      <c r="S134" s="124" t="str">
        <f t="shared" si="10"/>
        <v/>
      </c>
    </row>
    <row r="135" spans="1:19">
      <c r="A135" s="21" t="s">
        <v>286</v>
      </c>
      <c r="B135" s="21">
        <v>2018</v>
      </c>
      <c r="C135" s="75">
        <v>43450</v>
      </c>
      <c r="D135" s="21" t="s">
        <v>64</v>
      </c>
      <c r="E135" s="22" t="s">
        <v>533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24">
        <f t="shared" si="8"/>
        <v>69.518200251037953</v>
      </c>
      <c r="P135" s="124" t="str">
        <f t="shared" si="9"/>
        <v/>
      </c>
      <c r="S135" s="124" t="str">
        <f t="shared" si="10"/>
        <v/>
      </c>
    </row>
    <row r="136" spans="1:19">
      <c r="A136" s="21" t="s">
        <v>286</v>
      </c>
      <c r="B136" s="21">
        <v>2018</v>
      </c>
      <c r="C136" s="75">
        <v>43450</v>
      </c>
      <c r="D136" s="21" t="s">
        <v>64</v>
      </c>
      <c r="E136" s="22" t="s">
        <v>533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24">
        <f t="shared" si="8"/>
        <v>68.389057750759875</v>
      </c>
      <c r="P136" s="124" t="str">
        <f t="shared" si="9"/>
        <v/>
      </c>
      <c r="S136" s="124" t="str">
        <f t="shared" si="10"/>
        <v/>
      </c>
    </row>
    <row r="137" spans="1:19">
      <c r="A137" s="21" t="s">
        <v>286</v>
      </c>
      <c r="B137" s="21">
        <v>2018</v>
      </c>
      <c r="C137" s="75">
        <v>43450</v>
      </c>
      <c r="D137" s="21" t="s">
        <v>64</v>
      </c>
      <c r="E137" s="22" t="s">
        <v>533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24">
        <f t="shared" si="8"/>
        <v>68.939103791650709</v>
      </c>
      <c r="P137" s="124" t="str">
        <f t="shared" si="9"/>
        <v/>
      </c>
      <c r="S137" s="124" t="str">
        <f t="shared" si="10"/>
        <v/>
      </c>
    </row>
    <row r="138" spans="1:19">
      <c r="A138" s="21" t="s">
        <v>286</v>
      </c>
      <c r="B138" s="21">
        <v>2018</v>
      </c>
      <c r="C138" s="75">
        <v>43450</v>
      </c>
      <c r="D138" s="21" t="s">
        <v>64</v>
      </c>
      <c r="E138" s="22" t="s">
        <v>536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24">
        <f t="shared" si="8"/>
        <v>71.464019851116632</v>
      </c>
      <c r="P138" s="124" t="str">
        <f t="shared" si="9"/>
        <v/>
      </c>
      <c r="S138" s="124" t="str">
        <f t="shared" si="10"/>
        <v/>
      </c>
    </row>
    <row r="139" spans="1:19">
      <c r="A139" s="21" t="s">
        <v>286</v>
      </c>
      <c r="B139" s="21">
        <v>2018</v>
      </c>
      <c r="C139" s="75">
        <v>43450</v>
      </c>
      <c r="D139" s="21" t="s">
        <v>64</v>
      </c>
      <c r="E139" s="22" t="s">
        <v>536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24">
        <f t="shared" si="8"/>
        <v>71.237756010685672</v>
      </c>
      <c r="P139" s="124" t="str">
        <f t="shared" si="9"/>
        <v/>
      </c>
      <c r="S139" s="124" t="str">
        <f t="shared" si="10"/>
        <v/>
      </c>
    </row>
    <row r="140" spans="1:19">
      <c r="A140" s="21" t="s">
        <v>286</v>
      </c>
      <c r="B140" s="21">
        <v>2018</v>
      </c>
      <c r="C140" s="75">
        <v>43450</v>
      </c>
      <c r="D140" s="21" t="s">
        <v>64</v>
      </c>
      <c r="E140" s="22" t="s">
        <v>536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24">
        <f t="shared" si="8"/>
        <v>70.733863837312114</v>
      </c>
      <c r="P140" s="124" t="str">
        <f t="shared" si="9"/>
        <v/>
      </c>
      <c r="S140" s="124" t="str">
        <f t="shared" si="10"/>
        <v/>
      </c>
    </row>
    <row r="141" spans="1:19">
      <c r="A141" s="21" t="s">
        <v>286</v>
      </c>
      <c r="B141" s="21">
        <v>2018</v>
      </c>
      <c r="C141" s="75">
        <v>43450</v>
      </c>
      <c r="D141" s="21" t="s">
        <v>64</v>
      </c>
      <c r="E141" s="22" t="s">
        <v>536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24">
        <f t="shared" si="8"/>
        <v>69.679667086035039</v>
      </c>
      <c r="P141" s="124" t="str">
        <f t="shared" si="9"/>
        <v/>
      </c>
      <c r="S141" s="124" t="str">
        <f t="shared" si="10"/>
        <v/>
      </c>
    </row>
    <row r="142" spans="1:19">
      <c r="A142" s="21" t="s">
        <v>286</v>
      </c>
      <c r="B142" s="21">
        <v>2018</v>
      </c>
      <c r="C142" s="75">
        <v>43450</v>
      </c>
      <c r="D142" s="21" t="s">
        <v>64</v>
      </c>
      <c r="E142" s="22" t="s">
        <v>536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24">
        <f t="shared" si="8"/>
        <v>70.768625909180273</v>
      </c>
      <c r="P142" s="124" t="str">
        <f t="shared" si="9"/>
        <v/>
      </c>
      <c r="S142" s="124" t="str">
        <f t="shared" si="10"/>
        <v/>
      </c>
    </row>
    <row r="143" spans="1:19">
      <c r="A143" s="21" t="s">
        <v>286</v>
      </c>
      <c r="B143" s="21">
        <v>2018</v>
      </c>
      <c r="C143" s="75">
        <v>43450</v>
      </c>
      <c r="D143" s="21" t="s">
        <v>64</v>
      </c>
      <c r="E143" s="22" t="s">
        <v>536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24">
        <f t="shared" ref="M143:M174" si="11">IF(L143="","",3.6*200/(L143))</f>
        <v>70.223349263630155</v>
      </c>
      <c r="P143" s="124" t="str">
        <f t="shared" si="9"/>
        <v/>
      </c>
      <c r="S143" s="124" t="str">
        <f t="shared" si="10"/>
        <v/>
      </c>
    </row>
    <row r="144" spans="1:19">
      <c r="A144" s="21" t="s">
        <v>286</v>
      </c>
      <c r="B144" s="21">
        <v>2018</v>
      </c>
      <c r="C144" s="75">
        <v>43450</v>
      </c>
      <c r="D144" s="21" t="s">
        <v>64</v>
      </c>
      <c r="E144" s="22" t="s">
        <v>536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24">
        <f t="shared" si="11"/>
        <v>70.161761839797308</v>
      </c>
      <c r="P144" s="124" t="str">
        <f t="shared" si="9"/>
        <v/>
      </c>
      <c r="S144" s="124" t="str">
        <f t="shared" si="10"/>
        <v/>
      </c>
    </row>
    <row r="145" spans="1:19">
      <c r="A145" s="21" t="s">
        <v>286</v>
      </c>
      <c r="B145" s="21">
        <v>2018</v>
      </c>
      <c r="C145" s="75">
        <v>43450</v>
      </c>
      <c r="D145" s="21" t="s">
        <v>64</v>
      </c>
      <c r="E145" s="22" t="s">
        <v>536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24">
        <f t="shared" si="11"/>
        <v>70.072992700729927</v>
      </c>
      <c r="P145" s="124" t="str">
        <f t="shared" si="9"/>
        <v/>
      </c>
      <c r="S145" s="124" t="str">
        <f t="shared" si="10"/>
        <v/>
      </c>
    </row>
    <row r="146" spans="1:19">
      <c r="A146" s="21" t="s">
        <v>286</v>
      </c>
      <c r="B146" s="21">
        <v>2018</v>
      </c>
      <c r="C146" s="75">
        <v>43450</v>
      </c>
      <c r="D146" s="21" t="s">
        <v>64</v>
      </c>
      <c r="E146" s="22" t="s">
        <v>536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24">
        <f t="shared" si="11"/>
        <v>70.09345794392523</v>
      </c>
      <c r="P146" s="124" t="str">
        <f t="shared" si="9"/>
        <v/>
      </c>
      <c r="S146" s="124" t="str">
        <f t="shared" si="10"/>
        <v/>
      </c>
    </row>
    <row r="147" spans="1:19">
      <c r="A147" s="21" t="s">
        <v>286</v>
      </c>
      <c r="B147" s="21">
        <v>2018</v>
      </c>
      <c r="C147" s="75">
        <v>43450</v>
      </c>
      <c r="D147" s="21" t="s">
        <v>64</v>
      </c>
      <c r="E147" s="22" t="s">
        <v>536</v>
      </c>
      <c r="F147" s="25">
        <v>7</v>
      </c>
      <c r="G147" t="s">
        <v>309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24">
        <f t="shared" si="11"/>
        <v>69.60556844547564</v>
      </c>
      <c r="P147" s="124" t="str">
        <f t="shared" si="9"/>
        <v/>
      </c>
      <c r="S147" s="124" t="str">
        <f t="shared" si="10"/>
        <v/>
      </c>
    </row>
    <row r="148" spans="1:19">
      <c r="A148" s="21" t="s">
        <v>286</v>
      </c>
      <c r="B148" s="21">
        <v>2018</v>
      </c>
      <c r="C148" s="75">
        <v>43450</v>
      </c>
      <c r="D148" s="21" t="s">
        <v>64</v>
      </c>
      <c r="E148" s="22" t="s">
        <v>536</v>
      </c>
      <c r="F148" s="25">
        <v>7</v>
      </c>
      <c r="G148" t="s">
        <v>256</v>
      </c>
      <c r="H148" t="s">
        <v>254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24">
        <f t="shared" si="11"/>
        <v>69.384215091066793</v>
      </c>
      <c r="P148" s="124" t="str">
        <f t="shared" si="9"/>
        <v/>
      </c>
      <c r="S148" s="124" t="str">
        <f t="shared" si="10"/>
        <v/>
      </c>
    </row>
    <row r="149" spans="1:19">
      <c r="A149" s="21" t="s">
        <v>286</v>
      </c>
      <c r="B149" s="21">
        <v>2018</v>
      </c>
      <c r="C149" s="75">
        <v>43450</v>
      </c>
      <c r="D149" s="21" t="s">
        <v>64</v>
      </c>
      <c r="E149" s="22" t="s">
        <v>536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24">
        <f t="shared" si="11"/>
        <v>70.100282348359457</v>
      </c>
      <c r="P149" s="124" t="str">
        <f t="shared" si="9"/>
        <v/>
      </c>
      <c r="S149" s="124" t="str">
        <f t="shared" si="10"/>
        <v/>
      </c>
    </row>
    <row r="150" spans="1:19">
      <c r="A150" s="21" t="s">
        <v>286</v>
      </c>
      <c r="B150" s="21">
        <v>2018</v>
      </c>
      <c r="C150" s="75">
        <v>43450</v>
      </c>
      <c r="D150" s="21" t="s">
        <v>64</v>
      </c>
      <c r="E150" s="22" t="s">
        <v>536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24">
        <f t="shared" si="11"/>
        <v>69.592112893872027</v>
      </c>
      <c r="P150" s="124" t="str">
        <f t="shared" si="9"/>
        <v/>
      </c>
      <c r="S150" s="124" t="str">
        <f t="shared" si="10"/>
        <v/>
      </c>
    </row>
    <row r="151" spans="1:19">
      <c r="A151" s="21" t="s">
        <v>286</v>
      </c>
      <c r="B151" s="21">
        <v>2018</v>
      </c>
      <c r="C151" s="75">
        <v>43450</v>
      </c>
      <c r="D151" s="21" t="s">
        <v>64</v>
      </c>
      <c r="E151" s="22" t="s">
        <v>536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24">
        <f t="shared" si="11"/>
        <v>70.942950044339355</v>
      </c>
      <c r="P151" s="124" t="str">
        <f t="shared" si="9"/>
        <v/>
      </c>
      <c r="S151" s="124" t="str">
        <f t="shared" si="10"/>
        <v/>
      </c>
    </row>
    <row r="152" spans="1:19">
      <c r="A152" s="21" t="s">
        <v>286</v>
      </c>
      <c r="B152" s="21">
        <v>2018</v>
      </c>
      <c r="C152" s="75">
        <v>43450</v>
      </c>
      <c r="D152" s="21" t="s">
        <v>64</v>
      </c>
      <c r="E152" s="22" t="s">
        <v>536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24">
        <f t="shared" si="11"/>
        <v>70.901033973412112</v>
      </c>
      <c r="P152" s="124" t="str">
        <f t="shared" si="9"/>
        <v/>
      </c>
      <c r="S152" s="124" t="str">
        <f t="shared" si="10"/>
        <v/>
      </c>
    </row>
    <row r="153" spans="1:19">
      <c r="A153" s="21" t="s">
        <v>286</v>
      </c>
      <c r="B153" s="21">
        <v>2018</v>
      </c>
      <c r="C153" s="75">
        <v>43450</v>
      </c>
      <c r="D153" s="21" t="s">
        <v>64</v>
      </c>
      <c r="E153" s="22" t="s">
        <v>536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24">
        <f t="shared" si="11"/>
        <v>70.107108081791623</v>
      </c>
      <c r="P153" s="124" t="str">
        <f t="shared" si="9"/>
        <v/>
      </c>
      <c r="S153" s="124" t="str">
        <f t="shared" si="10"/>
        <v/>
      </c>
    </row>
    <row r="154" spans="1:19">
      <c r="A154" s="21" t="s">
        <v>286</v>
      </c>
      <c r="B154" s="21">
        <v>2018</v>
      </c>
      <c r="C154" s="75">
        <v>43450</v>
      </c>
      <c r="D154" s="21" t="s">
        <v>64</v>
      </c>
      <c r="E154" s="22" t="s">
        <v>537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24">
        <f t="shared" si="11"/>
        <v>69.699903194578894</v>
      </c>
      <c r="N154">
        <v>1</v>
      </c>
      <c r="O154">
        <v>10.105</v>
      </c>
      <c r="P154" s="124">
        <f t="shared" si="9"/>
        <v>71.251855517070751</v>
      </c>
      <c r="S154" s="124" t="str">
        <f t="shared" si="10"/>
        <v/>
      </c>
    </row>
    <row r="155" spans="1:19">
      <c r="A155" s="21" t="s">
        <v>286</v>
      </c>
      <c r="B155" s="21">
        <v>2018</v>
      </c>
      <c r="C155" s="75">
        <v>43450</v>
      </c>
      <c r="D155" s="21" t="s">
        <v>64</v>
      </c>
      <c r="E155" s="22" t="s">
        <v>537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24">
        <f t="shared" si="11"/>
        <v>69.15762174622995</v>
      </c>
      <c r="N155">
        <v>2</v>
      </c>
      <c r="O155">
        <v>10.163</v>
      </c>
      <c r="P155" s="124">
        <f t="shared" si="9"/>
        <v>70.845222867263601</v>
      </c>
      <c r="S155" s="124" t="str">
        <f t="shared" si="10"/>
        <v/>
      </c>
    </row>
    <row r="156" spans="1:19">
      <c r="A156" s="21" t="s">
        <v>286</v>
      </c>
      <c r="B156" s="21">
        <v>2018</v>
      </c>
      <c r="C156" s="75">
        <v>43450</v>
      </c>
      <c r="D156" s="21" t="s">
        <v>64</v>
      </c>
      <c r="E156" s="22" t="s">
        <v>537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24">
        <f t="shared" si="11"/>
        <v>72.808170694711293</v>
      </c>
      <c r="N156">
        <v>1</v>
      </c>
      <c r="O156">
        <v>10.092000000000001</v>
      </c>
      <c r="P156" s="124">
        <f t="shared" si="9"/>
        <v>71.343638525564799</v>
      </c>
      <c r="S156" s="124" t="str">
        <f t="shared" si="10"/>
        <v/>
      </c>
    </row>
    <row r="157" spans="1:19">
      <c r="A157" s="21" t="s">
        <v>286</v>
      </c>
      <c r="B157" s="21">
        <v>2018</v>
      </c>
      <c r="C157" s="75">
        <v>43450</v>
      </c>
      <c r="D157" s="21" t="s">
        <v>64</v>
      </c>
      <c r="E157" s="22" t="s">
        <v>537</v>
      </c>
      <c r="F157" s="25">
        <v>2</v>
      </c>
      <c r="G157" t="s">
        <v>309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24">
        <f t="shared" si="11"/>
        <v>72.595281306715066</v>
      </c>
      <c r="N157">
        <v>2</v>
      </c>
      <c r="O157">
        <v>11.021000000000001</v>
      </c>
      <c r="P157" s="124">
        <f t="shared" si="9"/>
        <v>65.329824879774975</v>
      </c>
      <c r="S157" s="124" t="str">
        <f t="shared" si="10"/>
        <v/>
      </c>
    </row>
    <row r="158" spans="1:19">
      <c r="A158" s="21" t="s">
        <v>286</v>
      </c>
      <c r="B158" s="21">
        <v>2018</v>
      </c>
      <c r="C158" s="75">
        <v>43450</v>
      </c>
      <c r="D158" s="21" t="s">
        <v>64</v>
      </c>
      <c r="E158" s="22" t="s">
        <v>537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24">
        <f t="shared" si="11"/>
        <v>70.13442431326709</v>
      </c>
      <c r="N158">
        <v>1</v>
      </c>
      <c r="O158">
        <v>10.233000000000001</v>
      </c>
      <c r="P158" s="124">
        <f t="shared" si="9"/>
        <v>70.360598065083551</v>
      </c>
      <c r="S158" s="124" t="str">
        <f t="shared" si="10"/>
        <v/>
      </c>
    </row>
    <row r="159" spans="1:19">
      <c r="A159" s="21" t="s">
        <v>286</v>
      </c>
      <c r="B159" s="21">
        <v>2018</v>
      </c>
      <c r="C159" s="75">
        <v>43450</v>
      </c>
      <c r="D159" s="21" t="s">
        <v>64</v>
      </c>
      <c r="E159" s="22" t="s">
        <v>537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24">
        <f t="shared" si="11"/>
        <v>67.485237604274062</v>
      </c>
      <c r="N159">
        <v>1</v>
      </c>
      <c r="O159">
        <v>10.199999999999999</v>
      </c>
      <c r="P159" s="124">
        <f t="shared" si="9"/>
        <v>70.588235294117652</v>
      </c>
      <c r="S159" s="124" t="str">
        <f t="shared" si="10"/>
        <v/>
      </c>
    </row>
    <row r="160" spans="1:19">
      <c r="A160" s="21" t="s">
        <v>286</v>
      </c>
      <c r="B160" s="21">
        <v>2018</v>
      </c>
      <c r="C160" s="75">
        <v>43450</v>
      </c>
      <c r="D160" s="21" t="s">
        <v>64</v>
      </c>
      <c r="E160" s="22" t="s">
        <v>537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534</v>
      </c>
      <c r="M160" s="124"/>
      <c r="N160">
        <v>2</v>
      </c>
      <c r="O160">
        <v>10.362</v>
      </c>
      <c r="P160" s="124">
        <f t="shared" si="9"/>
        <v>69.484655471916611</v>
      </c>
      <c r="S160" s="124" t="str">
        <f t="shared" si="10"/>
        <v/>
      </c>
    </row>
    <row r="161" spans="1:19">
      <c r="A161" s="21" t="s">
        <v>286</v>
      </c>
      <c r="B161" s="21">
        <v>2018</v>
      </c>
      <c r="C161" s="75">
        <v>43450</v>
      </c>
      <c r="D161" s="21" t="s">
        <v>64</v>
      </c>
      <c r="E161" s="22" t="s">
        <v>537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24">
        <f t="shared" ref="M161:M192" si="12">IF(L161="","",3.6*200/(L161))</f>
        <v>69.097888675623807</v>
      </c>
      <c r="N161">
        <v>2</v>
      </c>
      <c r="O161">
        <v>10.373000000000001</v>
      </c>
      <c r="P161" s="124">
        <f t="shared" si="9"/>
        <v>69.410970789549779</v>
      </c>
      <c r="S161" s="124" t="str">
        <f t="shared" si="10"/>
        <v/>
      </c>
    </row>
    <row r="162" spans="1:19">
      <c r="A162" s="21" t="s">
        <v>286</v>
      </c>
      <c r="B162" s="21">
        <v>2018</v>
      </c>
      <c r="C162" s="75">
        <v>43450</v>
      </c>
      <c r="D162" s="21" t="s">
        <v>64</v>
      </c>
      <c r="E162" s="22" t="s">
        <v>538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24">
        <f t="shared" si="12"/>
        <v>46.571798188874517</v>
      </c>
      <c r="N162">
        <v>1</v>
      </c>
      <c r="O162">
        <v>10.182</v>
      </c>
      <c r="P162" s="124">
        <f t="shared" si="9"/>
        <v>70.713022981732465</v>
      </c>
      <c r="Q162">
        <v>1</v>
      </c>
      <c r="R162">
        <v>10.26</v>
      </c>
      <c r="S162" s="124">
        <f t="shared" si="10"/>
        <v>70.175438596491233</v>
      </c>
    </row>
    <row r="163" spans="1:19">
      <c r="A163" s="21" t="s">
        <v>286</v>
      </c>
      <c r="B163" s="21">
        <v>2018</v>
      </c>
      <c r="C163" s="75">
        <v>43450</v>
      </c>
      <c r="D163" s="21" t="s">
        <v>64</v>
      </c>
      <c r="E163" s="22" t="s">
        <v>538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24">
        <f t="shared" si="12"/>
        <v>65.371345560196119</v>
      </c>
      <c r="N163">
        <v>2</v>
      </c>
      <c r="O163">
        <v>10.231</v>
      </c>
      <c r="P163" s="124">
        <f t="shared" si="9"/>
        <v>70.374352458215228</v>
      </c>
      <c r="Q163">
        <v>2</v>
      </c>
      <c r="R163">
        <v>10.353</v>
      </c>
      <c r="S163" s="124">
        <f t="shared" si="10"/>
        <v>69.545059403071576</v>
      </c>
    </row>
    <row r="164" spans="1:19">
      <c r="A164" s="21" t="s">
        <v>286</v>
      </c>
      <c r="B164" s="21">
        <v>2018</v>
      </c>
      <c r="C164" s="75">
        <v>43450</v>
      </c>
      <c r="D164" s="21" t="s">
        <v>64</v>
      </c>
      <c r="E164" s="22" t="s">
        <v>538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24">
        <f t="shared" si="12"/>
        <v>68.337129840546694</v>
      </c>
      <c r="N164">
        <v>2</v>
      </c>
      <c r="O164">
        <v>10.144</v>
      </c>
      <c r="P164" s="124">
        <f t="shared" si="9"/>
        <v>70.977917981072551</v>
      </c>
      <c r="Q164">
        <v>1</v>
      </c>
      <c r="R164">
        <v>10.412000000000001</v>
      </c>
      <c r="S164" s="124">
        <f t="shared" si="10"/>
        <v>69.150979638878212</v>
      </c>
    </row>
    <row r="165" spans="1:19">
      <c r="A165" s="21" t="s">
        <v>286</v>
      </c>
      <c r="B165" s="21">
        <v>2018</v>
      </c>
      <c r="C165" s="75">
        <v>43450</v>
      </c>
      <c r="D165" s="21" t="s">
        <v>64</v>
      </c>
      <c r="E165" s="22" t="s">
        <v>538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24">
        <f t="shared" si="12"/>
        <v>67.732831608654763</v>
      </c>
      <c r="N165">
        <v>1</v>
      </c>
      <c r="O165">
        <v>9.9860000000000007</v>
      </c>
      <c r="P165" s="124">
        <f t="shared" si="9"/>
        <v>72.100941317844985</v>
      </c>
      <c r="Q165">
        <v>2</v>
      </c>
      <c r="R165">
        <v>10.724</v>
      </c>
      <c r="S165" s="124">
        <f t="shared" si="10"/>
        <v>67.139127191346518</v>
      </c>
    </row>
    <row r="166" spans="1:19">
      <c r="A166" s="21" t="s">
        <v>286</v>
      </c>
      <c r="B166" s="21">
        <v>2018</v>
      </c>
      <c r="C166" s="75">
        <v>43450</v>
      </c>
      <c r="D166" s="21" t="s">
        <v>64</v>
      </c>
      <c r="E166" s="22" t="s">
        <v>62</v>
      </c>
      <c r="F166" t="s">
        <v>539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24">
        <f t="shared" si="12"/>
        <v>71.230708349821924</v>
      </c>
      <c r="N166">
        <v>1</v>
      </c>
      <c r="O166">
        <v>10.282</v>
      </c>
      <c r="P166" s="124">
        <f t="shared" si="9"/>
        <v>70.025286909161636</v>
      </c>
      <c r="S166" s="124" t="str">
        <f t="shared" si="10"/>
        <v/>
      </c>
    </row>
    <row r="167" spans="1:19">
      <c r="A167" s="21" t="s">
        <v>286</v>
      </c>
      <c r="B167" s="21">
        <v>2018</v>
      </c>
      <c r="C167" s="75">
        <v>43450</v>
      </c>
      <c r="D167" s="21" t="s">
        <v>64</v>
      </c>
      <c r="E167" s="22" t="s">
        <v>62</v>
      </c>
      <c r="F167" t="s">
        <v>539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24">
        <f t="shared" si="12"/>
        <v>70.588235294117638</v>
      </c>
      <c r="N167">
        <v>2</v>
      </c>
      <c r="O167">
        <v>10.693</v>
      </c>
      <c r="P167" s="124">
        <f t="shared" si="9"/>
        <v>67.333769755915085</v>
      </c>
      <c r="S167" s="124" t="str">
        <f t="shared" si="10"/>
        <v/>
      </c>
    </row>
    <row r="168" spans="1:19">
      <c r="A168" s="21" t="s">
        <v>286</v>
      </c>
      <c r="B168" s="21">
        <v>2018</v>
      </c>
      <c r="C168" s="75">
        <v>43450</v>
      </c>
      <c r="D168" s="21" t="s">
        <v>64</v>
      </c>
      <c r="E168" s="22" t="s">
        <v>62</v>
      </c>
      <c r="F168" t="s">
        <v>540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24">
        <f t="shared" si="12"/>
        <v>68.754774637127568</v>
      </c>
      <c r="N168">
        <v>1</v>
      </c>
      <c r="O168">
        <v>10.595000000000001</v>
      </c>
      <c r="P168" s="124">
        <f t="shared" si="9"/>
        <v>67.956583294006606</v>
      </c>
      <c r="Q168">
        <v>1</v>
      </c>
      <c r="R168">
        <v>10.294</v>
      </c>
      <c r="S168" s="124">
        <f t="shared" si="10"/>
        <v>69.943656498931418</v>
      </c>
    </row>
    <row r="169" spans="1:19">
      <c r="A169" s="21" t="s">
        <v>286</v>
      </c>
      <c r="B169" s="21">
        <v>2018</v>
      </c>
      <c r="C169" s="75">
        <v>43450</v>
      </c>
      <c r="D169" s="21" t="s">
        <v>64</v>
      </c>
      <c r="E169" s="22" t="s">
        <v>62</v>
      </c>
      <c r="F169" t="s">
        <v>540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24">
        <f t="shared" si="12"/>
        <v>68.892928906324755</v>
      </c>
      <c r="N169">
        <v>2</v>
      </c>
      <c r="O169">
        <v>10.716000000000001</v>
      </c>
      <c r="P169" s="124">
        <f t="shared" si="9"/>
        <v>67.189249720044785</v>
      </c>
      <c r="Q169">
        <v>2</v>
      </c>
      <c r="R169">
        <v>11.473000000000001</v>
      </c>
      <c r="S169" s="124">
        <f t="shared" si="10"/>
        <v>62.756035910398325</v>
      </c>
    </row>
    <row r="170" spans="1:19">
      <c r="A170" s="28" t="s">
        <v>223</v>
      </c>
      <c r="B170" s="28">
        <v>2019</v>
      </c>
      <c r="C170" s="44">
        <v>43485</v>
      </c>
      <c r="D170" s="28" t="s">
        <v>64</v>
      </c>
      <c r="E170" s="22" t="s">
        <v>533</v>
      </c>
      <c r="F170" s="40">
        <v>1</v>
      </c>
      <c r="G170" t="s">
        <v>1998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24">
        <f t="shared" si="12"/>
        <v>67.758328627893846</v>
      </c>
      <c r="P170" s="124" t="str">
        <f t="shared" si="9"/>
        <v/>
      </c>
      <c r="S170" s="124" t="str">
        <f t="shared" si="10"/>
        <v/>
      </c>
    </row>
    <row r="171" spans="1:19">
      <c r="A171" s="28" t="s">
        <v>223</v>
      </c>
      <c r="B171" s="28">
        <v>2019</v>
      </c>
      <c r="C171" s="44">
        <v>43485</v>
      </c>
      <c r="D171" s="28" t="s">
        <v>64</v>
      </c>
      <c r="E171" s="22" t="s">
        <v>533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24">
        <f t="shared" si="12"/>
        <v>67.548550520686746</v>
      </c>
      <c r="P171" s="124" t="str">
        <f t="shared" si="9"/>
        <v/>
      </c>
      <c r="S171" s="124" t="str">
        <f t="shared" si="10"/>
        <v/>
      </c>
    </row>
    <row r="172" spans="1:19">
      <c r="A172" s="28" t="s">
        <v>223</v>
      </c>
      <c r="B172" s="28">
        <v>2019</v>
      </c>
      <c r="C172" s="44">
        <v>43485</v>
      </c>
      <c r="D172" s="28" t="s">
        <v>64</v>
      </c>
      <c r="E172" s="22" t="s">
        <v>533</v>
      </c>
      <c r="F172" s="40">
        <v>2</v>
      </c>
      <c r="G172" t="s">
        <v>981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24">
        <f t="shared" si="12"/>
        <v>66.574202496532592</v>
      </c>
      <c r="P172" s="124" t="str">
        <f t="shared" si="9"/>
        <v/>
      </c>
      <c r="S172" s="124" t="str">
        <f t="shared" si="10"/>
        <v/>
      </c>
    </row>
    <row r="173" spans="1:19">
      <c r="A173" s="28" t="s">
        <v>223</v>
      </c>
      <c r="B173" s="28">
        <v>2019</v>
      </c>
      <c r="C173" s="44">
        <v>43485</v>
      </c>
      <c r="D173" s="28" t="s">
        <v>64</v>
      </c>
      <c r="E173" s="22" t="s">
        <v>533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24">
        <f t="shared" si="12"/>
        <v>70.381231671554247</v>
      </c>
      <c r="P173" s="124" t="str">
        <f t="shared" si="9"/>
        <v/>
      </c>
      <c r="S173" s="124" t="str">
        <f t="shared" si="10"/>
        <v/>
      </c>
    </row>
    <row r="174" spans="1:19">
      <c r="A174" s="28" t="s">
        <v>223</v>
      </c>
      <c r="B174" s="28">
        <v>2019</v>
      </c>
      <c r="C174" s="44">
        <v>43485</v>
      </c>
      <c r="D174" s="28" t="s">
        <v>64</v>
      </c>
      <c r="E174" s="22" t="s">
        <v>533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24">
        <f t="shared" si="12"/>
        <v>68.93250359023456</v>
      </c>
      <c r="P174" s="124" t="str">
        <f t="shared" si="9"/>
        <v/>
      </c>
      <c r="S174" s="124" t="str">
        <f t="shared" si="10"/>
        <v/>
      </c>
    </row>
    <row r="175" spans="1:19">
      <c r="A175" s="28" t="s">
        <v>223</v>
      </c>
      <c r="B175" s="28">
        <v>2019</v>
      </c>
      <c r="C175" s="44">
        <v>43485</v>
      </c>
      <c r="D175" s="28" t="s">
        <v>64</v>
      </c>
      <c r="E175" s="22" t="s">
        <v>533</v>
      </c>
      <c r="F175">
        <v>4</v>
      </c>
      <c r="G175" t="s">
        <v>255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24">
        <f t="shared" si="12"/>
        <v>68.564898581087519</v>
      </c>
      <c r="P175" s="124" t="str">
        <f t="shared" si="9"/>
        <v/>
      </c>
      <c r="S175" s="124" t="str">
        <f t="shared" si="10"/>
        <v/>
      </c>
    </row>
    <row r="176" spans="1:19">
      <c r="A176" s="28" t="s">
        <v>223</v>
      </c>
      <c r="B176" s="28">
        <v>2019</v>
      </c>
      <c r="C176" s="44">
        <v>43485</v>
      </c>
      <c r="D176" s="28" t="s">
        <v>64</v>
      </c>
      <c r="E176" s="22" t="s">
        <v>533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24">
        <f t="shared" si="12"/>
        <v>68.25938566552901</v>
      </c>
      <c r="P176" s="124" t="str">
        <f t="shared" si="9"/>
        <v/>
      </c>
      <c r="S176" s="124" t="str">
        <f t="shared" si="10"/>
        <v/>
      </c>
    </row>
    <row r="177" spans="1:19">
      <c r="A177" s="28" t="s">
        <v>223</v>
      </c>
      <c r="B177" s="28">
        <v>2019</v>
      </c>
      <c r="C177" s="44">
        <v>43485</v>
      </c>
      <c r="D177" s="28" t="s">
        <v>64</v>
      </c>
      <c r="E177" s="22" t="s">
        <v>533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24">
        <f t="shared" si="12"/>
        <v>68.807339449541288</v>
      </c>
      <c r="P177" s="124" t="str">
        <f t="shared" si="9"/>
        <v/>
      </c>
      <c r="S177" s="124" t="str">
        <f t="shared" si="10"/>
        <v/>
      </c>
    </row>
    <row r="178" spans="1:19">
      <c r="A178" s="28" t="s">
        <v>223</v>
      </c>
      <c r="B178" s="28">
        <v>2019</v>
      </c>
      <c r="C178" s="44">
        <v>43485</v>
      </c>
      <c r="D178" s="28" t="s">
        <v>64</v>
      </c>
      <c r="E178" s="22" t="s">
        <v>533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24">
        <f t="shared" si="12"/>
        <v>68.486635594026438</v>
      </c>
      <c r="P178" s="124" t="str">
        <f t="shared" si="9"/>
        <v/>
      </c>
      <c r="S178" s="124" t="str">
        <f t="shared" si="10"/>
        <v/>
      </c>
    </row>
    <row r="179" spans="1:19">
      <c r="A179" s="28" t="s">
        <v>223</v>
      </c>
      <c r="B179" s="28">
        <v>2019</v>
      </c>
      <c r="C179" s="44">
        <v>43485</v>
      </c>
      <c r="D179" s="28" t="s">
        <v>64</v>
      </c>
      <c r="E179" s="22" t="s">
        <v>533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24">
        <f t="shared" si="12"/>
        <v>68.813915702953267</v>
      </c>
      <c r="P179" s="124" t="str">
        <f t="shared" si="9"/>
        <v/>
      </c>
      <c r="S179" s="124" t="str">
        <f t="shared" si="10"/>
        <v/>
      </c>
    </row>
    <row r="180" spans="1:19">
      <c r="A180" s="28" t="s">
        <v>223</v>
      </c>
      <c r="B180" s="28">
        <v>2019</v>
      </c>
      <c r="C180" s="44">
        <v>43485</v>
      </c>
      <c r="D180" s="28" t="s">
        <v>64</v>
      </c>
      <c r="E180" s="22" t="s">
        <v>533</v>
      </c>
      <c r="F180">
        <v>6</v>
      </c>
      <c r="G180" t="s">
        <v>246</v>
      </c>
      <c r="H180" t="s">
        <v>1042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24">
        <f t="shared" si="12"/>
        <v>67.50421901368837</v>
      </c>
      <c r="P180" s="124" t="str">
        <f t="shared" si="9"/>
        <v/>
      </c>
      <c r="S180" s="124" t="str">
        <f t="shared" si="10"/>
        <v/>
      </c>
    </row>
    <row r="181" spans="1:19">
      <c r="A181" s="28" t="s">
        <v>223</v>
      </c>
      <c r="B181" s="28">
        <v>2019</v>
      </c>
      <c r="C181" s="44">
        <v>43485</v>
      </c>
      <c r="D181" s="28" t="s">
        <v>64</v>
      </c>
      <c r="E181" s="22" t="s">
        <v>533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24">
        <f t="shared" si="12"/>
        <v>69.091258036656754</v>
      </c>
      <c r="P181" s="124" t="str">
        <f t="shared" si="9"/>
        <v/>
      </c>
      <c r="S181" s="124" t="str">
        <f t="shared" si="10"/>
        <v/>
      </c>
    </row>
    <row r="182" spans="1:19">
      <c r="A182" s="28" t="s">
        <v>223</v>
      </c>
      <c r="B182" s="28">
        <v>2019</v>
      </c>
      <c r="C182" s="44">
        <v>43485</v>
      </c>
      <c r="D182" s="28" t="s">
        <v>64</v>
      </c>
      <c r="E182" s="22" t="s">
        <v>533</v>
      </c>
      <c r="F182">
        <v>7</v>
      </c>
      <c r="G182" t="s">
        <v>908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24">
        <f t="shared" si="12"/>
        <v>66.753198590765805</v>
      </c>
      <c r="P182" s="124" t="str">
        <f t="shared" si="9"/>
        <v/>
      </c>
      <c r="S182" s="124" t="str">
        <f t="shared" si="10"/>
        <v/>
      </c>
    </row>
    <row r="183" spans="1:19">
      <c r="A183" s="28" t="s">
        <v>223</v>
      </c>
      <c r="B183" s="28">
        <v>2019</v>
      </c>
      <c r="C183" s="44">
        <v>43485</v>
      </c>
      <c r="D183" s="28" t="s">
        <v>64</v>
      </c>
      <c r="E183" s="22" t="s">
        <v>533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24">
        <f t="shared" si="12"/>
        <v>68.207654414550973</v>
      </c>
      <c r="P183" s="124" t="str">
        <f t="shared" si="9"/>
        <v/>
      </c>
      <c r="S183" s="124" t="str">
        <f t="shared" si="10"/>
        <v/>
      </c>
    </row>
    <row r="184" spans="1:19">
      <c r="A184" s="28" t="s">
        <v>223</v>
      </c>
      <c r="B184" s="28">
        <v>2019</v>
      </c>
      <c r="C184" s="44">
        <v>43485</v>
      </c>
      <c r="D184" s="28" t="s">
        <v>64</v>
      </c>
      <c r="E184" s="22" t="s">
        <v>533</v>
      </c>
      <c r="F184">
        <v>8</v>
      </c>
      <c r="G184" t="s">
        <v>285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24">
        <f t="shared" si="12"/>
        <v>67.873303167420829</v>
      </c>
      <c r="P184" s="124" t="str">
        <f t="shared" si="9"/>
        <v/>
      </c>
      <c r="S184" s="124" t="str">
        <f t="shared" si="10"/>
        <v/>
      </c>
    </row>
    <row r="185" spans="1:19">
      <c r="A185" s="28" t="s">
        <v>223</v>
      </c>
      <c r="B185" s="28">
        <v>2019</v>
      </c>
      <c r="C185" s="44">
        <v>43485</v>
      </c>
      <c r="D185" s="28" t="s">
        <v>64</v>
      </c>
      <c r="E185" s="22" t="s">
        <v>533</v>
      </c>
      <c r="F185">
        <v>9</v>
      </c>
      <c r="G185" t="s">
        <v>770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24">
        <f t="shared" si="12"/>
        <v>67.86690545763031</v>
      </c>
      <c r="P185" s="124" t="str">
        <f t="shared" si="9"/>
        <v/>
      </c>
      <c r="S185" s="124" t="str">
        <f t="shared" si="10"/>
        <v/>
      </c>
    </row>
    <row r="186" spans="1:19">
      <c r="A186" s="28" t="s">
        <v>223</v>
      </c>
      <c r="B186" s="28">
        <v>2019</v>
      </c>
      <c r="C186" s="44">
        <v>43485</v>
      </c>
      <c r="D186" s="28" t="s">
        <v>64</v>
      </c>
      <c r="E186" s="22" t="s">
        <v>533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24">
        <f t="shared" si="12"/>
        <v>67.497890690915909</v>
      </c>
      <c r="P186" s="124" t="str">
        <f t="shared" si="9"/>
        <v/>
      </c>
      <c r="S186" s="124" t="str">
        <f t="shared" si="10"/>
        <v/>
      </c>
    </row>
    <row r="187" spans="1:19">
      <c r="A187" s="28" t="s">
        <v>223</v>
      </c>
      <c r="B187" s="28">
        <v>2019</v>
      </c>
      <c r="C187" s="44">
        <v>43485</v>
      </c>
      <c r="D187" s="28" t="s">
        <v>64</v>
      </c>
      <c r="E187" s="22" t="s">
        <v>533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24">
        <f t="shared" si="12"/>
        <v>70.045724292246334</v>
      </c>
      <c r="P187" s="124" t="str">
        <f t="shared" si="9"/>
        <v/>
      </c>
      <c r="S187" s="124" t="str">
        <f t="shared" si="10"/>
        <v/>
      </c>
    </row>
    <row r="188" spans="1:19">
      <c r="A188" s="28" t="s">
        <v>223</v>
      </c>
      <c r="B188" s="28">
        <v>2019</v>
      </c>
      <c r="C188" s="44">
        <v>43485</v>
      </c>
      <c r="D188" s="28" t="s">
        <v>64</v>
      </c>
      <c r="E188" s="22" t="s">
        <v>533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24">
        <f t="shared" si="12"/>
        <v>69.801260300533201</v>
      </c>
      <c r="P188" s="124" t="str">
        <f t="shared" si="9"/>
        <v/>
      </c>
      <c r="S188" s="124" t="str">
        <f t="shared" si="10"/>
        <v/>
      </c>
    </row>
    <row r="189" spans="1:19">
      <c r="A189" s="28" t="s">
        <v>223</v>
      </c>
      <c r="B189" s="28">
        <v>2019</v>
      </c>
      <c r="C189" s="44">
        <v>43485</v>
      </c>
      <c r="D189" s="28" t="s">
        <v>64</v>
      </c>
      <c r="E189" s="22" t="s">
        <v>533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24">
        <f t="shared" si="12"/>
        <v>67.277144458979635</v>
      </c>
      <c r="P189" s="124" t="str">
        <f t="shared" si="9"/>
        <v/>
      </c>
      <c r="S189" s="124" t="str">
        <f t="shared" si="10"/>
        <v/>
      </c>
    </row>
    <row r="190" spans="1:19">
      <c r="A190" s="28" t="s">
        <v>223</v>
      </c>
      <c r="B190" s="28">
        <v>2019</v>
      </c>
      <c r="C190" s="44">
        <v>43485</v>
      </c>
      <c r="D190" s="28" t="s">
        <v>64</v>
      </c>
      <c r="E190" s="22" t="s">
        <v>536</v>
      </c>
      <c r="F190">
        <v>7</v>
      </c>
      <c r="G190" t="s">
        <v>1998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24">
        <f t="shared" si="12"/>
        <v>69.397590361445779</v>
      </c>
      <c r="P190" s="124" t="str">
        <f t="shared" si="9"/>
        <v/>
      </c>
      <c r="S190" s="124" t="str">
        <f t="shared" si="10"/>
        <v/>
      </c>
    </row>
    <row r="191" spans="1:19">
      <c r="A191" s="28" t="s">
        <v>223</v>
      </c>
      <c r="B191" s="28">
        <v>2019</v>
      </c>
      <c r="C191" s="44">
        <v>43485</v>
      </c>
      <c r="D191" s="28" t="s">
        <v>64</v>
      </c>
      <c r="E191" s="22" t="s">
        <v>536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24">
        <f t="shared" si="12"/>
        <v>70.636711468654966</v>
      </c>
      <c r="P191" s="124" t="str">
        <f t="shared" si="9"/>
        <v/>
      </c>
      <c r="S191" s="124" t="str">
        <f t="shared" si="10"/>
        <v/>
      </c>
    </row>
    <row r="192" spans="1:19">
      <c r="A192" s="28" t="s">
        <v>223</v>
      </c>
      <c r="B192" s="28">
        <v>2019</v>
      </c>
      <c r="C192" s="44">
        <v>43485</v>
      </c>
      <c r="D192" s="28" t="s">
        <v>64</v>
      </c>
      <c r="E192" s="22" t="s">
        <v>536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24">
        <f t="shared" si="12"/>
        <v>70.168599551700623</v>
      </c>
      <c r="P192" s="124" t="str">
        <f t="shared" si="9"/>
        <v/>
      </c>
      <c r="S192" s="124" t="str">
        <f t="shared" si="10"/>
        <v/>
      </c>
    </row>
    <row r="193" spans="1:19">
      <c r="A193" s="28" t="s">
        <v>223</v>
      </c>
      <c r="B193" s="28">
        <v>2019</v>
      </c>
      <c r="C193" s="44">
        <v>43485</v>
      </c>
      <c r="D193" s="28" t="s">
        <v>64</v>
      </c>
      <c r="E193" s="22" t="s">
        <v>536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24">
        <f t="shared" ref="M193:M224" si="13">IF(L193="","",3.6*200/(L193))</f>
        <v>69.477950400463186</v>
      </c>
      <c r="P193" s="124" t="str">
        <f t="shared" si="9"/>
        <v/>
      </c>
      <c r="S193" s="124" t="str">
        <f t="shared" si="10"/>
        <v/>
      </c>
    </row>
    <row r="194" spans="1:19">
      <c r="A194" s="28" t="s">
        <v>223</v>
      </c>
      <c r="B194" s="28">
        <v>2019</v>
      </c>
      <c r="C194" s="44">
        <v>43485</v>
      </c>
      <c r="D194" s="28" t="s">
        <v>64</v>
      </c>
      <c r="E194" s="22" t="s">
        <v>536</v>
      </c>
      <c r="F194">
        <v>2</v>
      </c>
      <c r="G194" t="s">
        <v>770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24">
        <f t="shared" si="13"/>
        <v>66.267832489645656</v>
      </c>
      <c r="P194" s="124" t="str">
        <f t="shared" ref="P194:P257" si="14">IF(O194="","",3.6*200/(O194))</f>
        <v/>
      </c>
      <c r="S194" s="124" t="str">
        <f t="shared" ref="S194:S257" si="15">IF(R194="","",3.6*200/(R194))</f>
        <v/>
      </c>
    </row>
    <row r="195" spans="1:19">
      <c r="A195" s="28" t="s">
        <v>223</v>
      </c>
      <c r="B195" s="28">
        <v>2019</v>
      </c>
      <c r="C195" s="44">
        <v>43485</v>
      </c>
      <c r="D195" s="28" t="s">
        <v>64</v>
      </c>
      <c r="E195" s="22" t="s">
        <v>536</v>
      </c>
      <c r="F195">
        <v>3</v>
      </c>
      <c r="G195" t="s">
        <v>284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24">
        <f t="shared" si="13"/>
        <v>67.892503536067892</v>
      </c>
      <c r="P195" s="124" t="str">
        <f t="shared" si="14"/>
        <v/>
      </c>
      <c r="S195" s="124" t="str">
        <f t="shared" si="15"/>
        <v/>
      </c>
    </row>
    <row r="196" spans="1:19">
      <c r="A196" s="28" t="s">
        <v>223</v>
      </c>
      <c r="B196" s="28">
        <v>2019</v>
      </c>
      <c r="C196" s="44">
        <v>43485</v>
      </c>
      <c r="D196" s="28" t="s">
        <v>64</v>
      </c>
      <c r="E196" s="22" t="s">
        <v>536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24">
        <f t="shared" si="13"/>
        <v>64.18828563787109</v>
      </c>
      <c r="P196" s="124" t="str">
        <f t="shared" si="14"/>
        <v/>
      </c>
      <c r="S196" s="124" t="str">
        <f t="shared" si="15"/>
        <v/>
      </c>
    </row>
    <row r="197" spans="1:19">
      <c r="A197" s="28" t="s">
        <v>223</v>
      </c>
      <c r="B197" s="28">
        <v>2019</v>
      </c>
      <c r="C197" s="44">
        <v>43485</v>
      </c>
      <c r="D197" s="28" t="s">
        <v>64</v>
      </c>
      <c r="E197" s="22" t="s">
        <v>536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24">
        <f t="shared" si="13"/>
        <v>69.230769230769226</v>
      </c>
      <c r="P197" s="124" t="str">
        <f t="shared" si="14"/>
        <v/>
      </c>
      <c r="S197" s="124" t="str">
        <f t="shared" si="15"/>
        <v/>
      </c>
    </row>
    <row r="198" spans="1:19">
      <c r="A198" s="28" t="s">
        <v>223</v>
      </c>
      <c r="B198" s="28">
        <v>2019</v>
      </c>
      <c r="C198" s="44">
        <v>43485</v>
      </c>
      <c r="D198" s="28" t="s">
        <v>64</v>
      </c>
      <c r="E198" s="22" t="s">
        <v>536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24">
        <f t="shared" si="13"/>
        <v>66.347217102838187</v>
      </c>
      <c r="P198" s="124" t="str">
        <f t="shared" si="14"/>
        <v/>
      </c>
      <c r="S198" s="124" t="str">
        <f t="shared" si="15"/>
        <v/>
      </c>
    </row>
    <row r="199" spans="1:19">
      <c r="A199" s="28" t="s">
        <v>223</v>
      </c>
      <c r="B199" s="28">
        <v>2019</v>
      </c>
      <c r="C199" s="44">
        <v>43485</v>
      </c>
      <c r="D199" s="28" t="s">
        <v>64</v>
      </c>
      <c r="E199" s="22" t="s">
        <v>536</v>
      </c>
      <c r="F199">
        <v>5</v>
      </c>
      <c r="G199" t="s">
        <v>904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24">
        <f t="shared" si="13"/>
        <v>71.720290865624065</v>
      </c>
      <c r="P199" s="124" t="str">
        <f t="shared" si="14"/>
        <v/>
      </c>
      <c r="S199" s="124" t="str">
        <f t="shared" si="15"/>
        <v/>
      </c>
    </row>
    <row r="200" spans="1:19">
      <c r="A200" s="28" t="s">
        <v>223</v>
      </c>
      <c r="B200" s="28">
        <v>2019</v>
      </c>
      <c r="C200" s="44">
        <v>43485</v>
      </c>
      <c r="D200" s="28" t="s">
        <v>64</v>
      </c>
      <c r="E200" s="22" t="s">
        <v>536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24">
        <f t="shared" si="13"/>
        <v>71.111111111111114</v>
      </c>
      <c r="P200" s="124" t="str">
        <f t="shared" si="14"/>
        <v/>
      </c>
      <c r="S200" s="124" t="str">
        <f t="shared" si="15"/>
        <v/>
      </c>
    </row>
    <row r="201" spans="1:19">
      <c r="A201" s="28" t="s">
        <v>223</v>
      </c>
      <c r="B201" s="28">
        <v>2019</v>
      </c>
      <c r="C201" s="44">
        <v>43485</v>
      </c>
      <c r="D201" s="28" t="s">
        <v>64</v>
      </c>
      <c r="E201" s="22" t="s">
        <v>536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24">
        <f t="shared" si="13"/>
        <v>70.291906667968362</v>
      </c>
      <c r="P201" s="124" t="str">
        <f t="shared" si="14"/>
        <v/>
      </c>
      <c r="S201" s="124" t="str">
        <f t="shared" si="15"/>
        <v/>
      </c>
    </row>
    <row r="202" spans="1:19">
      <c r="A202" s="28" t="s">
        <v>223</v>
      </c>
      <c r="B202" s="28">
        <v>2019</v>
      </c>
      <c r="C202" s="44">
        <v>43485</v>
      </c>
      <c r="D202" s="28" t="s">
        <v>64</v>
      </c>
      <c r="E202" s="22" t="s">
        <v>536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24">
        <f t="shared" si="13"/>
        <v>69.713400464755992</v>
      </c>
      <c r="P202" s="124" t="str">
        <f t="shared" si="14"/>
        <v/>
      </c>
      <c r="S202" s="124" t="str">
        <f t="shared" si="15"/>
        <v/>
      </c>
    </row>
    <row r="203" spans="1:19">
      <c r="A203" s="28" t="s">
        <v>223</v>
      </c>
      <c r="B203" s="28">
        <v>2019</v>
      </c>
      <c r="C203" s="44">
        <v>43485</v>
      </c>
      <c r="D203" s="28" t="s">
        <v>64</v>
      </c>
      <c r="E203" s="22" t="s">
        <v>536</v>
      </c>
      <c r="F203">
        <v>7</v>
      </c>
      <c r="G203" t="s">
        <v>255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24">
        <f t="shared" si="13"/>
        <v>70.01166861143524</v>
      </c>
      <c r="P203" s="124" t="str">
        <f t="shared" si="14"/>
        <v/>
      </c>
      <c r="S203" s="124" t="str">
        <f t="shared" si="15"/>
        <v/>
      </c>
    </row>
    <row r="204" spans="1:19">
      <c r="A204" s="28" t="s">
        <v>223</v>
      </c>
      <c r="B204" s="28">
        <v>2019</v>
      </c>
      <c r="C204" s="44">
        <v>43485</v>
      </c>
      <c r="D204" s="28" t="s">
        <v>64</v>
      </c>
      <c r="E204" s="22" t="s">
        <v>536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24">
        <f t="shared" si="13"/>
        <v>69.592112893872027</v>
      </c>
      <c r="P204" s="124" t="str">
        <f t="shared" si="14"/>
        <v/>
      </c>
      <c r="S204" s="124" t="str">
        <f t="shared" si="15"/>
        <v/>
      </c>
    </row>
    <row r="205" spans="1:19">
      <c r="A205" s="28" t="s">
        <v>223</v>
      </c>
      <c r="B205" s="28">
        <v>2019</v>
      </c>
      <c r="C205" s="44">
        <v>43485</v>
      </c>
      <c r="D205" s="28" t="s">
        <v>64</v>
      </c>
      <c r="E205" s="22" t="s">
        <v>536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24">
        <f t="shared" si="13"/>
        <v>69.431051108968177</v>
      </c>
      <c r="P205" s="124" t="str">
        <f t="shared" si="14"/>
        <v/>
      </c>
      <c r="S205" s="124" t="str">
        <f t="shared" si="15"/>
        <v/>
      </c>
    </row>
    <row r="206" spans="1:19">
      <c r="A206" s="28" t="s">
        <v>223</v>
      </c>
      <c r="B206" s="28">
        <v>2019</v>
      </c>
      <c r="C206" s="44">
        <v>43485</v>
      </c>
      <c r="D206" s="28" t="s">
        <v>64</v>
      </c>
      <c r="E206" s="22" t="s">
        <v>537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24">
        <f t="shared" si="13"/>
        <v>70.553650171484563</v>
      </c>
      <c r="N206">
        <v>1</v>
      </c>
      <c r="O206">
        <v>10.236000000000001</v>
      </c>
      <c r="P206" s="124">
        <f t="shared" si="14"/>
        <v>70.339976553341145</v>
      </c>
      <c r="S206" s="124" t="str">
        <f t="shared" si="15"/>
        <v/>
      </c>
    </row>
    <row r="207" spans="1:19">
      <c r="A207" s="28" t="s">
        <v>223</v>
      </c>
      <c r="B207" s="28">
        <v>2019</v>
      </c>
      <c r="C207" s="44">
        <v>43485</v>
      </c>
      <c r="D207" s="28" t="s">
        <v>64</v>
      </c>
      <c r="E207" s="22" t="s">
        <v>537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24">
        <f t="shared" si="13"/>
        <v>69.051500911096198</v>
      </c>
      <c r="N207">
        <v>2</v>
      </c>
      <c r="O207">
        <v>10.302000000000001</v>
      </c>
      <c r="P207" s="124">
        <f t="shared" si="14"/>
        <v>69.889341875363996</v>
      </c>
      <c r="S207" s="124" t="str">
        <f t="shared" si="15"/>
        <v/>
      </c>
    </row>
    <row r="208" spans="1:19">
      <c r="A208" s="28" t="s">
        <v>223</v>
      </c>
      <c r="B208" s="28">
        <v>2019</v>
      </c>
      <c r="C208" s="44">
        <v>43485</v>
      </c>
      <c r="D208" s="28" t="s">
        <v>64</v>
      </c>
      <c r="E208" s="22" t="s">
        <v>537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24">
        <f t="shared" si="13"/>
        <v>69.230769230769226</v>
      </c>
      <c r="N208">
        <v>1</v>
      </c>
      <c r="O208">
        <v>10.148</v>
      </c>
      <c r="P208" s="124">
        <f t="shared" si="14"/>
        <v>70.949940875049279</v>
      </c>
      <c r="S208" s="124" t="str">
        <f t="shared" si="15"/>
        <v/>
      </c>
    </row>
    <row r="209" spans="1:19">
      <c r="A209" s="28" t="s">
        <v>223</v>
      </c>
      <c r="B209" s="28">
        <v>2019</v>
      </c>
      <c r="C209" s="44">
        <v>43485</v>
      </c>
      <c r="D209" s="28" t="s">
        <v>64</v>
      </c>
      <c r="E209" s="22" t="s">
        <v>537</v>
      </c>
      <c r="F209">
        <v>2</v>
      </c>
      <c r="G209" t="s">
        <v>255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24">
        <f t="shared" si="13"/>
        <v>66.815144766147</v>
      </c>
      <c r="N209">
        <v>2</v>
      </c>
      <c r="O209">
        <v>10.815</v>
      </c>
      <c r="P209" s="124">
        <f t="shared" si="14"/>
        <v>66.574202496532592</v>
      </c>
      <c r="S209" s="124" t="str">
        <f t="shared" si="15"/>
        <v/>
      </c>
    </row>
    <row r="210" spans="1:19">
      <c r="A210" s="28" t="s">
        <v>223</v>
      </c>
      <c r="B210" s="28">
        <v>2019</v>
      </c>
      <c r="C210" s="44">
        <v>43485</v>
      </c>
      <c r="D210" s="28" t="s">
        <v>64</v>
      </c>
      <c r="E210" s="22" t="s">
        <v>537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24">
        <f t="shared" si="13"/>
        <v>70.733863837312114</v>
      </c>
      <c r="N210">
        <v>2</v>
      </c>
      <c r="O210">
        <v>10.407999999999999</v>
      </c>
      <c r="P210" s="124">
        <f t="shared" si="14"/>
        <v>69.177555726364332</v>
      </c>
      <c r="Q210">
        <v>1</v>
      </c>
      <c r="R210">
        <v>10.420999999999999</v>
      </c>
      <c r="S210" s="124">
        <f t="shared" si="15"/>
        <v>69.091258036656754</v>
      </c>
    </row>
    <row r="211" spans="1:19">
      <c r="A211" s="28" t="s">
        <v>223</v>
      </c>
      <c r="B211" s="28">
        <v>2019</v>
      </c>
      <c r="C211" s="44">
        <v>43485</v>
      </c>
      <c r="D211" s="28" t="s">
        <v>64</v>
      </c>
      <c r="E211" s="22" t="s">
        <v>537</v>
      </c>
      <c r="F211">
        <v>3</v>
      </c>
      <c r="G211" t="s">
        <v>284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24">
        <f t="shared" si="13"/>
        <v>69.774202926640172</v>
      </c>
      <c r="N211">
        <v>1</v>
      </c>
      <c r="O211">
        <v>10.314</v>
      </c>
      <c r="P211" s="124">
        <f t="shared" si="14"/>
        <v>69.808027923211171</v>
      </c>
      <c r="Q211">
        <v>2</v>
      </c>
      <c r="R211">
        <v>10.433</v>
      </c>
      <c r="S211" s="124">
        <f t="shared" si="15"/>
        <v>69.011789514041979</v>
      </c>
    </row>
    <row r="212" spans="1:19">
      <c r="A212" s="28" t="s">
        <v>223</v>
      </c>
      <c r="B212" s="28">
        <v>2019</v>
      </c>
      <c r="C212" s="44">
        <v>43485</v>
      </c>
      <c r="D212" s="28" t="s">
        <v>64</v>
      </c>
      <c r="E212" s="22" t="s">
        <v>537</v>
      </c>
      <c r="F212">
        <v>4</v>
      </c>
      <c r="G212" t="s">
        <v>904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24">
        <f t="shared" si="13"/>
        <v>70.20280811232449</v>
      </c>
      <c r="N212">
        <v>1</v>
      </c>
      <c r="O212">
        <v>10.048</v>
      </c>
      <c r="P212" s="124">
        <f t="shared" si="14"/>
        <v>71.656050955414017</v>
      </c>
      <c r="Q212">
        <v>1</v>
      </c>
      <c r="R212">
        <v>10.555</v>
      </c>
      <c r="S212" s="124">
        <f t="shared" si="15"/>
        <v>68.214116532449083</v>
      </c>
    </row>
    <row r="213" spans="1:19">
      <c r="A213" s="28" t="s">
        <v>223</v>
      </c>
      <c r="B213" s="28">
        <v>2019</v>
      </c>
      <c r="C213" s="44">
        <v>43485</v>
      </c>
      <c r="D213" s="28" t="s">
        <v>64</v>
      </c>
      <c r="E213" s="22" t="s">
        <v>537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24">
        <f t="shared" si="13"/>
        <v>71.627536808595309</v>
      </c>
      <c r="N213">
        <v>2</v>
      </c>
      <c r="O213">
        <v>10.083</v>
      </c>
      <c r="P213" s="124">
        <f t="shared" si="14"/>
        <v>71.407319250223154</v>
      </c>
      <c r="Q213">
        <v>2</v>
      </c>
      <c r="R213">
        <v>10.935</v>
      </c>
      <c r="S213" s="124">
        <f t="shared" si="15"/>
        <v>65.843621399176953</v>
      </c>
    </row>
    <row r="214" spans="1:19">
      <c r="A214" s="28" t="s">
        <v>223</v>
      </c>
      <c r="B214" s="28">
        <v>2019</v>
      </c>
      <c r="C214" s="44">
        <v>43485</v>
      </c>
      <c r="D214" s="28" t="s">
        <v>64</v>
      </c>
      <c r="E214" s="22" t="s">
        <v>538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24">
        <f t="shared" si="13"/>
        <v>71.061981839715756</v>
      </c>
      <c r="N214">
        <v>1</v>
      </c>
      <c r="O214">
        <v>10.355</v>
      </c>
      <c r="P214" s="124">
        <f t="shared" si="14"/>
        <v>69.531627233220661</v>
      </c>
      <c r="S214" s="124" t="str">
        <f t="shared" si="15"/>
        <v/>
      </c>
    </row>
    <row r="215" spans="1:19">
      <c r="A215" s="28" t="s">
        <v>223</v>
      </c>
      <c r="B215" s="28">
        <v>2019</v>
      </c>
      <c r="C215" s="44">
        <v>43485</v>
      </c>
      <c r="D215" s="28" t="s">
        <v>64</v>
      </c>
      <c r="E215" s="22" t="s">
        <v>538</v>
      </c>
      <c r="F215">
        <v>1</v>
      </c>
      <c r="G215" t="s">
        <v>904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24">
        <f t="shared" si="13"/>
        <v>70.949940875049279</v>
      </c>
      <c r="N215">
        <v>2</v>
      </c>
      <c r="O215">
        <v>10.369</v>
      </c>
      <c r="P215" s="124">
        <f t="shared" si="14"/>
        <v>69.437747130870861</v>
      </c>
      <c r="S215" s="124" t="str">
        <f t="shared" si="15"/>
        <v/>
      </c>
    </row>
    <row r="216" spans="1:19">
      <c r="A216" s="28" t="s">
        <v>223</v>
      </c>
      <c r="B216" s="28">
        <v>2019</v>
      </c>
      <c r="C216" s="44">
        <v>43485</v>
      </c>
      <c r="D216" s="28" t="s">
        <v>64</v>
      </c>
      <c r="E216" s="22" t="s">
        <v>538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24">
        <f t="shared" si="13"/>
        <v>69.491361837660449</v>
      </c>
      <c r="N216">
        <v>1</v>
      </c>
      <c r="O216">
        <v>10.077999999999999</v>
      </c>
      <c r="P216" s="124">
        <f t="shared" si="14"/>
        <v>71.442746576701737</v>
      </c>
      <c r="S216" s="124" t="str">
        <f t="shared" si="15"/>
        <v/>
      </c>
    </row>
    <row r="217" spans="1:19">
      <c r="A217" s="28" t="s">
        <v>223</v>
      </c>
      <c r="B217" s="28">
        <v>2019</v>
      </c>
      <c r="C217" s="44">
        <v>43485</v>
      </c>
      <c r="D217" s="28" t="s">
        <v>64</v>
      </c>
      <c r="E217" s="22" t="s">
        <v>538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24">
        <f t="shared" si="13"/>
        <v>69.177555726364332</v>
      </c>
      <c r="N217">
        <v>2</v>
      </c>
      <c r="O217">
        <v>10.975</v>
      </c>
      <c r="P217" s="124">
        <f t="shared" si="14"/>
        <v>65.603644646924835</v>
      </c>
      <c r="S217" s="124" t="str">
        <f t="shared" si="15"/>
        <v/>
      </c>
    </row>
    <row r="218" spans="1:19">
      <c r="A218" s="28" t="s">
        <v>223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539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24">
        <f t="shared" si="13"/>
        <v>69.290732364546244</v>
      </c>
      <c r="N218">
        <v>1</v>
      </c>
      <c r="O218">
        <v>10.115</v>
      </c>
      <c r="P218" s="124">
        <f t="shared" si="14"/>
        <v>71.181413741967376</v>
      </c>
      <c r="S218" s="124" t="str">
        <f t="shared" si="15"/>
        <v/>
      </c>
    </row>
    <row r="219" spans="1:19">
      <c r="A219" s="28" t="s">
        <v>223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539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24">
        <f t="shared" si="13"/>
        <v>67.064083457526081</v>
      </c>
      <c r="N219">
        <v>2</v>
      </c>
      <c r="O219">
        <v>10.222</v>
      </c>
      <c r="P219" s="124">
        <f t="shared" si="14"/>
        <v>70.43631383290942</v>
      </c>
      <c r="S219" s="124" t="str">
        <f t="shared" si="15"/>
        <v/>
      </c>
    </row>
    <row r="220" spans="1:19">
      <c r="A220" s="28" t="s">
        <v>223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540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24">
        <f t="shared" si="13"/>
        <v>69.916488638570598</v>
      </c>
      <c r="N220">
        <v>2</v>
      </c>
      <c r="O220">
        <v>10.282</v>
      </c>
      <c r="P220" s="124">
        <f t="shared" si="14"/>
        <v>70.025286909161636</v>
      </c>
      <c r="Q220">
        <v>1</v>
      </c>
      <c r="R220">
        <v>10.342000000000001</v>
      </c>
      <c r="S220" s="124">
        <f t="shared" si="15"/>
        <v>69.619029201315016</v>
      </c>
    </row>
    <row r="221" spans="1:19">
      <c r="A221" s="28" t="s">
        <v>223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540</v>
      </c>
      <c r="G221" t="s">
        <v>904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24">
        <f t="shared" si="13"/>
        <v>69.32409012131717</v>
      </c>
      <c r="N221">
        <v>1</v>
      </c>
      <c r="O221">
        <v>10.259</v>
      </c>
      <c r="P221" s="124">
        <f t="shared" si="14"/>
        <v>70.182278974558926</v>
      </c>
      <c r="Q221">
        <v>2</v>
      </c>
      <c r="R221">
        <v>10.476000000000001</v>
      </c>
      <c r="S221" s="124">
        <f t="shared" si="15"/>
        <v>68.728522336769757</v>
      </c>
    </row>
    <row r="222" spans="1:19">
      <c r="A222" s="21" t="s">
        <v>224</v>
      </c>
      <c r="B222" s="21">
        <v>2019</v>
      </c>
      <c r="C222" s="75">
        <v>43492</v>
      </c>
      <c r="D222" s="21" t="s">
        <v>64</v>
      </c>
      <c r="E222" s="22" t="s">
        <v>533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24">
        <f t="shared" si="13"/>
        <v>67.542213883677292</v>
      </c>
      <c r="P222" s="124" t="str">
        <f t="shared" si="14"/>
        <v/>
      </c>
      <c r="S222" s="124" t="str">
        <f t="shared" si="15"/>
        <v/>
      </c>
    </row>
    <row r="223" spans="1:19">
      <c r="A223" s="21" t="s">
        <v>224</v>
      </c>
      <c r="B223" s="21">
        <v>2019</v>
      </c>
      <c r="C223" s="75">
        <v>43492</v>
      </c>
      <c r="D223" s="21" t="s">
        <v>64</v>
      </c>
      <c r="E223" s="22" t="s">
        <v>533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24">
        <f t="shared" si="13"/>
        <v>66.17647058823529</v>
      </c>
      <c r="P223" s="124" t="str">
        <f t="shared" si="14"/>
        <v/>
      </c>
      <c r="S223" s="124" t="str">
        <f t="shared" si="15"/>
        <v/>
      </c>
    </row>
    <row r="224" spans="1:19">
      <c r="A224" s="21" t="s">
        <v>224</v>
      </c>
      <c r="B224" s="21">
        <v>2019</v>
      </c>
      <c r="C224" s="75">
        <v>43492</v>
      </c>
      <c r="D224" s="21" t="s">
        <v>64</v>
      </c>
      <c r="E224" s="22" t="s">
        <v>533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24">
        <f t="shared" si="13"/>
        <v>65.306122448979593</v>
      </c>
      <c r="P224" s="124" t="str">
        <f t="shared" si="14"/>
        <v/>
      </c>
      <c r="S224" s="124" t="str">
        <f t="shared" si="15"/>
        <v/>
      </c>
    </row>
    <row r="225" spans="1:19">
      <c r="A225" s="21" t="s">
        <v>224</v>
      </c>
      <c r="B225" s="21">
        <v>2019</v>
      </c>
      <c r="C225" s="75">
        <v>43492</v>
      </c>
      <c r="D225" s="21" t="s">
        <v>64</v>
      </c>
      <c r="E225" s="22" t="s">
        <v>533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24">
        <f t="shared" ref="M225:M256" si="16">IF(L225="","",3.6*200/(L225))</f>
        <v>68.636796949475695</v>
      </c>
      <c r="P225" s="124" t="str">
        <f t="shared" si="14"/>
        <v/>
      </c>
      <c r="S225" s="124" t="str">
        <f t="shared" si="15"/>
        <v/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533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24">
        <f t="shared" si="16"/>
        <v>68.356593563087443</v>
      </c>
      <c r="P226" s="124" t="str">
        <f t="shared" si="14"/>
        <v/>
      </c>
      <c r="S226" s="124" t="str">
        <f t="shared" si="15"/>
        <v/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533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24">
        <f t="shared" si="16"/>
        <v>69.767441860465112</v>
      </c>
      <c r="P227" s="124" t="str">
        <f t="shared" si="14"/>
        <v/>
      </c>
      <c r="S227" s="124" t="str">
        <f t="shared" si="15"/>
        <v/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533</v>
      </c>
      <c r="F228">
        <v>3</v>
      </c>
      <c r="G228" t="s">
        <v>787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24">
        <f t="shared" si="16"/>
        <v>69.40427993059572</v>
      </c>
      <c r="P228" s="124" t="str">
        <f t="shared" si="14"/>
        <v/>
      </c>
      <c r="S228" s="124" t="str">
        <f t="shared" si="15"/>
        <v/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533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24">
        <f t="shared" si="16"/>
        <v>70.408761979268519</v>
      </c>
      <c r="P229" s="124" t="str">
        <f t="shared" si="14"/>
        <v/>
      </c>
      <c r="S229" s="124" t="str">
        <f t="shared" si="15"/>
        <v/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533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24">
        <f t="shared" si="16"/>
        <v>69.726902963393371</v>
      </c>
      <c r="P230" s="124" t="str">
        <f t="shared" si="14"/>
        <v/>
      </c>
      <c r="S230" s="124" t="str">
        <f t="shared" si="15"/>
        <v/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533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24">
        <f t="shared" si="16"/>
        <v>69.210804575603191</v>
      </c>
      <c r="P231" s="124" t="str">
        <f t="shared" si="14"/>
        <v/>
      </c>
      <c r="S231" s="124" t="str">
        <f t="shared" si="15"/>
        <v/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533</v>
      </c>
      <c r="F232">
        <v>5</v>
      </c>
      <c r="G232" t="s">
        <v>246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24">
        <f t="shared" si="16"/>
        <v>68.584492284244604</v>
      </c>
      <c r="P232" s="124" t="str">
        <f t="shared" si="14"/>
        <v/>
      </c>
      <c r="S232" s="124" t="str">
        <f t="shared" si="15"/>
        <v/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533</v>
      </c>
      <c r="F233">
        <v>6</v>
      </c>
      <c r="G233" t="s">
        <v>255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24">
        <f t="shared" si="16"/>
        <v>67.358967162503504</v>
      </c>
      <c r="P233" s="124" t="str">
        <f t="shared" si="14"/>
        <v/>
      </c>
      <c r="S233" s="124" t="str">
        <f t="shared" si="15"/>
        <v/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533</v>
      </c>
      <c r="F234">
        <v>6</v>
      </c>
      <c r="G234" t="s">
        <v>908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24">
        <f t="shared" si="16"/>
        <v>67.340067340067336</v>
      </c>
      <c r="P234" s="124" t="str">
        <f t="shared" si="14"/>
        <v/>
      </c>
      <c r="S234" s="124" t="str">
        <f t="shared" si="15"/>
        <v/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533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24">
        <f t="shared" si="16"/>
        <v>68.162453848338529</v>
      </c>
      <c r="P235" s="124" t="str">
        <f t="shared" si="14"/>
        <v/>
      </c>
      <c r="S235" s="124" t="str">
        <f t="shared" si="15"/>
        <v/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533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24">
        <f t="shared" si="16"/>
        <v>68.246445497630333</v>
      </c>
      <c r="P236" s="124" t="str">
        <f t="shared" si="14"/>
        <v/>
      </c>
      <c r="S236" s="124" t="str">
        <f t="shared" si="15"/>
        <v/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533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24">
        <f t="shared" si="16"/>
        <v>68.040068040068036</v>
      </c>
      <c r="P237" s="124" t="str">
        <f t="shared" si="14"/>
        <v/>
      </c>
      <c r="S237" s="124" t="str">
        <f t="shared" si="15"/>
        <v/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533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24">
        <f t="shared" si="16"/>
        <v>68.74820968203953</v>
      </c>
      <c r="P238" s="124" t="str">
        <f t="shared" si="14"/>
        <v/>
      </c>
      <c r="S238" s="124" t="str">
        <f t="shared" si="15"/>
        <v/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533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24">
        <f t="shared" si="16"/>
        <v>68.143100511073243</v>
      </c>
      <c r="P239" s="124" t="str">
        <f t="shared" si="14"/>
        <v/>
      </c>
      <c r="S239" s="124" t="str">
        <f t="shared" si="15"/>
        <v/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533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24">
        <f t="shared" si="16"/>
        <v>67.264573991031384</v>
      </c>
      <c r="P240" s="124" t="str">
        <f t="shared" si="14"/>
        <v/>
      </c>
      <c r="S240" s="124" t="str">
        <f t="shared" si="15"/>
        <v/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533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24">
        <f t="shared" si="16"/>
        <v>67.208064967796133</v>
      </c>
      <c r="P241" s="124" t="str">
        <f t="shared" si="14"/>
        <v/>
      </c>
      <c r="S241" s="124" t="str">
        <f t="shared" si="15"/>
        <v/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533</v>
      </c>
      <c r="F242">
        <v>11</v>
      </c>
      <c r="G242" t="s">
        <v>256</v>
      </c>
      <c r="H242" t="s">
        <v>254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24">
        <f t="shared" si="16"/>
        <v>68.143100511073243</v>
      </c>
      <c r="P242" s="124" t="str">
        <f t="shared" si="14"/>
        <v/>
      </c>
      <c r="S242" s="124" t="str">
        <f t="shared" si="15"/>
        <v/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533</v>
      </c>
      <c r="F243">
        <v>11</v>
      </c>
      <c r="G243" t="s">
        <v>770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24">
        <f t="shared" si="16"/>
        <v>65.064160491595871</v>
      </c>
      <c r="P243" s="124" t="str">
        <f t="shared" si="14"/>
        <v/>
      </c>
      <c r="S243" s="124" t="str">
        <f t="shared" si="15"/>
        <v/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533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24">
        <f t="shared" si="16"/>
        <v>67.283431455004205</v>
      </c>
      <c r="P244" s="124" t="str">
        <f t="shared" si="14"/>
        <v/>
      </c>
      <c r="S244" s="124" t="str">
        <f t="shared" si="15"/>
        <v/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533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24">
        <f t="shared" si="16"/>
        <v>66.341103842255606</v>
      </c>
      <c r="P245" s="124" t="str">
        <f t="shared" si="14"/>
        <v/>
      </c>
      <c r="S245" s="124" t="str">
        <f t="shared" si="15"/>
        <v/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536</v>
      </c>
      <c r="F246">
        <v>1</v>
      </c>
      <c r="G246" t="s">
        <v>310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24">
        <f t="shared" si="16"/>
        <v>66.36556364641902</v>
      </c>
      <c r="P246" s="124" t="str">
        <f t="shared" si="14"/>
        <v/>
      </c>
      <c r="S246" s="124" t="str">
        <f t="shared" si="15"/>
        <v/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536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24">
        <f t="shared" si="16"/>
        <v>66.237350505979748</v>
      </c>
      <c r="P247" s="124" t="str">
        <f t="shared" si="14"/>
        <v/>
      </c>
      <c r="S247" s="124" t="str">
        <f t="shared" si="15"/>
        <v/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536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24">
        <f t="shared" si="16"/>
        <v>70.956933083670052</v>
      </c>
      <c r="P248" s="124" t="str">
        <f t="shared" si="14"/>
        <v/>
      </c>
      <c r="S248" s="124" t="str">
        <f t="shared" si="15"/>
        <v/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536</v>
      </c>
      <c r="F249">
        <v>2</v>
      </c>
      <c r="G249" t="s">
        <v>256</v>
      </c>
      <c r="H249" t="s">
        <v>254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24">
        <f t="shared" si="16"/>
        <v>67.491563554555668</v>
      </c>
      <c r="P249" s="124" t="str">
        <f t="shared" si="14"/>
        <v/>
      </c>
      <c r="S249" s="124" t="str">
        <f t="shared" si="15"/>
        <v/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536</v>
      </c>
      <c r="F250">
        <v>3</v>
      </c>
      <c r="G250" t="s">
        <v>871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24">
        <f t="shared" si="16"/>
        <v>69.943656498931418</v>
      </c>
      <c r="P250" s="124" t="str">
        <f t="shared" si="14"/>
        <v/>
      </c>
      <c r="S250" s="124" t="str">
        <f t="shared" si="15"/>
        <v/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536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24">
        <f t="shared" si="16"/>
        <v>69.410970789549779</v>
      </c>
      <c r="P251" s="124" t="str">
        <f t="shared" si="14"/>
        <v/>
      </c>
      <c r="S251" s="124" t="str">
        <f t="shared" si="15"/>
        <v/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536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24">
        <f t="shared" si="16"/>
        <v>68.168907403900775</v>
      </c>
      <c r="P252" s="124" t="str">
        <f t="shared" si="14"/>
        <v/>
      </c>
      <c r="S252" s="124" t="str">
        <f t="shared" si="15"/>
        <v/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536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24">
        <f t="shared" si="16"/>
        <v>67.873303167420829</v>
      </c>
      <c r="P253" s="124" t="str">
        <f t="shared" si="14"/>
        <v/>
      </c>
      <c r="S253" s="124" t="str">
        <f t="shared" si="15"/>
        <v/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536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24">
        <f t="shared" si="16"/>
        <v>67.783844850310672</v>
      </c>
      <c r="P254" s="124" t="str">
        <f t="shared" si="14"/>
        <v/>
      </c>
      <c r="S254" s="124" t="str">
        <f t="shared" si="15"/>
        <v/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536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24">
        <f t="shared" si="16"/>
        <v>67.447306791569076</v>
      </c>
      <c r="P255" s="124" t="str">
        <f t="shared" si="14"/>
        <v/>
      </c>
      <c r="S255" s="124" t="str">
        <f t="shared" si="15"/>
        <v/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536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24">
        <f t="shared" si="16"/>
        <v>69.60556844547564</v>
      </c>
      <c r="P256" s="124" t="str">
        <f t="shared" si="14"/>
        <v/>
      </c>
      <c r="S256" s="124" t="str">
        <f t="shared" si="15"/>
        <v/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536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24">
        <f t="shared" ref="M257:M288" si="17">IF(L257="","",3.6*200/(L257))</f>
        <v>69.424356378362745</v>
      </c>
      <c r="P257" s="124" t="str">
        <f t="shared" si="14"/>
        <v/>
      </c>
      <c r="S257" s="124" t="str">
        <f t="shared" si="15"/>
        <v/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536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24">
        <f t="shared" si="17"/>
        <v>71.160308361336234</v>
      </c>
      <c r="P258" s="124" t="str">
        <f t="shared" ref="P258:P321" si="18">IF(O258="","",3.6*200/(O258))</f>
        <v/>
      </c>
      <c r="S258" s="124" t="str">
        <f t="shared" ref="S258:S321" si="19">IF(R258="","",3.6*200/(R258))</f>
        <v/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536</v>
      </c>
      <c r="F259">
        <v>7</v>
      </c>
      <c r="G259" t="s">
        <v>255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24">
        <f t="shared" si="17"/>
        <v>71.153276015416552</v>
      </c>
      <c r="P259" s="124" t="str">
        <f t="shared" si="18"/>
        <v/>
      </c>
      <c r="S259" s="124" t="str">
        <f t="shared" si="19"/>
        <v/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536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24">
        <f t="shared" si="17"/>
        <v>69.444444444444443</v>
      </c>
      <c r="P260" s="124" t="str">
        <f t="shared" si="18"/>
        <v/>
      </c>
      <c r="S260" s="124" t="str">
        <f t="shared" si="19"/>
        <v/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536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24">
        <f t="shared" si="17"/>
        <v>69.250745407329035</v>
      </c>
      <c r="P261" s="124" t="str">
        <f t="shared" si="18"/>
        <v/>
      </c>
      <c r="S261" s="124" t="str">
        <f t="shared" si="19"/>
        <v/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537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24">
        <f t="shared" si="17"/>
        <v>69.578662543486658</v>
      </c>
      <c r="N262">
        <v>1</v>
      </c>
      <c r="O262">
        <v>10.372999999999999</v>
      </c>
      <c r="P262" s="124">
        <f t="shared" si="18"/>
        <v>69.410970789549793</v>
      </c>
      <c r="S262" s="124" t="str">
        <f t="shared" si="19"/>
        <v/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537</v>
      </c>
      <c r="F263">
        <v>1</v>
      </c>
      <c r="G263" t="s">
        <v>310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24">
        <f t="shared" si="17"/>
        <v>68.741645980523202</v>
      </c>
      <c r="N263">
        <v>2</v>
      </c>
      <c r="O263" t="s">
        <v>534</v>
      </c>
      <c r="P263" s="124"/>
      <c r="S263" s="124" t="str">
        <f t="shared" si="19"/>
        <v/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537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24">
        <f t="shared" si="17"/>
        <v>65.152474889150298</v>
      </c>
      <c r="N264">
        <v>1</v>
      </c>
      <c r="O264">
        <v>10.201000000000001</v>
      </c>
      <c r="P264" s="124">
        <f t="shared" ref="P264:P295" si="20">IF(O264="","",3.6*200/(O264))</f>
        <v>70.581315557298296</v>
      </c>
      <c r="S264" s="124" t="str">
        <f t="shared" si="19"/>
        <v/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537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24">
        <f t="shared" si="17"/>
        <v>63.666106640728614</v>
      </c>
      <c r="N265">
        <v>2</v>
      </c>
      <c r="O265">
        <v>10.205</v>
      </c>
      <c r="P265" s="124">
        <f t="shared" si="20"/>
        <v>70.553650171484563</v>
      </c>
      <c r="S265" s="124" t="str">
        <f t="shared" si="19"/>
        <v/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537</v>
      </c>
      <c r="F266">
        <v>3</v>
      </c>
      <c r="G266" t="s">
        <v>871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24">
        <f t="shared" si="17"/>
        <v>70.319367125695862</v>
      </c>
      <c r="N266">
        <v>2</v>
      </c>
      <c r="O266">
        <v>10.290000000000001</v>
      </c>
      <c r="P266" s="124">
        <f t="shared" si="20"/>
        <v>69.970845481049551</v>
      </c>
      <c r="Q266">
        <v>1</v>
      </c>
      <c r="R266">
        <v>10.391999999999999</v>
      </c>
      <c r="S266" s="124">
        <f t="shared" si="19"/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537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24">
        <f t="shared" si="17"/>
        <v>69.896126589651487</v>
      </c>
      <c r="N267">
        <v>1</v>
      </c>
      <c r="O267">
        <v>10.288</v>
      </c>
      <c r="P267" s="124">
        <f t="shared" si="20"/>
        <v>69.984447900466563</v>
      </c>
      <c r="Q267">
        <v>2</v>
      </c>
      <c r="R267">
        <v>11.943999999999999</v>
      </c>
      <c r="S267" s="124">
        <f t="shared" si="19"/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537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24">
        <f t="shared" si="17"/>
        <v>68.239977253340911</v>
      </c>
      <c r="N268">
        <v>1</v>
      </c>
      <c r="O268">
        <v>10.656000000000001</v>
      </c>
      <c r="P268" s="124">
        <f t="shared" si="20"/>
        <v>67.567567567567565</v>
      </c>
      <c r="S268" s="124" t="str">
        <f t="shared" si="19"/>
        <v/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537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24">
        <f t="shared" si="17"/>
        <v>65.66946369937979</v>
      </c>
      <c r="N269">
        <v>2</v>
      </c>
      <c r="O269">
        <v>10.705</v>
      </c>
      <c r="P269" s="124">
        <f t="shared" si="20"/>
        <v>67.258290518449328</v>
      </c>
      <c r="S269" s="124" t="str">
        <f t="shared" si="19"/>
        <v/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538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24">
        <f t="shared" si="17"/>
        <v>68.74820968203953</v>
      </c>
      <c r="N270">
        <v>1</v>
      </c>
      <c r="O270">
        <v>10.429</v>
      </c>
      <c r="P270" s="124">
        <f t="shared" si="20"/>
        <v>69.038258701697188</v>
      </c>
      <c r="S270" s="124" t="str">
        <f t="shared" si="19"/>
        <v/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538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24">
        <f t="shared" si="17"/>
        <v>67.988668555240778</v>
      </c>
      <c r="N271">
        <v>2</v>
      </c>
      <c r="O271">
        <v>10.481</v>
      </c>
      <c r="P271" s="124">
        <f t="shared" si="20"/>
        <v>68.695735139776744</v>
      </c>
      <c r="S271" s="124" t="str">
        <f t="shared" si="19"/>
        <v/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538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24">
        <f t="shared" si="17"/>
        <v>68.656431772670928</v>
      </c>
      <c r="N272">
        <v>1</v>
      </c>
      <c r="O272">
        <v>11.627000000000001</v>
      </c>
      <c r="P272" s="124">
        <f t="shared" si="20"/>
        <v>61.924830136750664</v>
      </c>
      <c r="S272" s="124" t="str">
        <f t="shared" si="19"/>
        <v/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538</v>
      </c>
      <c r="F273">
        <v>2</v>
      </c>
      <c r="G273" t="s">
        <v>871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24">
        <f t="shared" si="17"/>
        <v>68.558369834317276</v>
      </c>
      <c r="N273">
        <v>2</v>
      </c>
      <c r="O273">
        <v>12.177000000000001</v>
      </c>
      <c r="P273" s="124">
        <f t="shared" si="20"/>
        <v>59.127864005912777</v>
      </c>
      <c r="S273" s="124" t="str">
        <f t="shared" si="19"/>
        <v/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539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24">
        <f t="shared" si="17"/>
        <v>66.524993070313215</v>
      </c>
      <c r="N274">
        <v>1</v>
      </c>
      <c r="O274">
        <v>10.417999999999999</v>
      </c>
      <c r="P274" s="124">
        <f t="shared" si="20"/>
        <v>69.111153772317152</v>
      </c>
      <c r="S274" s="124" t="str">
        <f t="shared" si="19"/>
        <v/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539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24">
        <f t="shared" si="17"/>
        <v>66.432921203174018</v>
      </c>
      <c r="N275">
        <v>2</v>
      </c>
      <c r="O275">
        <v>10.494999999999999</v>
      </c>
      <c r="P275" s="124">
        <f t="shared" si="20"/>
        <v>68.60409718913769</v>
      </c>
      <c r="S275" s="124" t="str">
        <f t="shared" si="19"/>
        <v/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540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24">
        <f t="shared" si="17"/>
        <v>70.189120686293634</v>
      </c>
      <c r="N276">
        <v>1</v>
      </c>
      <c r="O276">
        <v>10.319000000000001</v>
      </c>
      <c r="P276" s="124">
        <f t="shared" si="20"/>
        <v>69.774202926640172</v>
      </c>
      <c r="S276" s="124" t="str">
        <f t="shared" si="19"/>
        <v/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540</v>
      </c>
      <c r="G277" t="s">
        <v>871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24">
        <f t="shared" si="17"/>
        <v>70.038910505836583</v>
      </c>
      <c r="N277">
        <v>2</v>
      </c>
      <c r="O277">
        <v>10.49</v>
      </c>
      <c r="P277" s="124">
        <f t="shared" si="20"/>
        <v>68.636796949475695</v>
      </c>
      <c r="S277" s="124" t="str">
        <f t="shared" si="19"/>
        <v/>
      </c>
    </row>
    <row r="278" spans="1:19">
      <c r="A278" s="1" t="s">
        <v>279</v>
      </c>
      <c r="B278" s="1">
        <v>2019</v>
      </c>
      <c r="C278" s="2">
        <v>43526</v>
      </c>
      <c r="D278" s="1" t="s">
        <v>19</v>
      </c>
      <c r="E278" s="22" t="s">
        <v>533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24">
        <f t="shared" si="17"/>
        <v>70.873117432818191</v>
      </c>
      <c r="P278" s="124" t="str">
        <f t="shared" si="20"/>
        <v/>
      </c>
      <c r="S278" s="124" t="str">
        <f t="shared" si="19"/>
        <v/>
      </c>
    </row>
    <row r="279" spans="1:19">
      <c r="A279" s="1" t="s">
        <v>279</v>
      </c>
      <c r="B279" s="1">
        <v>2019</v>
      </c>
      <c r="C279" s="2">
        <v>43526</v>
      </c>
      <c r="D279" s="1" t="s">
        <v>19</v>
      </c>
      <c r="E279" s="22" t="s">
        <v>533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24">
        <f t="shared" si="17"/>
        <v>69.902912621359221</v>
      </c>
      <c r="P279" s="124" t="str">
        <f t="shared" si="20"/>
        <v/>
      </c>
      <c r="S279" s="124" t="str">
        <f t="shared" si="19"/>
        <v/>
      </c>
    </row>
    <row r="280" spans="1:19">
      <c r="A280" s="1" t="s">
        <v>279</v>
      </c>
      <c r="B280" s="1">
        <v>2019</v>
      </c>
      <c r="C280" s="2">
        <v>43526</v>
      </c>
      <c r="D280" s="1" t="s">
        <v>19</v>
      </c>
      <c r="E280" s="22" t="s">
        <v>533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24">
        <f t="shared" si="17"/>
        <v>69.290732364546244</v>
      </c>
      <c r="P280" s="124" t="str">
        <f t="shared" si="20"/>
        <v/>
      </c>
      <c r="S280" s="124" t="str">
        <f t="shared" si="19"/>
        <v/>
      </c>
    </row>
    <row r="281" spans="1:19">
      <c r="A281" s="1" t="s">
        <v>279</v>
      </c>
      <c r="B281" s="1">
        <v>2019</v>
      </c>
      <c r="C281" s="2">
        <v>43526</v>
      </c>
      <c r="D281" s="1" t="s">
        <v>19</v>
      </c>
      <c r="E281" s="22" t="s">
        <v>533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24">
        <f t="shared" si="17"/>
        <v>71.74887892376681</v>
      </c>
      <c r="P281" s="124" t="str">
        <f t="shared" si="20"/>
        <v/>
      </c>
      <c r="S281" s="124" t="str">
        <f t="shared" si="19"/>
        <v/>
      </c>
    </row>
    <row r="282" spans="1:19">
      <c r="A282" s="1" t="s">
        <v>279</v>
      </c>
      <c r="B282" s="1">
        <v>2019</v>
      </c>
      <c r="C282" s="2">
        <v>43526</v>
      </c>
      <c r="D282" s="1" t="s">
        <v>19</v>
      </c>
      <c r="E282" s="22" t="s">
        <v>533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24">
        <f t="shared" si="17"/>
        <v>70.768625909180273</v>
      </c>
      <c r="P282" s="124" t="str">
        <f t="shared" si="20"/>
        <v/>
      </c>
      <c r="S282" s="124" t="str">
        <f t="shared" si="19"/>
        <v/>
      </c>
    </row>
    <row r="283" spans="1:19">
      <c r="A283" s="1" t="s">
        <v>279</v>
      </c>
      <c r="B283" s="1">
        <v>2019</v>
      </c>
      <c r="C283" s="2">
        <v>43526</v>
      </c>
      <c r="D283" s="1" t="s">
        <v>19</v>
      </c>
      <c r="E283" s="22" t="s">
        <v>533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24">
        <f t="shared" si="17"/>
        <v>71.230708349821924</v>
      </c>
      <c r="P283" s="124" t="str">
        <f t="shared" si="20"/>
        <v/>
      </c>
      <c r="S283" s="124" t="str">
        <f t="shared" si="19"/>
        <v/>
      </c>
    </row>
    <row r="284" spans="1:19">
      <c r="A284" s="1" t="s">
        <v>279</v>
      </c>
      <c r="B284" s="1">
        <v>2019</v>
      </c>
      <c r="C284" s="2">
        <v>43526</v>
      </c>
      <c r="D284" s="1" t="s">
        <v>19</v>
      </c>
      <c r="E284" s="22" t="s">
        <v>533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24">
        <f t="shared" si="17"/>
        <v>69.598840019333011</v>
      </c>
      <c r="P284" s="124" t="str">
        <f t="shared" si="20"/>
        <v/>
      </c>
      <c r="S284" s="124" t="str">
        <f t="shared" si="19"/>
        <v/>
      </c>
    </row>
    <row r="285" spans="1:19">
      <c r="A285" s="1" t="s">
        <v>279</v>
      </c>
      <c r="B285" s="1">
        <v>2019</v>
      </c>
      <c r="C285" s="2">
        <v>43526</v>
      </c>
      <c r="D285" s="1" t="s">
        <v>19</v>
      </c>
      <c r="E285" s="22" t="s">
        <v>533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24">
        <f t="shared" si="17"/>
        <v>69.40427993059572</v>
      </c>
      <c r="P285" s="124" t="str">
        <f t="shared" si="20"/>
        <v/>
      </c>
      <c r="S285" s="124" t="str">
        <f t="shared" si="19"/>
        <v/>
      </c>
    </row>
    <row r="286" spans="1:19">
      <c r="A286" s="1" t="s">
        <v>279</v>
      </c>
      <c r="B286" s="1">
        <v>2019</v>
      </c>
      <c r="C286" s="2">
        <v>43526</v>
      </c>
      <c r="D286" s="1" t="s">
        <v>19</v>
      </c>
      <c r="E286" s="22" t="s">
        <v>533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24">
        <f t="shared" si="17"/>
        <v>68.754774637127568</v>
      </c>
      <c r="P286" s="124" t="str">
        <f t="shared" si="20"/>
        <v/>
      </c>
      <c r="S286" s="124" t="str">
        <f t="shared" si="19"/>
        <v/>
      </c>
    </row>
    <row r="287" spans="1:19">
      <c r="A287" s="1" t="s">
        <v>279</v>
      </c>
      <c r="B287" s="1">
        <v>2019</v>
      </c>
      <c r="C287" s="2">
        <v>43526</v>
      </c>
      <c r="D287" s="1" t="s">
        <v>19</v>
      </c>
      <c r="E287" s="22" t="s">
        <v>533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24">
        <f t="shared" si="17"/>
        <v>70.609002647837599</v>
      </c>
      <c r="P287" s="124" t="str">
        <f t="shared" si="20"/>
        <v/>
      </c>
      <c r="S287" s="124" t="str">
        <f t="shared" si="19"/>
        <v/>
      </c>
    </row>
    <row r="288" spans="1:19">
      <c r="A288" s="1" t="s">
        <v>279</v>
      </c>
      <c r="B288" s="1">
        <v>2019</v>
      </c>
      <c r="C288" s="2">
        <v>43526</v>
      </c>
      <c r="D288" s="1" t="s">
        <v>19</v>
      </c>
      <c r="E288" s="22" t="s">
        <v>533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24">
        <f t="shared" si="17"/>
        <v>70.977917981072551</v>
      </c>
      <c r="P288" s="124" t="str">
        <f t="shared" si="20"/>
        <v/>
      </c>
      <c r="S288" s="124" t="str">
        <f t="shared" si="19"/>
        <v/>
      </c>
    </row>
    <row r="289" spans="1:19">
      <c r="A289" s="1" t="s">
        <v>279</v>
      </c>
      <c r="B289" s="1">
        <v>2019</v>
      </c>
      <c r="C289" s="2">
        <v>43526</v>
      </c>
      <c r="D289" s="1" t="s">
        <v>19</v>
      </c>
      <c r="E289" s="22" t="s">
        <v>533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24">
        <f t="shared" ref="M289:M320" si="21">IF(L289="","",3.6*200/(L289))</f>
        <v>70.052539404553414</v>
      </c>
      <c r="P289" s="124" t="str">
        <f t="shared" si="20"/>
        <v/>
      </c>
      <c r="S289" s="124" t="str">
        <f t="shared" si="19"/>
        <v/>
      </c>
    </row>
    <row r="290" spans="1:19">
      <c r="A290" s="1" t="s">
        <v>279</v>
      </c>
      <c r="B290" s="1">
        <v>2019</v>
      </c>
      <c r="C290" s="2">
        <v>43526</v>
      </c>
      <c r="D290" s="1" t="s">
        <v>19</v>
      </c>
      <c r="E290" s="22" t="s">
        <v>533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24">
        <f t="shared" si="21"/>
        <v>70.7755824240637</v>
      </c>
      <c r="P290" s="124" t="str">
        <f t="shared" si="20"/>
        <v/>
      </c>
      <c r="S290" s="124" t="str">
        <f t="shared" si="19"/>
        <v/>
      </c>
    </row>
    <row r="291" spans="1:19">
      <c r="A291" s="1" t="s">
        <v>279</v>
      </c>
      <c r="B291" s="1">
        <v>2019</v>
      </c>
      <c r="C291" s="2">
        <v>43526</v>
      </c>
      <c r="D291" s="1" t="s">
        <v>19</v>
      </c>
      <c r="E291" s="22" t="s">
        <v>533</v>
      </c>
      <c r="F291">
        <v>8</v>
      </c>
      <c r="G291" t="s">
        <v>255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24">
        <f t="shared" si="21"/>
        <v>69.666182873730037</v>
      </c>
      <c r="P291" s="124" t="str">
        <f t="shared" si="20"/>
        <v/>
      </c>
      <c r="S291" s="124" t="str">
        <f t="shared" si="19"/>
        <v/>
      </c>
    </row>
    <row r="292" spans="1:19">
      <c r="A292" s="1" t="s">
        <v>279</v>
      </c>
      <c r="B292" s="1">
        <v>2019</v>
      </c>
      <c r="C292" s="2">
        <v>43526</v>
      </c>
      <c r="D292" s="1" t="s">
        <v>19</v>
      </c>
      <c r="E292" s="22" t="s">
        <v>533</v>
      </c>
      <c r="F292">
        <v>9</v>
      </c>
      <c r="G292" t="s">
        <v>904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24">
        <f t="shared" si="21"/>
        <v>70.928972515023148</v>
      </c>
      <c r="P292" s="124" t="str">
        <f t="shared" si="20"/>
        <v/>
      </c>
      <c r="S292" s="124" t="str">
        <f t="shared" si="19"/>
        <v/>
      </c>
    </row>
    <row r="293" spans="1:19">
      <c r="A293" s="1" t="s">
        <v>279</v>
      </c>
      <c r="B293" s="1">
        <v>2019</v>
      </c>
      <c r="C293" s="2">
        <v>43526</v>
      </c>
      <c r="D293" s="1" t="s">
        <v>19</v>
      </c>
      <c r="E293" s="22" t="s">
        <v>533</v>
      </c>
      <c r="F293">
        <v>9</v>
      </c>
      <c r="G293" t="s">
        <v>310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534</v>
      </c>
      <c r="M293" s="124"/>
      <c r="P293" s="124" t="str">
        <f t="shared" si="20"/>
        <v/>
      </c>
      <c r="S293" s="124" t="str">
        <f t="shared" si="19"/>
        <v/>
      </c>
    </row>
    <row r="294" spans="1:19">
      <c r="A294" s="1" t="s">
        <v>279</v>
      </c>
      <c r="B294" s="1">
        <v>2019</v>
      </c>
      <c r="C294" s="2">
        <v>43526</v>
      </c>
      <c r="D294" s="1" t="s">
        <v>19</v>
      </c>
      <c r="E294" s="22" t="s">
        <v>533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24">
        <f t="shared" ref="M294:M315" si="22">IF(L294="","",3.6*200/(L294))</f>
        <v>69.484655471916611</v>
      </c>
      <c r="P294" s="124" t="str">
        <f t="shared" si="20"/>
        <v/>
      </c>
      <c r="S294" s="124" t="str">
        <f t="shared" si="19"/>
        <v/>
      </c>
    </row>
    <row r="295" spans="1:19">
      <c r="A295" s="1" t="s">
        <v>279</v>
      </c>
      <c r="B295" s="1">
        <v>2019</v>
      </c>
      <c r="C295" s="2">
        <v>43526</v>
      </c>
      <c r="D295" s="1" t="s">
        <v>19</v>
      </c>
      <c r="E295" s="22" t="s">
        <v>533</v>
      </c>
      <c r="F295">
        <v>10</v>
      </c>
      <c r="G295" t="s">
        <v>871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24">
        <f t="shared" si="22"/>
        <v>68.695735139776744</v>
      </c>
      <c r="P295" s="124" t="str">
        <f t="shared" si="20"/>
        <v/>
      </c>
      <c r="S295" s="124" t="str">
        <f t="shared" si="19"/>
        <v/>
      </c>
    </row>
    <row r="296" spans="1:19">
      <c r="A296" s="1" t="s">
        <v>279</v>
      </c>
      <c r="B296" s="1">
        <v>2019</v>
      </c>
      <c r="C296" s="2">
        <v>43526</v>
      </c>
      <c r="D296" s="1" t="s">
        <v>19</v>
      </c>
      <c r="E296" s="22" t="s">
        <v>533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24">
        <f t="shared" si="22"/>
        <v>70.13442431326709</v>
      </c>
      <c r="P296" s="124" t="str">
        <f t="shared" ref="P296:P327" si="23">IF(O296="","",3.6*200/(O296))</f>
        <v/>
      </c>
      <c r="S296" s="124" t="str">
        <f t="shared" si="19"/>
        <v/>
      </c>
    </row>
    <row r="297" spans="1:19">
      <c r="A297" s="1" t="s">
        <v>279</v>
      </c>
      <c r="B297" s="1">
        <v>2019</v>
      </c>
      <c r="C297" s="2">
        <v>43526</v>
      </c>
      <c r="D297" s="1" t="s">
        <v>19</v>
      </c>
      <c r="E297" s="22" t="s">
        <v>533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24">
        <f t="shared" si="22"/>
        <v>68.246445497630333</v>
      </c>
      <c r="P297" s="124" t="str">
        <f t="shared" si="23"/>
        <v/>
      </c>
      <c r="S297" s="124" t="str">
        <f t="shared" si="19"/>
        <v/>
      </c>
    </row>
    <row r="298" spans="1:19">
      <c r="A298" s="1" t="s">
        <v>279</v>
      </c>
      <c r="B298" s="1">
        <v>2019</v>
      </c>
      <c r="C298" s="2">
        <v>43526</v>
      </c>
      <c r="D298" s="1" t="s">
        <v>19</v>
      </c>
      <c r="E298" s="22" t="s">
        <v>533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24">
        <f t="shared" si="22"/>
        <v>68.007934258996869</v>
      </c>
      <c r="P298" s="124" t="str">
        <f t="shared" si="23"/>
        <v/>
      </c>
      <c r="S298" s="124" t="str">
        <f t="shared" si="19"/>
        <v/>
      </c>
    </row>
    <row r="299" spans="1:19">
      <c r="A299" s="1" t="s">
        <v>279</v>
      </c>
      <c r="B299" s="1">
        <v>2019</v>
      </c>
      <c r="C299" s="2">
        <v>43526</v>
      </c>
      <c r="D299" s="1" t="s">
        <v>19</v>
      </c>
      <c r="E299" s="22" t="s">
        <v>533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24">
        <f t="shared" si="22"/>
        <v>69.774202926640172</v>
      </c>
      <c r="P299" s="124" t="str">
        <f t="shared" si="23"/>
        <v/>
      </c>
      <c r="S299" s="124" t="str">
        <f t="shared" si="19"/>
        <v/>
      </c>
    </row>
    <row r="300" spans="1:19">
      <c r="A300" s="1" t="s">
        <v>279</v>
      </c>
      <c r="B300" s="1">
        <v>2019</v>
      </c>
      <c r="C300" s="2">
        <v>43526</v>
      </c>
      <c r="D300" s="1" t="s">
        <v>19</v>
      </c>
      <c r="E300" s="22" t="s">
        <v>533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24">
        <f t="shared" si="22"/>
        <v>70.374352458215228</v>
      </c>
      <c r="P300" s="124" t="str">
        <f t="shared" si="23"/>
        <v/>
      </c>
      <c r="S300" s="124" t="str">
        <f t="shared" si="19"/>
        <v/>
      </c>
    </row>
    <row r="301" spans="1:19">
      <c r="A301" s="1" t="s">
        <v>279</v>
      </c>
      <c r="B301" s="1">
        <v>2019</v>
      </c>
      <c r="C301" s="2">
        <v>43526</v>
      </c>
      <c r="D301" s="1" t="s">
        <v>19</v>
      </c>
      <c r="E301" s="22" t="s">
        <v>533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24">
        <f t="shared" si="22"/>
        <v>69.437747130870861</v>
      </c>
      <c r="P301" s="124" t="str">
        <f t="shared" si="23"/>
        <v/>
      </c>
      <c r="S301" s="124" t="str">
        <f t="shared" si="19"/>
        <v/>
      </c>
    </row>
    <row r="302" spans="1:19">
      <c r="A302" s="1" t="s">
        <v>279</v>
      </c>
      <c r="B302" s="1">
        <v>2019</v>
      </c>
      <c r="C302" s="2">
        <v>43526</v>
      </c>
      <c r="D302" s="1" t="s">
        <v>19</v>
      </c>
      <c r="E302" s="22" t="s">
        <v>536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24">
        <f t="shared" si="22"/>
        <v>70.519098922624877</v>
      </c>
      <c r="P302" s="124" t="str">
        <f t="shared" si="23"/>
        <v/>
      </c>
      <c r="S302" s="124" t="str">
        <f t="shared" si="19"/>
        <v/>
      </c>
    </row>
    <row r="303" spans="1:19">
      <c r="A303" s="1" t="s">
        <v>279</v>
      </c>
      <c r="B303" s="1">
        <v>2019</v>
      </c>
      <c r="C303" s="2">
        <v>43526</v>
      </c>
      <c r="D303" s="1" t="s">
        <v>19</v>
      </c>
      <c r="E303" s="22" t="s">
        <v>536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24">
        <f t="shared" si="22"/>
        <v>71.485305798252583</v>
      </c>
      <c r="P303" s="124" t="str">
        <f t="shared" si="23"/>
        <v/>
      </c>
      <c r="S303" s="124" t="str">
        <f t="shared" si="19"/>
        <v/>
      </c>
    </row>
    <row r="304" spans="1:19">
      <c r="A304" s="1" t="s">
        <v>279</v>
      </c>
      <c r="B304" s="1">
        <v>2019</v>
      </c>
      <c r="C304" s="2">
        <v>43526</v>
      </c>
      <c r="D304" s="1" t="s">
        <v>19</v>
      </c>
      <c r="E304" s="22" t="s">
        <v>536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24">
        <f t="shared" si="22"/>
        <v>70.970921636274028</v>
      </c>
      <c r="P304" s="124" t="str">
        <f t="shared" si="23"/>
        <v/>
      </c>
      <c r="S304" s="124" t="str">
        <f t="shared" si="19"/>
        <v/>
      </c>
    </row>
    <row r="305" spans="1:19">
      <c r="A305" s="1" t="s">
        <v>279</v>
      </c>
      <c r="B305" s="1">
        <v>2019</v>
      </c>
      <c r="C305" s="2">
        <v>43526</v>
      </c>
      <c r="D305" s="1" t="s">
        <v>19</v>
      </c>
      <c r="E305" s="22" t="s">
        <v>536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24">
        <f t="shared" si="22"/>
        <v>71.834780005986232</v>
      </c>
      <c r="P305" s="124" t="str">
        <f t="shared" si="23"/>
        <v/>
      </c>
      <c r="S305" s="124" t="str">
        <f t="shared" si="19"/>
        <v/>
      </c>
    </row>
    <row r="306" spans="1:19">
      <c r="A306" s="1" t="s">
        <v>279</v>
      </c>
      <c r="B306" s="1">
        <v>2019</v>
      </c>
      <c r="C306" s="2">
        <v>43526</v>
      </c>
      <c r="D306" s="1" t="s">
        <v>19</v>
      </c>
      <c r="E306" s="22" t="s">
        <v>536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24">
        <f t="shared" si="22"/>
        <v>62.783397279386115</v>
      </c>
      <c r="P306" s="124" t="str">
        <f t="shared" si="23"/>
        <v/>
      </c>
      <c r="S306" s="124" t="str">
        <f t="shared" si="19"/>
        <v/>
      </c>
    </row>
    <row r="307" spans="1:19">
      <c r="A307" s="1" t="s">
        <v>279</v>
      </c>
      <c r="B307" s="1">
        <v>2019</v>
      </c>
      <c r="C307" s="2">
        <v>43526</v>
      </c>
      <c r="D307" s="1" t="s">
        <v>19</v>
      </c>
      <c r="E307" s="22" t="s">
        <v>536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24">
        <f t="shared" si="22"/>
        <v>70.175438596491233</v>
      </c>
      <c r="P307" s="124" t="str">
        <f t="shared" si="23"/>
        <v/>
      </c>
      <c r="S307" s="124" t="str">
        <f t="shared" si="19"/>
        <v/>
      </c>
    </row>
    <row r="308" spans="1:19">
      <c r="A308" s="1" t="s">
        <v>279</v>
      </c>
      <c r="B308" s="1">
        <v>2019</v>
      </c>
      <c r="C308" s="2">
        <v>43526</v>
      </c>
      <c r="D308" s="1" t="s">
        <v>19</v>
      </c>
      <c r="E308" s="22" t="s">
        <v>536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24">
        <f t="shared" si="22"/>
        <v>69.504778453518682</v>
      </c>
      <c r="P308" s="124" t="str">
        <f t="shared" si="23"/>
        <v/>
      </c>
      <c r="S308" s="124" t="str">
        <f t="shared" si="19"/>
        <v/>
      </c>
    </row>
    <row r="309" spans="1:19">
      <c r="A309" s="1" t="s">
        <v>279</v>
      </c>
      <c r="B309" s="1">
        <v>2019</v>
      </c>
      <c r="C309" s="2">
        <v>43526</v>
      </c>
      <c r="D309" s="1" t="s">
        <v>19</v>
      </c>
      <c r="E309" s="22" t="s">
        <v>536</v>
      </c>
      <c r="F309">
        <v>4</v>
      </c>
      <c r="G309" t="s">
        <v>904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24">
        <f t="shared" si="22"/>
        <v>69.998055609566407</v>
      </c>
      <c r="P309" s="124" t="str">
        <f t="shared" si="23"/>
        <v/>
      </c>
      <c r="S309" s="124" t="str">
        <f t="shared" si="19"/>
        <v/>
      </c>
    </row>
    <row r="310" spans="1:19">
      <c r="A310" s="1" t="s">
        <v>279</v>
      </c>
      <c r="B310" s="1">
        <v>2019</v>
      </c>
      <c r="C310" s="2">
        <v>43526</v>
      </c>
      <c r="D310" s="1" t="s">
        <v>19</v>
      </c>
      <c r="E310" s="22" t="s">
        <v>536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24">
        <f t="shared" si="22"/>
        <v>69.950451763334314</v>
      </c>
      <c r="P310" s="124" t="str">
        <f t="shared" si="23"/>
        <v/>
      </c>
      <c r="S310" s="124" t="str">
        <f t="shared" si="19"/>
        <v/>
      </c>
    </row>
    <row r="311" spans="1:19">
      <c r="A311" s="1" t="s">
        <v>279</v>
      </c>
      <c r="B311" s="1">
        <v>2019</v>
      </c>
      <c r="C311" s="2">
        <v>43526</v>
      </c>
      <c r="D311" s="1" t="s">
        <v>19</v>
      </c>
      <c r="E311" s="22" t="s">
        <v>536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24">
        <f t="shared" si="22"/>
        <v>70.243902439024396</v>
      </c>
      <c r="P311" s="124" t="str">
        <f t="shared" si="23"/>
        <v/>
      </c>
      <c r="S311" s="124" t="str">
        <f t="shared" si="19"/>
        <v/>
      </c>
    </row>
    <row r="312" spans="1:19">
      <c r="A312" s="1" t="s">
        <v>279</v>
      </c>
      <c r="B312" s="1">
        <v>2019</v>
      </c>
      <c r="C312" s="2">
        <v>43526</v>
      </c>
      <c r="D312" s="1" t="s">
        <v>19</v>
      </c>
      <c r="E312" s="22" t="s">
        <v>536</v>
      </c>
      <c r="F312">
        <v>5</v>
      </c>
      <c r="G312" t="s">
        <v>255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24">
        <f t="shared" si="22"/>
        <v>69.632495164410059</v>
      </c>
      <c r="P312" s="124" t="str">
        <f t="shared" si="23"/>
        <v/>
      </c>
      <c r="S312" s="124" t="str">
        <f t="shared" si="19"/>
        <v/>
      </c>
    </row>
    <row r="313" spans="1:19">
      <c r="A313" s="1" t="s">
        <v>279</v>
      </c>
      <c r="B313" s="1">
        <v>2019</v>
      </c>
      <c r="C313" s="2">
        <v>43526</v>
      </c>
      <c r="D313" s="1" t="s">
        <v>19</v>
      </c>
      <c r="E313" s="22" t="s">
        <v>536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24">
        <f t="shared" si="22"/>
        <v>70.796460176991147</v>
      </c>
      <c r="P313" s="124" t="str">
        <f t="shared" si="23"/>
        <v/>
      </c>
      <c r="S313" s="124" t="str">
        <f t="shared" si="19"/>
        <v/>
      </c>
    </row>
    <row r="314" spans="1:19">
      <c r="A314" s="1" t="s">
        <v>279</v>
      </c>
      <c r="B314" s="1">
        <v>2019</v>
      </c>
      <c r="C314" s="2">
        <v>43526</v>
      </c>
      <c r="D314" s="1" t="s">
        <v>19</v>
      </c>
      <c r="E314" s="22" t="s">
        <v>536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24">
        <f t="shared" si="22"/>
        <v>70.671378091872782</v>
      </c>
      <c r="P314" s="124" t="str">
        <f t="shared" si="23"/>
        <v/>
      </c>
      <c r="S314" s="124" t="str">
        <f t="shared" si="19"/>
        <v/>
      </c>
    </row>
    <row r="315" spans="1:19">
      <c r="A315" s="1" t="s">
        <v>279</v>
      </c>
      <c r="B315" s="1">
        <v>2019</v>
      </c>
      <c r="C315" s="2">
        <v>43526</v>
      </c>
      <c r="D315" s="1" t="s">
        <v>19</v>
      </c>
      <c r="E315" s="22" t="s">
        <v>536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24">
        <f t="shared" si="22"/>
        <v>70.699135899450127</v>
      </c>
      <c r="P315" s="124" t="str">
        <f t="shared" si="23"/>
        <v/>
      </c>
      <c r="S315" s="124" t="str">
        <f t="shared" si="19"/>
        <v/>
      </c>
    </row>
    <row r="316" spans="1:19">
      <c r="A316" s="1" t="s">
        <v>279</v>
      </c>
      <c r="B316" s="1">
        <v>2019</v>
      </c>
      <c r="C316" s="2">
        <v>43526</v>
      </c>
      <c r="D316" s="1" t="s">
        <v>19</v>
      </c>
      <c r="E316" s="22" t="s">
        <v>536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534</v>
      </c>
      <c r="M316" s="124"/>
      <c r="P316" s="124" t="str">
        <f t="shared" si="23"/>
        <v/>
      </c>
      <c r="S316" s="124" t="str">
        <f t="shared" si="19"/>
        <v/>
      </c>
    </row>
    <row r="317" spans="1:19">
      <c r="A317" s="1" t="s">
        <v>279</v>
      </c>
      <c r="B317" s="1">
        <v>2019</v>
      </c>
      <c r="C317" s="2">
        <v>43526</v>
      </c>
      <c r="D317" s="1" t="s">
        <v>19</v>
      </c>
      <c r="E317" s="22" t="s">
        <v>536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24">
        <f t="shared" ref="M317:M332" si="24">IF(L317="","",3.6*200/(L317))</f>
        <v>70.546737213403887</v>
      </c>
      <c r="P317" s="124" t="str">
        <f t="shared" si="23"/>
        <v/>
      </c>
      <c r="S317" s="124" t="str">
        <f t="shared" si="19"/>
        <v/>
      </c>
    </row>
    <row r="318" spans="1:19">
      <c r="A318" s="1" t="s">
        <v>279</v>
      </c>
      <c r="B318" s="1">
        <v>2019</v>
      </c>
      <c r="C318" s="2">
        <v>43526</v>
      </c>
      <c r="D318" s="1" t="s">
        <v>19</v>
      </c>
      <c r="E318" s="22" t="s">
        <v>537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24">
        <f t="shared" si="24"/>
        <v>72.122608434338375</v>
      </c>
      <c r="N318">
        <v>1</v>
      </c>
      <c r="O318">
        <v>9.9909999999999997</v>
      </c>
      <c r="P318" s="124">
        <f t="shared" si="23"/>
        <v>72.064858372535284</v>
      </c>
      <c r="S318" s="124" t="str">
        <f t="shared" si="19"/>
        <v/>
      </c>
    </row>
    <row r="319" spans="1:19">
      <c r="A319" s="1" t="s">
        <v>279</v>
      </c>
      <c r="B319" s="1">
        <v>2019</v>
      </c>
      <c r="C319" s="2">
        <v>43526</v>
      </c>
      <c r="D319" s="1" t="s">
        <v>19</v>
      </c>
      <c r="E319" s="22" t="s">
        <v>537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24">
        <f t="shared" si="24"/>
        <v>70.408761979268519</v>
      </c>
      <c r="N319">
        <v>2</v>
      </c>
      <c r="O319">
        <v>11.170999999999999</v>
      </c>
      <c r="P319" s="124">
        <f t="shared" si="23"/>
        <v>64.452600483394505</v>
      </c>
      <c r="S319" s="124" t="str">
        <f t="shared" si="19"/>
        <v/>
      </c>
    </row>
    <row r="320" spans="1:19">
      <c r="A320" s="1" t="s">
        <v>279</v>
      </c>
      <c r="B320" s="1">
        <v>2019</v>
      </c>
      <c r="C320" s="2">
        <v>43526</v>
      </c>
      <c r="D320" s="1" t="s">
        <v>19</v>
      </c>
      <c r="E320" s="22" t="s">
        <v>537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24">
        <f t="shared" si="24"/>
        <v>52.520242176672262</v>
      </c>
      <c r="N320">
        <v>1</v>
      </c>
      <c r="O320">
        <v>10.042</v>
      </c>
      <c r="P320" s="124">
        <f t="shared" si="23"/>
        <v>71.698864767974513</v>
      </c>
      <c r="S320" s="124" t="str">
        <f t="shared" si="19"/>
        <v/>
      </c>
    </row>
    <row r="321" spans="1:19">
      <c r="A321" s="1" t="s">
        <v>279</v>
      </c>
      <c r="B321" s="1">
        <v>2019</v>
      </c>
      <c r="C321" s="2">
        <v>43526</v>
      </c>
      <c r="D321" s="1" t="s">
        <v>19</v>
      </c>
      <c r="E321" s="22" t="s">
        <v>537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24">
        <f t="shared" si="24"/>
        <v>51.981806367771284</v>
      </c>
      <c r="N321">
        <v>2</v>
      </c>
      <c r="O321">
        <v>10.196</v>
      </c>
      <c r="P321" s="124">
        <f t="shared" si="23"/>
        <v>70.615927814829348</v>
      </c>
      <c r="S321" s="124" t="str">
        <f t="shared" si="19"/>
        <v/>
      </c>
    </row>
    <row r="322" spans="1:19">
      <c r="A322" s="1" t="s">
        <v>279</v>
      </c>
      <c r="B322" s="1">
        <v>2019</v>
      </c>
      <c r="C322" s="2">
        <v>43526</v>
      </c>
      <c r="D322" s="1" t="s">
        <v>19</v>
      </c>
      <c r="E322" s="22" t="s">
        <v>537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24">
        <f t="shared" si="24"/>
        <v>70.319367125695862</v>
      </c>
      <c r="N322">
        <v>1</v>
      </c>
      <c r="O322">
        <v>9.9329999999999998</v>
      </c>
      <c r="P322" s="124">
        <f t="shared" si="23"/>
        <v>72.485653881002719</v>
      </c>
      <c r="S322" s="124" t="str">
        <f t="shared" ref="S322:S385" si="25">IF(R322="","",3.6*200/(R322))</f>
        <v/>
      </c>
    </row>
    <row r="323" spans="1:19">
      <c r="A323" s="1" t="s">
        <v>279</v>
      </c>
      <c r="B323" s="1">
        <v>2019</v>
      </c>
      <c r="C323" s="2">
        <v>43526</v>
      </c>
      <c r="D323" s="1" t="s">
        <v>19</v>
      </c>
      <c r="E323" s="22" t="s">
        <v>537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24">
        <f t="shared" si="24"/>
        <v>68.577959805695784</v>
      </c>
      <c r="N323">
        <v>2</v>
      </c>
      <c r="O323">
        <v>11.100999999999999</v>
      </c>
      <c r="P323" s="124">
        <f t="shared" si="23"/>
        <v>64.859021709755879</v>
      </c>
      <c r="S323" s="124" t="str">
        <f t="shared" si="25"/>
        <v/>
      </c>
    </row>
    <row r="324" spans="1:19">
      <c r="A324" s="1" t="s">
        <v>279</v>
      </c>
      <c r="B324" s="1">
        <v>2019</v>
      </c>
      <c r="C324" s="2">
        <v>43526</v>
      </c>
      <c r="D324" s="1" t="s">
        <v>19</v>
      </c>
      <c r="E324" s="22" t="s">
        <v>537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24">
        <f t="shared" si="24"/>
        <v>66.821345707656604</v>
      </c>
      <c r="N324">
        <v>1</v>
      </c>
      <c r="O324">
        <v>10.183</v>
      </c>
      <c r="P324" s="124">
        <f t="shared" si="23"/>
        <v>70.706078758715506</v>
      </c>
      <c r="S324" s="124" t="str">
        <f t="shared" si="25"/>
        <v/>
      </c>
    </row>
    <row r="325" spans="1:19">
      <c r="A325" s="1" t="s">
        <v>279</v>
      </c>
      <c r="B325" s="1">
        <v>2019</v>
      </c>
      <c r="C325" s="2">
        <v>43526</v>
      </c>
      <c r="D325" s="1" t="s">
        <v>19</v>
      </c>
      <c r="E325" s="22" t="s">
        <v>537</v>
      </c>
      <c r="F325">
        <v>4</v>
      </c>
      <c r="G325" t="s">
        <v>904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24">
        <f t="shared" si="24"/>
        <v>66.672840077784983</v>
      </c>
      <c r="N325">
        <v>2</v>
      </c>
      <c r="O325">
        <v>10.250999999999999</v>
      </c>
      <c r="P325" s="124">
        <f t="shared" si="23"/>
        <v>70.237050043898165</v>
      </c>
      <c r="S325" s="124" t="str">
        <f t="shared" si="25"/>
        <v/>
      </c>
    </row>
    <row r="326" spans="1:19">
      <c r="A326" s="1" t="s">
        <v>279</v>
      </c>
      <c r="B326" s="1">
        <v>2019</v>
      </c>
      <c r="C326" s="2">
        <v>43526</v>
      </c>
      <c r="D326" s="1" t="s">
        <v>19</v>
      </c>
      <c r="E326" s="22" t="s">
        <v>538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24">
        <f t="shared" si="24"/>
        <v>71.913703555733122</v>
      </c>
      <c r="N326">
        <v>1</v>
      </c>
      <c r="O326">
        <v>10.004</v>
      </c>
      <c r="P326" s="124">
        <f t="shared" si="23"/>
        <v>71.971211515393847</v>
      </c>
      <c r="S326" s="124" t="str">
        <f t="shared" si="25"/>
        <v/>
      </c>
    </row>
    <row r="327" spans="1:19">
      <c r="A327" s="1" t="s">
        <v>279</v>
      </c>
      <c r="B327" s="1">
        <v>2019</v>
      </c>
      <c r="C327" s="2">
        <v>43526</v>
      </c>
      <c r="D327" s="1" t="s">
        <v>19</v>
      </c>
      <c r="E327" s="22" t="s">
        <v>538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24">
        <f t="shared" si="24"/>
        <v>71.798962903869167</v>
      </c>
      <c r="N327">
        <v>2</v>
      </c>
      <c r="O327">
        <v>10.129999999999999</v>
      </c>
      <c r="P327" s="124">
        <f t="shared" si="23"/>
        <v>71.076011846001975</v>
      </c>
      <c r="S327" s="124" t="str">
        <f t="shared" si="25"/>
        <v/>
      </c>
    </row>
    <row r="328" spans="1:19">
      <c r="A328" s="1" t="s">
        <v>279</v>
      </c>
      <c r="B328" s="1">
        <v>2019</v>
      </c>
      <c r="C328" s="2">
        <v>43526</v>
      </c>
      <c r="D328" s="1" t="s">
        <v>19</v>
      </c>
      <c r="E328" s="22" t="s">
        <v>538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24">
        <f t="shared" si="24"/>
        <v>71.421485963694082</v>
      </c>
      <c r="N328">
        <v>1</v>
      </c>
      <c r="O328">
        <v>10.17</v>
      </c>
      <c r="P328" s="124">
        <f t="shared" ref="P328:P359" si="26">IF(O328="","",3.6*200/(O328))</f>
        <v>70.796460176991147</v>
      </c>
      <c r="Q328">
        <v>1</v>
      </c>
      <c r="R328">
        <v>9.952</v>
      </c>
      <c r="S328" s="124">
        <f t="shared" si="25"/>
        <v>72.347266881028943</v>
      </c>
    </row>
    <row r="329" spans="1:19">
      <c r="A329" s="1" t="s">
        <v>279</v>
      </c>
      <c r="B329" s="1">
        <v>2019</v>
      </c>
      <c r="C329" s="2">
        <v>43526</v>
      </c>
      <c r="D329" s="1" t="s">
        <v>19</v>
      </c>
      <c r="E329" s="22" t="s">
        <v>538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24">
        <f t="shared" si="24"/>
        <v>71.464019851116632</v>
      </c>
      <c r="N329">
        <v>2</v>
      </c>
      <c r="O329">
        <v>10.209999999999999</v>
      </c>
      <c r="P329" s="124">
        <f t="shared" si="26"/>
        <v>70.519098922624877</v>
      </c>
      <c r="Q329">
        <v>2</v>
      </c>
      <c r="R329">
        <v>10.505000000000001</v>
      </c>
      <c r="S329" s="124">
        <f t="shared" si="25"/>
        <v>68.538791051880054</v>
      </c>
    </row>
    <row r="330" spans="1:19">
      <c r="A330" s="1" t="s">
        <v>279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539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24">
        <f t="shared" si="24"/>
        <v>72.072072072072075</v>
      </c>
      <c r="N330">
        <v>1</v>
      </c>
      <c r="O330">
        <v>9.9320000000000004</v>
      </c>
      <c r="P330" s="124">
        <f t="shared" si="26"/>
        <v>72.492952074103897</v>
      </c>
      <c r="S330" s="124" t="str">
        <f t="shared" si="25"/>
        <v/>
      </c>
    </row>
    <row r="331" spans="1:19">
      <c r="A331" s="1" t="s">
        <v>279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539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24">
        <f t="shared" si="24"/>
        <v>70.894052776683736</v>
      </c>
      <c r="N331">
        <v>2</v>
      </c>
      <c r="O331">
        <v>9.9640000000000004</v>
      </c>
      <c r="P331" s="124">
        <f t="shared" si="26"/>
        <v>72.260136491368925</v>
      </c>
      <c r="S331" s="124" t="str">
        <f t="shared" si="25"/>
        <v/>
      </c>
    </row>
    <row r="332" spans="1:19">
      <c r="A332" s="1" t="s">
        <v>279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540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24">
        <f t="shared" si="24"/>
        <v>69.150979638878212</v>
      </c>
      <c r="N332">
        <v>1</v>
      </c>
      <c r="O332">
        <v>10.121</v>
      </c>
      <c r="P332" s="124">
        <f t="shared" si="26"/>
        <v>71.139215492540259</v>
      </c>
      <c r="S332" s="124" t="str">
        <f t="shared" si="25"/>
        <v/>
      </c>
    </row>
    <row r="333" spans="1:19">
      <c r="A333" s="1" t="s">
        <v>279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540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534</v>
      </c>
      <c r="M333" s="124"/>
      <c r="N333">
        <v>2</v>
      </c>
      <c r="O333">
        <v>10.162000000000001</v>
      </c>
      <c r="P333" s="124">
        <f t="shared" si="26"/>
        <v>70.852194449911423</v>
      </c>
      <c r="S333" s="124" t="str">
        <f t="shared" si="25"/>
        <v/>
      </c>
    </row>
    <row r="334" spans="1:19">
      <c r="A334" s="1" t="s">
        <v>231</v>
      </c>
      <c r="B334" s="1">
        <v>2019</v>
      </c>
      <c r="C334" s="76">
        <v>43772</v>
      </c>
      <c r="D334" s="1" t="s">
        <v>64</v>
      </c>
      <c r="E334" s="22" t="s">
        <v>533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24">
        <f t="shared" ref="M334:M365" si="27">IF(L334="","",3.6*200/(L334))</f>
        <v>69.639230099622779</v>
      </c>
      <c r="P334" s="124" t="str">
        <f t="shared" si="26"/>
        <v/>
      </c>
      <c r="S334" s="124" t="str">
        <f t="shared" si="25"/>
        <v/>
      </c>
    </row>
    <row r="335" spans="1:19">
      <c r="A335" s="1" t="s">
        <v>231</v>
      </c>
      <c r="B335" s="1">
        <v>2019</v>
      </c>
      <c r="C335" s="76">
        <v>43772</v>
      </c>
      <c r="D335" s="1" t="s">
        <v>64</v>
      </c>
      <c r="E335" s="22" t="s">
        <v>533</v>
      </c>
      <c r="F335">
        <v>1</v>
      </c>
      <c r="G335" t="s">
        <v>185</v>
      </c>
      <c r="H335" t="s">
        <v>995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24">
        <f t="shared" si="27"/>
        <v>63.135741844966681</v>
      </c>
      <c r="P335" s="124" t="str">
        <f t="shared" si="26"/>
        <v/>
      </c>
      <c r="S335" s="124" t="str">
        <f t="shared" si="25"/>
        <v/>
      </c>
    </row>
    <row r="336" spans="1:19">
      <c r="A336" s="1" t="s">
        <v>231</v>
      </c>
      <c r="B336" s="1">
        <v>2019</v>
      </c>
      <c r="C336" s="76">
        <v>43772</v>
      </c>
      <c r="D336" s="1" t="s">
        <v>64</v>
      </c>
      <c r="E336" s="22" t="s">
        <v>533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24">
        <f t="shared" si="27"/>
        <v>66.267832489645656</v>
      </c>
      <c r="P336" s="124" t="str">
        <f t="shared" si="26"/>
        <v/>
      </c>
      <c r="S336" s="124" t="str">
        <f t="shared" si="25"/>
        <v/>
      </c>
    </row>
    <row r="337" spans="1:19">
      <c r="A337" s="1" t="s">
        <v>231</v>
      </c>
      <c r="B337" s="1">
        <v>2019</v>
      </c>
      <c r="C337" s="76">
        <v>43772</v>
      </c>
      <c r="D337" s="1" t="s">
        <v>64</v>
      </c>
      <c r="E337" s="22" t="s">
        <v>533</v>
      </c>
      <c r="F337">
        <v>2</v>
      </c>
      <c r="G337" t="s">
        <v>550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24">
        <f t="shared" si="27"/>
        <v>65.675453799142559</v>
      </c>
      <c r="P337" s="124" t="str">
        <f t="shared" si="26"/>
        <v/>
      </c>
      <c r="S337" s="124" t="str">
        <f t="shared" si="25"/>
        <v/>
      </c>
    </row>
    <row r="338" spans="1:19">
      <c r="A338" s="1" t="s">
        <v>231</v>
      </c>
      <c r="B338" s="1">
        <v>2019</v>
      </c>
      <c r="C338" s="76">
        <v>43772</v>
      </c>
      <c r="D338" s="1" t="s">
        <v>64</v>
      </c>
      <c r="E338" s="22" t="s">
        <v>533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24">
        <f t="shared" si="27"/>
        <v>69.896126589651487</v>
      </c>
      <c r="P338" s="124" t="str">
        <f t="shared" si="26"/>
        <v/>
      </c>
      <c r="S338" s="124" t="str">
        <f t="shared" si="25"/>
        <v/>
      </c>
    </row>
    <row r="339" spans="1:19">
      <c r="A339" s="1" t="s">
        <v>231</v>
      </c>
      <c r="B339" s="1">
        <v>2019</v>
      </c>
      <c r="C339" s="76">
        <v>43772</v>
      </c>
      <c r="D339" s="1" t="s">
        <v>64</v>
      </c>
      <c r="E339" s="22" t="s">
        <v>533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24">
        <f t="shared" si="27"/>
        <v>68.965517241379317</v>
      </c>
      <c r="P339" s="124" t="str">
        <f t="shared" si="26"/>
        <v/>
      </c>
      <c r="S339" s="124" t="str">
        <f t="shared" si="25"/>
        <v/>
      </c>
    </row>
    <row r="340" spans="1:19">
      <c r="A340" s="1" t="s">
        <v>231</v>
      </c>
      <c r="B340" s="1">
        <v>2019</v>
      </c>
      <c r="C340" s="76">
        <v>43772</v>
      </c>
      <c r="D340" s="1" t="s">
        <v>64</v>
      </c>
      <c r="E340" s="22" t="s">
        <v>533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24">
        <f t="shared" si="27"/>
        <v>70.045724292246334</v>
      </c>
      <c r="P340" s="124" t="str">
        <f t="shared" si="26"/>
        <v/>
      </c>
      <c r="S340" s="124" t="str">
        <f t="shared" si="25"/>
        <v/>
      </c>
    </row>
    <row r="341" spans="1:19">
      <c r="A341" s="1" t="s">
        <v>231</v>
      </c>
      <c r="B341" s="1">
        <v>2019</v>
      </c>
      <c r="C341" s="76">
        <v>43772</v>
      </c>
      <c r="D341" s="1" t="s">
        <v>64</v>
      </c>
      <c r="E341" s="22" t="s">
        <v>533</v>
      </c>
      <c r="F341">
        <v>4</v>
      </c>
      <c r="G341" t="s">
        <v>867</v>
      </c>
      <c r="H341" t="s">
        <v>868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24">
        <f t="shared" si="27"/>
        <v>68.879747440926053</v>
      </c>
      <c r="P341" s="124" t="str">
        <f t="shared" si="26"/>
        <v/>
      </c>
      <c r="S341" s="124" t="str">
        <f t="shared" si="25"/>
        <v/>
      </c>
    </row>
    <row r="342" spans="1:19">
      <c r="A342" s="1" t="s">
        <v>231</v>
      </c>
      <c r="B342" s="1">
        <v>2019</v>
      </c>
      <c r="C342" s="76">
        <v>43772</v>
      </c>
      <c r="D342" s="1" t="s">
        <v>64</v>
      </c>
      <c r="E342" s="22" t="s">
        <v>533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24">
        <f t="shared" si="27"/>
        <v>70.719968568902857</v>
      </c>
      <c r="P342" s="124" t="str">
        <f t="shared" si="26"/>
        <v/>
      </c>
      <c r="S342" s="124" t="str">
        <f t="shared" si="25"/>
        <v/>
      </c>
    </row>
    <row r="343" spans="1:19">
      <c r="A343" s="1" t="s">
        <v>231</v>
      </c>
      <c r="B343" s="1">
        <v>2019</v>
      </c>
      <c r="C343" s="76">
        <v>43772</v>
      </c>
      <c r="D343" s="1" t="s">
        <v>64</v>
      </c>
      <c r="E343" s="22" t="s">
        <v>533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24">
        <f t="shared" si="27"/>
        <v>69.104520587388421</v>
      </c>
      <c r="P343" s="124" t="str">
        <f t="shared" si="26"/>
        <v/>
      </c>
      <c r="S343" s="124" t="str">
        <f t="shared" si="25"/>
        <v/>
      </c>
    </row>
    <row r="344" spans="1:19">
      <c r="A344" s="1" t="s">
        <v>231</v>
      </c>
      <c r="B344" s="1">
        <v>2019</v>
      </c>
      <c r="C344" s="76">
        <v>43772</v>
      </c>
      <c r="D344" s="1" t="s">
        <v>64</v>
      </c>
      <c r="E344" s="22" t="s">
        <v>533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24">
        <f t="shared" si="27"/>
        <v>68.721962393815019</v>
      </c>
      <c r="P344" s="124" t="str">
        <f t="shared" si="26"/>
        <v/>
      </c>
      <c r="S344" s="124" t="str">
        <f t="shared" si="25"/>
        <v/>
      </c>
    </row>
    <row r="345" spans="1:19">
      <c r="A345" s="1" t="s">
        <v>231</v>
      </c>
      <c r="B345" s="1">
        <v>2019</v>
      </c>
      <c r="C345" s="76">
        <v>43772</v>
      </c>
      <c r="D345" s="1" t="s">
        <v>64</v>
      </c>
      <c r="E345" s="22" t="s">
        <v>533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24">
        <f t="shared" si="27"/>
        <v>64.748201438848909</v>
      </c>
      <c r="P345" s="124" t="str">
        <f t="shared" si="26"/>
        <v/>
      </c>
      <c r="S345" s="124" t="str">
        <f t="shared" si="25"/>
        <v/>
      </c>
    </row>
    <row r="346" spans="1:19">
      <c r="A346" s="1" t="s">
        <v>231</v>
      </c>
      <c r="B346" s="1">
        <v>2019</v>
      </c>
      <c r="C346" s="76">
        <v>43772</v>
      </c>
      <c r="D346" s="1" t="s">
        <v>64</v>
      </c>
      <c r="E346" s="22" t="s">
        <v>533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24">
        <f t="shared" si="27"/>
        <v>69.720151060327296</v>
      </c>
      <c r="P346" s="124" t="str">
        <f t="shared" si="26"/>
        <v/>
      </c>
      <c r="S346" s="124" t="str">
        <f t="shared" si="25"/>
        <v/>
      </c>
    </row>
    <row r="347" spans="1:19">
      <c r="A347" s="1" t="s">
        <v>231</v>
      </c>
      <c r="B347" s="1">
        <v>2019</v>
      </c>
      <c r="C347" s="76">
        <v>43772</v>
      </c>
      <c r="D347" s="1" t="s">
        <v>64</v>
      </c>
      <c r="E347" s="22" t="s">
        <v>533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24">
        <f t="shared" si="27"/>
        <v>69.250745407329035</v>
      </c>
      <c r="P347" s="124" t="str">
        <f t="shared" si="26"/>
        <v/>
      </c>
      <c r="S347" s="124" t="str">
        <f t="shared" si="25"/>
        <v/>
      </c>
    </row>
    <row r="348" spans="1:19">
      <c r="A348" s="1" t="s">
        <v>231</v>
      </c>
      <c r="B348" s="1">
        <v>2019</v>
      </c>
      <c r="C348" s="76">
        <v>43772</v>
      </c>
      <c r="D348" s="1" t="s">
        <v>64</v>
      </c>
      <c r="E348" s="22" t="s">
        <v>533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24">
        <f t="shared" si="27"/>
        <v>71.033938437253354</v>
      </c>
      <c r="P348" s="124" t="str">
        <f t="shared" si="26"/>
        <v/>
      </c>
      <c r="S348" s="124" t="str">
        <f t="shared" si="25"/>
        <v/>
      </c>
    </row>
    <row r="349" spans="1:19">
      <c r="A349" s="1" t="s">
        <v>231</v>
      </c>
      <c r="B349" s="1">
        <v>2019</v>
      </c>
      <c r="C349" s="76">
        <v>43772</v>
      </c>
      <c r="D349" s="1" t="s">
        <v>64</v>
      </c>
      <c r="E349" s="22" t="s">
        <v>533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24">
        <f t="shared" si="27"/>
        <v>65.199674001630001</v>
      </c>
      <c r="P349" s="124" t="str">
        <f t="shared" si="26"/>
        <v/>
      </c>
      <c r="S349" s="124" t="str">
        <f t="shared" si="25"/>
        <v/>
      </c>
    </row>
    <row r="350" spans="1:19">
      <c r="A350" s="1" t="s">
        <v>231</v>
      </c>
      <c r="B350" s="1">
        <v>2019</v>
      </c>
      <c r="C350" s="76">
        <v>43772</v>
      </c>
      <c r="D350" s="1" t="s">
        <v>64</v>
      </c>
      <c r="E350" s="22" t="s">
        <v>533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24">
        <f t="shared" si="27"/>
        <v>69.612298172677171</v>
      </c>
      <c r="P350" s="124" t="str">
        <f t="shared" si="26"/>
        <v/>
      </c>
      <c r="S350" s="124" t="str">
        <f t="shared" si="25"/>
        <v/>
      </c>
    </row>
    <row r="351" spans="1:19">
      <c r="A351" s="1" t="s">
        <v>231</v>
      </c>
      <c r="B351" s="1">
        <v>2019</v>
      </c>
      <c r="C351" s="76">
        <v>43772</v>
      </c>
      <c r="D351" s="1" t="s">
        <v>64</v>
      </c>
      <c r="E351" s="22" t="s">
        <v>533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24">
        <f t="shared" si="27"/>
        <v>69.02502157031924</v>
      </c>
      <c r="P351" s="124" t="str">
        <f t="shared" si="26"/>
        <v/>
      </c>
      <c r="S351" s="124" t="str">
        <f t="shared" si="25"/>
        <v/>
      </c>
    </row>
    <row r="352" spans="1:19">
      <c r="A352" s="1" t="s">
        <v>231</v>
      </c>
      <c r="B352" s="1">
        <v>2019</v>
      </c>
      <c r="C352" s="76">
        <v>43772</v>
      </c>
      <c r="D352" s="1" t="s">
        <v>64</v>
      </c>
      <c r="E352" s="22" t="s">
        <v>533</v>
      </c>
      <c r="F352">
        <v>11</v>
      </c>
      <c r="G352" t="s">
        <v>91</v>
      </c>
      <c r="H352" t="s">
        <v>896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24">
        <f t="shared" si="27"/>
        <v>70.782540306724343</v>
      </c>
      <c r="P352" s="124" t="str">
        <f t="shared" si="26"/>
        <v/>
      </c>
      <c r="S352" s="124" t="str">
        <f t="shared" si="25"/>
        <v/>
      </c>
    </row>
    <row r="353" spans="1:19">
      <c r="A353" s="1" t="s">
        <v>231</v>
      </c>
      <c r="B353" s="1">
        <v>2019</v>
      </c>
      <c r="C353" s="76">
        <v>43772</v>
      </c>
      <c r="D353" s="1" t="s">
        <v>64</v>
      </c>
      <c r="E353" s="22" t="s">
        <v>533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24">
        <f t="shared" si="27"/>
        <v>70.512192733326799</v>
      </c>
      <c r="P353" s="124" t="str">
        <f t="shared" si="26"/>
        <v/>
      </c>
      <c r="S353" s="124" t="str">
        <f t="shared" si="25"/>
        <v/>
      </c>
    </row>
    <row r="354" spans="1:19">
      <c r="A354" s="1" t="s">
        <v>231</v>
      </c>
      <c r="B354" s="1">
        <v>2019</v>
      </c>
      <c r="C354" s="76">
        <v>43772</v>
      </c>
      <c r="D354" s="1" t="s">
        <v>64</v>
      </c>
      <c r="E354" s="22" t="s">
        <v>533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24">
        <f t="shared" si="27"/>
        <v>70.113935144609997</v>
      </c>
      <c r="P354" s="124" t="str">
        <f t="shared" si="26"/>
        <v/>
      </c>
      <c r="S354" s="124" t="str">
        <f t="shared" si="25"/>
        <v/>
      </c>
    </row>
    <row r="355" spans="1:19">
      <c r="A355" s="1" t="s">
        <v>231</v>
      </c>
      <c r="B355" s="1">
        <v>2019</v>
      </c>
      <c r="C355" s="76">
        <v>43772</v>
      </c>
      <c r="D355" s="1" t="s">
        <v>64</v>
      </c>
      <c r="E355" s="22" t="s">
        <v>533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24">
        <f t="shared" si="27"/>
        <v>66.030814380044021</v>
      </c>
      <c r="P355" s="124" t="str">
        <f t="shared" si="26"/>
        <v/>
      </c>
      <c r="S355" s="124" t="str">
        <f t="shared" si="25"/>
        <v/>
      </c>
    </row>
    <row r="356" spans="1:19">
      <c r="A356" s="1" t="s">
        <v>231</v>
      </c>
      <c r="B356" s="1">
        <v>2019</v>
      </c>
      <c r="C356" s="76">
        <v>43772</v>
      </c>
      <c r="D356" s="1" t="s">
        <v>64</v>
      </c>
      <c r="E356" s="22" t="s">
        <v>533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24">
        <f t="shared" si="27"/>
        <v>70.498384412023881</v>
      </c>
      <c r="P356" s="124" t="str">
        <f t="shared" si="26"/>
        <v/>
      </c>
      <c r="S356" s="124" t="str">
        <f t="shared" si="25"/>
        <v/>
      </c>
    </row>
    <row r="357" spans="1:19">
      <c r="A357" s="1" t="s">
        <v>231</v>
      </c>
      <c r="B357" s="1">
        <v>2019</v>
      </c>
      <c r="C357" s="76">
        <v>43772</v>
      </c>
      <c r="D357" s="1" t="s">
        <v>64</v>
      </c>
      <c r="E357" s="22" t="s">
        <v>533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24">
        <f t="shared" si="27"/>
        <v>67.828544512482353</v>
      </c>
      <c r="P357" s="124" t="str">
        <f t="shared" si="26"/>
        <v/>
      </c>
      <c r="S357" s="124" t="str">
        <f t="shared" si="25"/>
        <v/>
      </c>
    </row>
    <row r="358" spans="1:19">
      <c r="A358" s="1" t="s">
        <v>231</v>
      </c>
      <c r="B358" s="1">
        <v>2019</v>
      </c>
      <c r="C358" s="76">
        <v>43772</v>
      </c>
      <c r="D358" s="1" t="s">
        <v>64</v>
      </c>
      <c r="E358" s="22" t="s">
        <v>536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24">
        <f t="shared" si="27"/>
        <v>70.588235294117638</v>
      </c>
      <c r="P358" s="124" t="str">
        <f t="shared" si="26"/>
        <v/>
      </c>
      <c r="S358" s="124" t="str">
        <f t="shared" si="25"/>
        <v/>
      </c>
    </row>
    <row r="359" spans="1:19">
      <c r="A359" s="1" t="s">
        <v>231</v>
      </c>
      <c r="B359" s="1">
        <v>2019</v>
      </c>
      <c r="C359" s="76">
        <v>43772</v>
      </c>
      <c r="D359" s="1" t="s">
        <v>64</v>
      </c>
      <c r="E359" s="22" t="s">
        <v>536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24">
        <f t="shared" si="27"/>
        <v>70.887072954612577</v>
      </c>
      <c r="P359" s="124" t="str">
        <f t="shared" si="26"/>
        <v/>
      </c>
      <c r="S359" s="124" t="str">
        <f t="shared" si="25"/>
        <v/>
      </c>
    </row>
    <row r="360" spans="1:19">
      <c r="A360" s="1" t="s">
        <v>231</v>
      </c>
      <c r="B360" s="1">
        <v>2019</v>
      </c>
      <c r="C360" s="76">
        <v>43772</v>
      </c>
      <c r="D360" s="1" t="s">
        <v>64</v>
      </c>
      <c r="E360" s="22" t="s">
        <v>536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24">
        <f t="shared" si="27"/>
        <v>69.659442724458202</v>
      </c>
      <c r="P360" s="124" t="str">
        <f t="shared" ref="P360:P391" si="28">IF(O360="","",3.6*200/(O360))</f>
        <v/>
      </c>
      <c r="S360" s="124" t="str">
        <f t="shared" si="25"/>
        <v/>
      </c>
    </row>
    <row r="361" spans="1:19">
      <c r="A361" s="1" t="s">
        <v>231</v>
      </c>
      <c r="B361" s="1">
        <v>2019</v>
      </c>
      <c r="C361" s="76">
        <v>43772</v>
      </c>
      <c r="D361" s="1" t="s">
        <v>64</v>
      </c>
      <c r="E361" s="22" t="s">
        <v>536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24">
        <f t="shared" si="27"/>
        <v>72.808170694711293</v>
      </c>
      <c r="P361" s="124" t="str">
        <f t="shared" si="28"/>
        <v/>
      </c>
      <c r="S361" s="124" t="str">
        <f t="shared" si="25"/>
        <v/>
      </c>
    </row>
    <row r="362" spans="1:19">
      <c r="A362" s="1" t="s">
        <v>231</v>
      </c>
      <c r="B362" s="1">
        <v>2019</v>
      </c>
      <c r="C362" s="76">
        <v>43772</v>
      </c>
      <c r="D362" s="1" t="s">
        <v>64</v>
      </c>
      <c r="E362" s="22" t="s">
        <v>536</v>
      </c>
      <c r="F362">
        <v>2</v>
      </c>
      <c r="G362" t="s">
        <v>91</v>
      </c>
      <c r="H362" t="s">
        <v>896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24">
        <f t="shared" si="27"/>
        <v>72.749317975143995</v>
      </c>
      <c r="P362" s="124" t="str">
        <f t="shared" si="28"/>
        <v/>
      </c>
      <c r="S362" s="124" t="str">
        <f t="shared" si="25"/>
        <v/>
      </c>
    </row>
    <row r="363" spans="1:19">
      <c r="A363" s="1" t="s">
        <v>231</v>
      </c>
      <c r="B363" s="1">
        <v>2019</v>
      </c>
      <c r="C363" s="76">
        <v>43772</v>
      </c>
      <c r="D363" s="1" t="s">
        <v>64</v>
      </c>
      <c r="E363" s="22" t="s">
        <v>536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24">
        <f t="shared" si="27"/>
        <v>71.877807726864333</v>
      </c>
      <c r="P363" s="124" t="str">
        <f t="shared" si="28"/>
        <v/>
      </c>
      <c r="S363" s="124" t="str">
        <f t="shared" si="25"/>
        <v/>
      </c>
    </row>
    <row r="364" spans="1:19">
      <c r="A364" s="1" t="s">
        <v>231</v>
      </c>
      <c r="B364" s="1">
        <v>2019</v>
      </c>
      <c r="C364" s="76">
        <v>43772</v>
      </c>
      <c r="D364" s="1" t="s">
        <v>64</v>
      </c>
      <c r="E364" s="22" t="s">
        <v>536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24">
        <f t="shared" si="27"/>
        <v>71.53502235469449</v>
      </c>
      <c r="P364" s="124" t="str">
        <f t="shared" si="28"/>
        <v/>
      </c>
      <c r="S364" s="124" t="str">
        <f t="shared" si="25"/>
        <v/>
      </c>
    </row>
    <row r="365" spans="1:19">
      <c r="A365" s="1" t="s">
        <v>231</v>
      </c>
      <c r="B365" s="1">
        <v>2019</v>
      </c>
      <c r="C365" s="76">
        <v>43772</v>
      </c>
      <c r="D365" s="1" t="s">
        <v>64</v>
      </c>
      <c r="E365" s="22" t="s">
        <v>536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24">
        <f t="shared" si="27"/>
        <v>71.506604429436877</v>
      </c>
      <c r="P365" s="124" t="str">
        <f t="shared" si="28"/>
        <v/>
      </c>
      <c r="S365" s="124" t="str">
        <f t="shared" si="25"/>
        <v/>
      </c>
    </row>
    <row r="366" spans="1:19">
      <c r="A366" s="1" t="s">
        <v>231</v>
      </c>
      <c r="B366" s="1">
        <v>2019</v>
      </c>
      <c r="C366" s="76">
        <v>43772</v>
      </c>
      <c r="D366" s="1" t="s">
        <v>64</v>
      </c>
      <c r="E366" s="22" t="s">
        <v>536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24">
        <f t="shared" ref="M366:M397" si="29">IF(L366="","",3.6*200/(L366))</f>
        <v>69.835111542192038</v>
      </c>
      <c r="P366" s="124" t="str">
        <f t="shared" si="28"/>
        <v/>
      </c>
      <c r="S366" s="124" t="str">
        <f t="shared" si="25"/>
        <v/>
      </c>
    </row>
    <row r="367" spans="1:19">
      <c r="A367" s="1" t="s">
        <v>231</v>
      </c>
      <c r="B367" s="1">
        <v>2019</v>
      </c>
      <c r="C367" s="76">
        <v>43772</v>
      </c>
      <c r="D367" s="1" t="s">
        <v>64</v>
      </c>
      <c r="E367" s="22" t="s">
        <v>536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24">
        <f t="shared" si="29"/>
        <v>70.237050043898165</v>
      </c>
      <c r="P367" s="124" t="str">
        <f t="shared" si="28"/>
        <v/>
      </c>
      <c r="S367" s="124" t="str">
        <f t="shared" si="25"/>
        <v/>
      </c>
    </row>
    <row r="368" spans="1:19">
      <c r="A368" s="1" t="s">
        <v>231</v>
      </c>
      <c r="B368" s="1">
        <v>2019</v>
      </c>
      <c r="C368" s="76">
        <v>43772</v>
      </c>
      <c r="D368" s="1" t="s">
        <v>64</v>
      </c>
      <c r="E368" s="22" t="s">
        <v>536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24">
        <f t="shared" si="29"/>
        <v>70.271325395276207</v>
      </c>
      <c r="P368" s="124" t="str">
        <f t="shared" si="28"/>
        <v/>
      </c>
      <c r="S368" s="124" t="str">
        <f t="shared" si="25"/>
        <v/>
      </c>
    </row>
    <row r="369" spans="1:19">
      <c r="A369" s="1" t="s">
        <v>231</v>
      </c>
      <c r="B369" s="1">
        <v>2019</v>
      </c>
      <c r="C369" s="76">
        <v>43772</v>
      </c>
      <c r="D369" s="1" t="s">
        <v>64</v>
      </c>
      <c r="E369" s="22" t="s">
        <v>536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24">
        <f t="shared" si="29"/>
        <v>68.998562529947293</v>
      </c>
      <c r="P369" s="124" t="str">
        <f t="shared" si="28"/>
        <v/>
      </c>
      <c r="S369" s="124" t="str">
        <f t="shared" si="25"/>
        <v/>
      </c>
    </row>
    <row r="370" spans="1:19">
      <c r="A370" s="1" t="s">
        <v>231</v>
      </c>
      <c r="B370" s="1">
        <v>2019</v>
      </c>
      <c r="C370" s="76">
        <v>43772</v>
      </c>
      <c r="D370" s="1" t="s">
        <v>64</v>
      </c>
      <c r="E370" s="22" t="s">
        <v>536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24">
        <f t="shared" si="29"/>
        <v>70.782540306724343</v>
      </c>
      <c r="P370" s="124" t="str">
        <f t="shared" si="28"/>
        <v/>
      </c>
      <c r="S370" s="124" t="str">
        <f t="shared" si="25"/>
        <v/>
      </c>
    </row>
    <row r="371" spans="1:19">
      <c r="A371" s="1" t="s">
        <v>231</v>
      </c>
      <c r="B371" s="1">
        <v>2019</v>
      </c>
      <c r="C371" s="76">
        <v>43772</v>
      </c>
      <c r="D371" s="1" t="s">
        <v>64</v>
      </c>
      <c r="E371" s="22" t="s">
        <v>536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24">
        <f t="shared" si="29"/>
        <v>70.271325395276207</v>
      </c>
      <c r="P371" s="124" t="str">
        <f t="shared" si="28"/>
        <v/>
      </c>
      <c r="S371" s="124" t="str">
        <f t="shared" si="25"/>
        <v/>
      </c>
    </row>
    <row r="372" spans="1:19">
      <c r="A372" s="1" t="s">
        <v>231</v>
      </c>
      <c r="B372" s="1">
        <v>2019</v>
      </c>
      <c r="C372" s="76">
        <v>43772</v>
      </c>
      <c r="D372" s="28" t="s">
        <v>64</v>
      </c>
      <c r="E372" s="22" t="s">
        <v>536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24">
        <f t="shared" si="29"/>
        <v>69.998055609566407</v>
      </c>
      <c r="P372" s="124" t="str">
        <f t="shared" si="28"/>
        <v/>
      </c>
      <c r="S372" s="124" t="str">
        <f t="shared" si="25"/>
        <v/>
      </c>
    </row>
    <row r="373" spans="1:19">
      <c r="A373" s="1" t="s">
        <v>231</v>
      </c>
      <c r="B373" s="1">
        <v>2019</v>
      </c>
      <c r="C373" s="76">
        <v>43772</v>
      </c>
      <c r="D373" s="28" t="s">
        <v>64</v>
      </c>
      <c r="E373" s="22" t="s">
        <v>536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24">
        <f t="shared" si="29"/>
        <v>70.257611241217802</v>
      </c>
      <c r="P373" s="124" t="str">
        <f t="shared" si="28"/>
        <v/>
      </c>
      <c r="S373" s="124" t="str">
        <f t="shared" si="25"/>
        <v/>
      </c>
    </row>
    <row r="374" spans="1:19">
      <c r="A374" s="1" t="s">
        <v>231</v>
      </c>
      <c r="B374" s="1">
        <v>2019</v>
      </c>
      <c r="C374" s="76">
        <v>43772</v>
      </c>
      <c r="D374" s="28" t="s">
        <v>64</v>
      </c>
      <c r="E374" s="22" t="s">
        <v>537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24">
        <f t="shared" si="29"/>
        <v>71.464019851116632</v>
      </c>
      <c r="N374">
        <v>1</v>
      </c>
      <c r="O374">
        <v>10.081</v>
      </c>
      <c r="P374" s="124">
        <f t="shared" si="28"/>
        <v>71.421485963694082</v>
      </c>
      <c r="S374" s="124" t="str">
        <f t="shared" si="25"/>
        <v/>
      </c>
    </row>
    <row r="375" spans="1:19">
      <c r="A375" s="1" t="s">
        <v>231</v>
      </c>
      <c r="B375" s="1">
        <v>2019</v>
      </c>
      <c r="C375" s="76">
        <v>43772</v>
      </c>
      <c r="D375" s="28" t="s">
        <v>64</v>
      </c>
      <c r="E375" s="22" t="s">
        <v>537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24">
        <f t="shared" si="29"/>
        <v>70.429423848185465</v>
      </c>
      <c r="N375">
        <v>2</v>
      </c>
      <c r="O375">
        <v>10.731999999999999</v>
      </c>
      <c r="P375" s="124">
        <f t="shared" si="28"/>
        <v>67.089079388743954</v>
      </c>
      <c r="S375" s="124" t="str">
        <f t="shared" si="25"/>
        <v/>
      </c>
    </row>
    <row r="376" spans="1:19">
      <c r="A376" s="1" t="s">
        <v>231</v>
      </c>
      <c r="B376" s="1">
        <v>2019</v>
      </c>
      <c r="C376" s="76">
        <v>43772</v>
      </c>
      <c r="D376" s="28" t="s">
        <v>64</v>
      </c>
      <c r="E376" s="22" t="s">
        <v>537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24">
        <f t="shared" si="29"/>
        <v>74.028377544725473</v>
      </c>
      <c r="N376">
        <v>1</v>
      </c>
      <c r="O376">
        <v>9.8030000000000008</v>
      </c>
      <c r="P376" s="124">
        <f t="shared" si="28"/>
        <v>73.446904008976844</v>
      </c>
      <c r="S376" s="124" t="str">
        <f t="shared" si="25"/>
        <v/>
      </c>
    </row>
    <row r="377" spans="1:19">
      <c r="A377" s="1" t="s">
        <v>231</v>
      </c>
      <c r="B377" s="1">
        <v>2019</v>
      </c>
      <c r="C377" s="76">
        <v>43772</v>
      </c>
      <c r="D377" s="28" t="s">
        <v>64</v>
      </c>
      <c r="E377" s="22" t="s">
        <v>537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24">
        <f t="shared" si="29"/>
        <v>73.634690120679068</v>
      </c>
      <c r="N377">
        <v>2</v>
      </c>
      <c r="O377">
        <v>10.041</v>
      </c>
      <c r="P377" s="124">
        <f t="shared" si="28"/>
        <v>71.706005377950405</v>
      </c>
      <c r="S377" s="124" t="str">
        <f t="shared" si="25"/>
        <v/>
      </c>
    </row>
    <row r="378" spans="1:19">
      <c r="A378" s="1" t="s">
        <v>231</v>
      </c>
      <c r="B378" s="1">
        <v>2019</v>
      </c>
      <c r="C378" s="76">
        <v>43772</v>
      </c>
      <c r="D378" s="28" t="s">
        <v>64</v>
      </c>
      <c r="E378" s="22" t="s">
        <v>537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24">
        <f t="shared" si="29"/>
        <v>71.620411817367938</v>
      </c>
      <c r="N378">
        <v>1</v>
      </c>
      <c r="O378">
        <v>9.9819999999999993</v>
      </c>
      <c r="P378" s="124">
        <f t="shared" si="28"/>
        <v>72.129833700661194</v>
      </c>
      <c r="S378" s="124" t="str">
        <f t="shared" si="25"/>
        <v/>
      </c>
    </row>
    <row r="379" spans="1:19">
      <c r="A379" s="1" t="s">
        <v>231</v>
      </c>
      <c r="B379" s="1">
        <v>2019</v>
      </c>
      <c r="C379" s="76">
        <v>43772</v>
      </c>
      <c r="D379" s="28" t="s">
        <v>64</v>
      </c>
      <c r="E379" s="22" t="s">
        <v>537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24">
        <f t="shared" si="29"/>
        <v>71.535022354694476</v>
      </c>
      <c r="N379">
        <v>2</v>
      </c>
      <c r="O379">
        <v>9.9909999999999997</v>
      </c>
      <c r="P379" s="124">
        <f t="shared" si="28"/>
        <v>72.064858372535284</v>
      </c>
      <c r="S379" s="124" t="str">
        <f t="shared" si="25"/>
        <v/>
      </c>
    </row>
    <row r="380" spans="1:19">
      <c r="A380" s="1" t="s">
        <v>231</v>
      </c>
      <c r="B380" s="1">
        <v>2019</v>
      </c>
      <c r="C380" s="76">
        <v>43772</v>
      </c>
      <c r="D380" s="28" t="s">
        <v>64</v>
      </c>
      <c r="E380" s="22" t="s">
        <v>537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24">
        <f t="shared" si="29"/>
        <v>70.20280811232449</v>
      </c>
      <c r="N380">
        <v>2</v>
      </c>
      <c r="O380">
        <v>10.089</v>
      </c>
      <c r="P380" s="124">
        <f t="shared" si="28"/>
        <v>71.364852809991078</v>
      </c>
      <c r="S380" s="124" t="str">
        <f t="shared" si="25"/>
        <v/>
      </c>
    </row>
    <row r="381" spans="1:19">
      <c r="A381" s="1" t="s">
        <v>231</v>
      </c>
      <c r="B381" s="1">
        <v>2019</v>
      </c>
      <c r="C381" s="76">
        <v>43772</v>
      </c>
      <c r="D381" s="28" t="s">
        <v>64</v>
      </c>
      <c r="E381" s="22" t="s">
        <v>537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24">
        <f t="shared" si="29"/>
        <v>70.650574035914033</v>
      </c>
      <c r="N381">
        <v>1</v>
      </c>
      <c r="O381">
        <v>9.9969999999999999</v>
      </c>
      <c r="P381" s="124">
        <f t="shared" si="28"/>
        <v>72.021606481944588</v>
      </c>
      <c r="S381" s="124" t="str">
        <f t="shared" si="25"/>
        <v/>
      </c>
    </row>
    <row r="382" spans="1:19">
      <c r="A382" s="1" t="s">
        <v>231</v>
      </c>
      <c r="B382" s="1">
        <v>2019</v>
      </c>
      <c r="C382" s="76">
        <v>43772</v>
      </c>
      <c r="D382" s="28" t="s">
        <v>64</v>
      </c>
      <c r="E382" s="22" t="s">
        <v>538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24">
        <f t="shared" si="29"/>
        <v>71.506604429436877</v>
      </c>
      <c r="N382">
        <v>1</v>
      </c>
      <c r="O382">
        <v>10.050000000000001</v>
      </c>
      <c r="P382" s="124">
        <f t="shared" si="28"/>
        <v>71.641791044776113</v>
      </c>
      <c r="S382" s="124" t="str">
        <f t="shared" si="25"/>
        <v/>
      </c>
    </row>
    <row r="383" spans="1:19">
      <c r="A383" s="1" t="s">
        <v>231</v>
      </c>
      <c r="B383" s="1">
        <v>2019</v>
      </c>
      <c r="C383" s="76">
        <v>43772</v>
      </c>
      <c r="D383" s="28" t="s">
        <v>64</v>
      </c>
      <c r="E383" s="22" t="s">
        <v>538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24">
        <f t="shared" si="29"/>
        <v>73.544433094994901</v>
      </c>
      <c r="N383">
        <v>1</v>
      </c>
      <c r="O383">
        <v>9.9570000000000007</v>
      </c>
      <c r="P383" s="124">
        <f t="shared" si="28"/>
        <v>72.31093702922567</v>
      </c>
      <c r="S383" s="124" t="str">
        <f t="shared" si="25"/>
        <v/>
      </c>
    </row>
    <row r="384" spans="1:19">
      <c r="A384" s="1" t="s">
        <v>231</v>
      </c>
      <c r="B384" s="1">
        <v>2019</v>
      </c>
      <c r="C384" s="76">
        <v>43772</v>
      </c>
      <c r="D384" s="28" t="s">
        <v>64</v>
      </c>
      <c r="E384" s="22" t="s">
        <v>538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24">
        <f t="shared" si="29"/>
        <v>72.822898755942163</v>
      </c>
      <c r="N384">
        <v>2</v>
      </c>
      <c r="O384">
        <v>16.312000000000001</v>
      </c>
      <c r="P384" s="124">
        <f t="shared" si="28"/>
        <v>44.139283962726822</v>
      </c>
      <c r="S384" s="124" t="str">
        <f t="shared" si="25"/>
        <v/>
      </c>
    </row>
    <row r="385" spans="1:19">
      <c r="A385" s="1" t="s">
        <v>231</v>
      </c>
      <c r="B385" s="1">
        <v>2019</v>
      </c>
      <c r="C385" s="76">
        <v>43772</v>
      </c>
      <c r="D385" s="28" t="s">
        <v>64</v>
      </c>
      <c r="E385" s="22" t="s">
        <v>538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24">
        <f t="shared" si="29"/>
        <v>70.852194449911423</v>
      </c>
      <c r="N385">
        <v>2</v>
      </c>
      <c r="O385">
        <v>10.129000000000001</v>
      </c>
      <c r="P385" s="124">
        <f t="shared" si="28"/>
        <v>71.08302892684371</v>
      </c>
      <c r="S385" s="124" t="str">
        <f t="shared" si="25"/>
        <v/>
      </c>
    </row>
    <row r="386" spans="1:19">
      <c r="A386" s="1" t="s">
        <v>231</v>
      </c>
      <c r="B386" s="1">
        <v>2019</v>
      </c>
      <c r="C386" s="76">
        <v>43772</v>
      </c>
      <c r="D386" s="28" t="s">
        <v>64</v>
      </c>
      <c r="E386" s="22" t="s">
        <v>62</v>
      </c>
      <c r="F386" t="s">
        <v>539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24">
        <f t="shared" si="29"/>
        <v>72.859744990892537</v>
      </c>
      <c r="N386">
        <v>1</v>
      </c>
      <c r="O386">
        <v>9.9700000000000006</v>
      </c>
      <c r="P386" s="124">
        <f t="shared" si="28"/>
        <v>72.21664994984954</v>
      </c>
      <c r="Q386">
        <v>1</v>
      </c>
      <c r="R386">
        <v>9.8569999999999993</v>
      </c>
      <c r="S386" s="124">
        <f t="shared" ref="S386:S449" si="30">IF(R386="","",3.6*200/(R386))</f>
        <v>73.044536877346047</v>
      </c>
    </row>
    <row r="387" spans="1:19">
      <c r="A387" s="1" t="s">
        <v>231</v>
      </c>
      <c r="B387" s="1">
        <v>2019</v>
      </c>
      <c r="C387" s="76">
        <v>43772</v>
      </c>
      <c r="D387" s="28" t="s">
        <v>64</v>
      </c>
      <c r="E387" s="22" t="s">
        <v>62</v>
      </c>
      <c r="F387" t="s">
        <v>539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24">
        <f t="shared" si="29"/>
        <v>72.91877658497063</v>
      </c>
      <c r="N387">
        <v>2</v>
      </c>
      <c r="O387">
        <v>10.112</v>
      </c>
      <c r="P387" s="124">
        <f t="shared" si="28"/>
        <v>71.202531645569621</v>
      </c>
      <c r="Q387">
        <v>2</v>
      </c>
      <c r="R387">
        <v>9.9420000000000002</v>
      </c>
      <c r="S387" s="124">
        <f t="shared" si="30"/>
        <v>72.420036210018097</v>
      </c>
    </row>
    <row r="388" spans="1:19">
      <c r="A388" s="1" t="s">
        <v>231</v>
      </c>
      <c r="B388" s="1">
        <v>2019</v>
      </c>
      <c r="C388" s="76">
        <v>43772</v>
      </c>
      <c r="D388" s="28" t="s">
        <v>64</v>
      </c>
      <c r="E388" s="22" t="s">
        <v>62</v>
      </c>
      <c r="F388" t="s">
        <v>540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24">
        <f t="shared" si="29"/>
        <v>70.154925460391695</v>
      </c>
      <c r="N388">
        <v>1</v>
      </c>
      <c r="P388" s="124" t="str">
        <f t="shared" si="28"/>
        <v/>
      </c>
      <c r="Q388">
        <v>2</v>
      </c>
      <c r="R388">
        <v>10.25</v>
      </c>
      <c r="S388" s="124">
        <f t="shared" si="30"/>
        <v>70.243902439024396</v>
      </c>
    </row>
    <row r="389" spans="1:19">
      <c r="A389" s="1" t="s">
        <v>231</v>
      </c>
      <c r="B389" s="1">
        <v>2019</v>
      </c>
      <c r="C389" s="76">
        <v>43772</v>
      </c>
      <c r="D389" s="28" t="s">
        <v>64</v>
      </c>
      <c r="E389" s="22" t="s">
        <v>62</v>
      </c>
      <c r="F389" t="s">
        <v>540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24">
        <f t="shared" si="29"/>
        <v>70.319367125695862</v>
      </c>
      <c r="N389">
        <v>2</v>
      </c>
      <c r="O389" t="s">
        <v>534</v>
      </c>
      <c r="P389" s="124"/>
      <c r="Q389">
        <v>1</v>
      </c>
      <c r="R389">
        <v>10.210000000000001</v>
      </c>
      <c r="S389" s="124">
        <f t="shared" si="30"/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533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24">
        <f t="shared" si="29"/>
        <v>70.154925460391695</v>
      </c>
      <c r="P390" s="124" t="str">
        <f t="shared" ref="P390:P453" si="31">IF(O390="","",3.6*200/(O390))</f>
        <v/>
      </c>
      <c r="S390" s="124" t="str">
        <f t="shared" si="30"/>
        <v/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533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24">
        <f t="shared" si="29"/>
        <v>69.726902963393371</v>
      </c>
      <c r="P391" s="124" t="str">
        <f t="shared" si="31"/>
        <v/>
      </c>
      <c r="S391" s="124" t="str">
        <f t="shared" si="30"/>
        <v/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533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24">
        <f t="shared" si="29"/>
        <v>69.144338807260155</v>
      </c>
      <c r="P392" s="124" t="str">
        <f t="shared" si="31"/>
        <v/>
      </c>
      <c r="S392" s="124" t="str">
        <f t="shared" si="30"/>
        <v/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533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24">
        <f t="shared" si="29"/>
        <v>68.939103791650709</v>
      </c>
      <c r="P393" s="124" t="str">
        <f t="shared" si="31"/>
        <v/>
      </c>
      <c r="S393" s="124" t="str">
        <f t="shared" si="30"/>
        <v/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533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24">
        <f t="shared" si="29"/>
        <v>63.688633348076074</v>
      </c>
      <c r="P394" s="124" t="str">
        <f t="shared" si="31"/>
        <v/>
      </c>
      <c r="S394" s="124" t="str">
        <f t="shared" si="30"/>
        <v/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533</v>
      </c>
      <c r="F395">
        <v>4</v>
      </c>
      <c r="G395" t="s">
        <v>91</v>
      </c>
      <c r="H395" t="s">
        <v>896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24">
        <f t="shared" si="29"/>
        <v>70.761670761670757</v>
      </c>
      <c r="P395" s="124" t="str">
        <f t="shared" si="31"/>
        <v/>
      </c>
      <c r="S395" s="124" t="str">
        <f t="shared" si="30"/>
        <v/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533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24">
        <f t="shared" si="29"/>
        <v>70.733863837312114</v>
      </c>
      <c r="P396" s="124" t="str">
        <f t="shared" si="31"/>
        <v/>
      </c>
      <c r="S396" s="124" t="str">
        <f t="shared" si="30"/>
        <v/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533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24">
        <f t="shared" si="29"/>
        <v>71.713147410358573</v>
      </c>
      <c r="P397" s="124" t="str">
        <f t="shared" si="31"/>
        <v/>
      </c>
      <c r="S397" s="124" t="str">
        <f t="shared" si="30"/>
        <v/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533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24">
        <f t="shared" ref="M398:M429" si="32">IF(L398="","",3.6*200/(L398))</f>
        <v>54.074352234322198</v>
      </c>
      <c r="P398" s="124" t="str">
        <f t="shared" si="31"/>
        <v/>
      </c>
      <c r="S398" s="124" t="str">
        <f t="shared" si="30"/>
        <v/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533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24">
        <f t="shared" si="32"/>
        <v>68.912710566615615</v>
      </c>
      <c r="P399" s="124" t="str">
        <f t="shared" si="31"/>
        <v/>
      </c>
      <c r="S399" s="124" t="str">
        <f t="shared" si="30"/>
        <v/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533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24">
        <f t="shared" si="32"/>
        <v>68.886337543053955</v>
      </c>
      <c r="P400" s="124" t="str">
        <f t="shared" si="31"/>
        <v/>
      </c>
      <c r="S400" s="124" t="str">
        <f t="shared" si="30"/>
        <v/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533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24">
        <f t="shared" si="32"/>
        <v>68.840233291901711</v>
      </c>
      <c r="P401" s="124" t="str">
        <f t="shared" si="31"/>
        <v/>
      </c>
      <c r="S401" s="124" t="str">
        <f t="shared" si="30"/>
        <v/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533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24">
        <f t="shared" si="32"/>
        <v>69.104520587388421</v>
      </c>
      <c r="P402" s="124" t="str">
        <f t="shared" si="31"/>
        <v/>
      </c>
      <c r="S402" s="124" t="str">
        <f t="shared" si="30"/>
        <v/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533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24">
        <f t="shared" si="32"/>
        <v>70.182278974558926</v>
      </c>
      <c r="P403" s="124" t="str">
        <f t="shared" si="31"/>
        <v/>
      </c>
      <c r="S403" s="124" t="str">
        <f t="shared" si="30"/>
        <v/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533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24">
        <f t="shared" si="32"/>
        <v>69.645966337782937</v>
      </c>
      <c r="P404" s="124" t="str">
        <f t="shared" si="31"/>
        <v/>
      </c>
      <c r="S404" s="124" t="str">
        <f t="shared" si="30"/>
        <v/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533</v>
      </c>
      <c r="F405">
        <v>10</v>
      </c>
      <c r="G405" t="s">
        <v>309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24">
        <f t="shared" si="32"/>
        <v>68.972123766644316</v>
      </c>
      <c r="P405" s="124" t="str">
        <f t="shared" si="31"/>
        <v/>
      </c>
      <c r="S405" s="124" t="str">
        <f t="shared" si="30"/>
        <v/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533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24">
        <f t="shared" si="32"/>
        <v>69.131060969755168</v>
      </c>
      <c r="P406" s="124" t="str">
        <f t="shared" si="31"/>
        <v/>
      </c>
      <c r="S406" s="124" t="str">
        <f t="shared" si="30"/>
        <v/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533</v>
      </c>
      <c r="F407">
        <v>11</v>
      </c>
      <c r="G407" t="s">
        <v>871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24">
        <f t="shared" si="32"/>
        <v>68.480121742438655</v>
      </c>
      <c r="P407" s="124" t="str">
        <f t="shared" si="31"/>
        <v/>
      </c>
      <c r="S407" s="124" t="str">
        <f t="shared" si="30"/>
        <v/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533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24">
        <f t="shared" si="32"/>
        <v>70.747764567161255</v>
      </c>
      <c r="P408" s="124" t="str">
        <f t="shared" si="31"/>
        <v/>
      </c>
      <c r="S408" s="124" t="str">
        <f t="shared" si="30"/>
        <v/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533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24">
        <f t="shared" si="32"/>
        <v>69.747166521360072</v>
      </c>
      <c r="P409" s="124" t="str">
        <f t="shared" si="31"/>
        <v/>
      </c>
      <c r="S409" s="124" t="str">
        <f t="shared" si="30"/>
        <v/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533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24">
        <f t="shared" si="32"/>
        <v>69.257406694882647</v>
      </c>
      <c r="P410" s="124" t="str">
        <f t="shared" si="31"/>
        <v/>
      </c>
      <c r="S410" s="124" t="str">
        <f t="shared" si="30"/>
        <v/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533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24">
        <f t="shared" si="32"/>
        <v>69.767441860465112</v>
      </c>
      <c r="P411" s="124" t="str">
        <f t="shared" si="31"/>
        <v/>
      </c>
      <c r="S411" s="124" t="str">
        <f t="shared" si="30"/>
        <v/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533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24">
        <f t="shared" si="32"/>
        <v>52.436093511033427</v>
      </c>
      <c r="P412" s="124" t="str">
        <f t="shared" si="31"/>
        <v/>
      </c>
      <c r="S412" s="124" t="str">
        <f t="shared" si="30"/>
        <v/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533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24">
        <f t="shared" si="32"/>
        <v>69.20415224913495</v>
      </c>
      <c r="P413" s="124" t="str">
        <f t="shared" si="31"/>
        <v/>
      </c>
      <c r="S413" s="124" t="str">
        <f t="shared" si="30"/>
        <v/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536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24">
        <f t="shared" si="32"/>
        <v>70.706078758715506</v>
      </c>
      <c r="P414" s="124" t="str">
        <f t="shared" si="31"/>
        <v/>
      </c>
      <c r="S414" s="124" t="str">
        <f t="shared" si="30"/>
        <v/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536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24">
        <f t="shared" si="32"/>
        <v>72.551390568319235</v>
      </c>
      <c r="P415" s="124" t="str">
        <f t="shared" si="31"/>
        <v/>
      </c>
      <c r="S415" s="124" t="str">
        <f t="shared" si="30"/>
        <v/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536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24">
        <f t="shared" si="32"/>
        <v>72.376357056694829</v>
      </c>
      <c r="P416" s="124" t="str">
        <f t="shared" si="31"/>
        <v/>
      </c>
      <c r="S416" s="124" t="str">
        <f t="shared" si="30"/>
        <v/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536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24">
        <f t="shared" si="32"/>
        <v>71.181413741967376</v>
      </c>
      <c r="P417" s="124" t="str">
        <f t="shared" si="31"/>
        <v/>
      </c>
      <c r="S417" s="124" t="str">
        <f t="shared" si="30"/>
        <v/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536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24">
        <f t="shared" si="32"/>
        <v>70.998915294349672</v>
      </c>
      <c r="P418" s="124" t="str">
        <f t="shared" si="31"/>
        <v/>
      </c>
      <c r="S418" s="124" t="str">
        <f t="shared" si="30"/>
        <v/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536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24">
        <f t="shared" si="32"/>
        <v>71.877807726864333</v>
      </c>
      <c r="P419" s="124" t="str">
        <f t="shared" si="31"/>
        <v/>
      </c>
      <c r="S419" s="124" t="str">
        <f t="shared" si="30"/>
        <v/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536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24">
        <f t="shared" si="32"/>
        <v>51.720422383449467</v>
      </c>
      <c r="P420" s="124" t="str">
        <f t="shared" si="31"/>
        <v/>
      </c>
      <c r="S420" s="124" t="str">
        <f t="shared" si="30"/>
        <v/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536</v>
      </c>
      <c r="F421">
        <v>4</v>
      </c>
      <c r="G421" t="s">
        <v>255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24">
        <f t="shared" si="32"/>
        <v>70.189120686293634</v>
      </c>
      <c r="P421" s="124" t="str">
        <f t="shared" si="31"/>
        <v/>
      </c>
      <c r="S421" s="124" t="str">
        <f t="shared" si="30"/>
        <v/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536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24">
        <f t="shared" si="32"/>
        <v>69.699903194578908</v>
      </c>
      <c r="P422" s="124" t="str">
        <f t="shared" si="31"/>
        <v/>
      </c>
      <c r="S422" s="124" t="str">
        <f t="shared" si="30"/>
        <v/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536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24">
        <f t="shared" si="32"/>
        <v>69.511488704383083</v>
      </c>
      <c r="P423" s="124" t="str">
        <f t="shared" si="31"/>
        <v/>
      </c>
      <c r="S423" s="124" t="str">
        <f t="shared" si="30"/>
        <v/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536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24">
        <f t="shared" si="32"/>
        <v>69.511488704383083</v>
      </c>
      <c r="P424" s="124" t="str">
        <f t="shared" si="31"/>
        <v/>
      </c>
      <c r="S424" s="124" t="str">
        <f t="shared" si="30"/>
        <v/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536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24">
        <f t="shared" si="32"/>
        <v>70.120763537202961</v>
      </c>
      <c r="P425" s="124" t="str">
        <f t="shared" si="31"/>
        <v/>
      </c>
      <c r="S425" s="124" t="str">
        <f t="shared" si="30"/>
        <v/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536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24">
        <f t="shared" si="32"/>
        <v>70.346849047386428</v>
      </c>
      <c r="P426" s="124" t="str">
        <f t="shared" si="31"/>
        <v/>
      </c>
      <c r="S426" s="124" t="str">
        <f t="shared" si="30"/>
        <v/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536</v>
      </c>
      <c r="F427">
        <v>8</v>
      </c>
      <c r="G427" t="s">
        <v>91</v>
      </c>
      <c r="H427" t="s">
        <v>896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24">
        <f t="shared" si="32"/>
        <v>70.264467649068024</v>
      </c>
      <c r="P427" s="124" t="str">
        <f t="shared" si="31"/>
        <v/>
      </c>
      <c r="S427" s="124" t="str">
        <f t="shared" si="30"/>
        <v/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536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24">
        <f t="shared" si="32"/>
        <v>69.578662543486658</v>
      </c>
      <c r="P428" s="124" t="str">
        <f t="shared" si="31"/>
        <v/>
      </c>
      <c r="S428" s="124" t="str">
        <f t="shared" si="30"/>
        <v/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536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24">
        <f t="shared" si="32"/>
        <v>70.803422165404655</v>
      </c>
      <c r="P429" s="124" t="str">
        <f t="shared" si="31"/>
        <v/>
      </c>
      <c r="S429" s="124" t="str">
        <f t="shared" si="30"/>
        <v/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537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24">
        <f t="shared" ref="M430:M461" si="33">IF(L430="","",3.6*200/(L430))</f>
        <v>68.591026007430699</v>
      </c>
      <c r="N430">
        <v>1</v>
      </c>
      <c r="O430">
        <v>10.077</v>
      </c>
      <c r="P430" s="124">
        <f t="shared" si="31"/>
        <v>71.449836260791898</v>
      </c>
      <c r="S430" s="124" t="str">
        <f t="shared" si="30"/>
        <v/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537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24">
        <f t="shared" si="33"/>
        <v>68.033638854767077</v>
      </c>
      <c r="N431">
        <v>2</v>
      </c>
      <c r="O431">
        <v>10.220000000000001</v>
      </c>
      <c r="P431" s="124">
        <f t="shared" si="31"/>
        <v>70.450097847358123</v>
      </c>
      <c r="S431" s="124" t="str">
        <f t="shared" si="30"/>
        <v/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537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24">
        <f t="shared" si="33"/>
        <v>71.485305798252583</v>
      </c>
      <c r="N432">
        <v>1</v>
      </c>
      <c r="O432">
        <v>10.16</v>
      </c>
      <c r="P432" s="124">
        <f t="shared" si="31"/>
        <v>70.866141732283467</v>
      </c>
      <c r="S432" s="124" t="str">
        <f t="shared" si="30"/>
        <v/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537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24">
        <f t="shared" si="33"/>
        <v>71.315372424722668</v>
      </c>
      <c r="N433">
        <v>2</v>
      </c>
      <c r="O433">
        <v>10.313000000000001</v>
      </c>
      <c r="P433" s="124">
        <f t="shared" si="31"/>
        <v>69.814796858334134</v>
      </c>
      <c r="S433" s="124" t="str">
        <f t="shared" si="30"/>
        <v/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537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24">
        <f t="shared" si="33"/>
        <v>73.185606830656639</v>
      </c>
      <c r="N434">
        <v>1</v>
      </c>
      <c r="O434">
        <v>10.089</v>
      </c>
      <c r="P434" s="124">
        <f t="shared" si="31"/>
        <v>71.364852809991078</v>
      </c>
      <c r="S434" s="124" t="str">
        <f t="shared" si="30"/>
        <v/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537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24">
        <f t="shared" si="33"/>
        <v>57.650732644727363</v>
      </c>
      <c r="N435">
        <v>2</v>
      </c>
      <c r="O435">
        <v>10.103</v>
      </c>
      <c r="P435" s="124">
        <f t="shared" si="31"/>
        <v>71.265960605760668</v>
      </c>
      <c r="S435" s="124" t="str">
        <f t="shared" si="30"/>
        <v/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537</v>
      </c>
      <c r="F436">
        <v>4</v>
      </c>
      <c r="G436" t="s">
        <v>255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24">
        <f t="shared" si="33"/>
        <v>71.188451651176578</v>
      </c>
      <c r="N436">
        <v>1</v>
      </c>
      <c r="O436">
        <v>10.005000000000001</v>
      </c>
      <c r="P436" s="124">
        <f t="shared" si="31"/>
        <v>71.964017991004496</v>
      </c>
      <c r="S436" s="124" t="str">
        <f t="shared" si="30"/>
        <v/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537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24">
        <f t="shared" si="33"/>
        <v>69.097888675623807</v>
      </c>
      <c r="N437">
        <v>2</v>
      </c>
      <c r="O437">
        <v>10.567</v>
      </c>
      <c r="P437" s="124">
        <f t="shared" si="31"/>
        <v>68.136651840635935</v>
      </c>
      <c r="S437" s="124" t="str">
        <f t="shared" si="30"/>
        <v/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538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24">
        <f t="shared" si="33"/>
        <v>72.036018009004508</v>
      </c>
      <c r="N438">
        <v>1</v>
      </c>
      <c r="O438">
        <v>9.9700000000000006</v>
      </c>
      <c r="P438" s="124">
        <f t="shared" si="31"/>
        <v>72.21664994984954</v>
      </c>
      <c r="S438" s="124" t="str">
        <f t="shared" si="30"/>
        <v/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538</v>
      </c>
      <c r="F439">
        <v>1</v>
      </c>
      <c r="G439" t="s">
        <v>255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24">
        <f t="shared" si="33"/>
        <v>70.120763537202961</v>
      </c>
      <c r="N439">
        <v>2</v>
      </c>
      <c r="O439">
        <v>9.995000000000001</v>
      </c>
      <c r="P439" s="124">
        <f t="shared" si="31"/>
        <v>72.036018009004493</v>
      </c>
      <c r="S439" s="124" t="str">
        <f t="shared" si="30"/>
        <v/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538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24">
        <f t="shared" si="33"/>
        <v>73.05194805194806</v>
      </c>
      <c r="N440">
        <v>1</v>
      </c>
      <c r="O440">
        <v>10.055</v>
      </c>
      <c r="P440" s="124">
        <f t="shared" si="31"/>
        <v>71.606166086524112</v>
      </c>
      <c r="S440" s="124" t="str">
        <f t="shared" si="30"/>
        <v/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538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24">
        <f t="shared" si="33"/>
        <v>71.563462876453627</v>
      </c>
      <c r="N441">
        <v>2</v>
      </c>
      <c r="O441">
        <v>11.224</v>
      </c>
      <c r="P441" s="124">
        <f t="shared" si="31"/>
        <v>64.148253741981463</v>
      </c>
      <c r="S441" s="124" t="str">
        <f t="shared" si="30"/>
        <v/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539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24">
        <f t="shared" si="33"/>
        <v>72.602601593223753</v>
      </c>
      <c r="N442">
        <v>1</v>
      </c>
      <c r="O442">
        <v>9.9060000000000006</v>
      </c>
      <c r="P442" s="124">
        <f t="shared" si="31"/>
        <v>72.683222289521495</v>
      </c>
      <c r="S442" s="124" t="str">
        <f t="shared" si="30"/>
        <v/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539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24">
        <f t="shared" si="33"/>
        <v>71.464019851116632</v>
      </c>
      <c r="N443">
        <v>2</v>
      </c>
      <c r="O443">
        <v>9.952</v>
      </c>
      <c r="P443" s="124">
        <f t="shared" si="31"/>
        <v>72.347266881028943</v>
      </c>
      <c r="S443" s="124" t="str">
        <f t="shared" si="30"/>
        <v/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540</v>
      </c>
      <c r="G444" t="s">
        <v>255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24">
        <f t="shared" si="33"/>
        <v>70.970921636274028</v>
      </c>
      <c r="N444">
        <v>1</v>
      </c>
      <c r="O444">
        <v>10.141</v>
      </c>
      <c r="P444" s="124">
        <f t="shared" si="31"/>
        <v>70.998915294349672</v>
      </c>
      <c r="S444" s="124" t="str">
        <f t="shared" si="30"/>
        <v/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540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24">
        <f t="shared" si="33"/>
        <v>70.949940875049279</v>
      </c>
      <c r="N445">
        <v>2</v>
      </c>
      <c r="O445">
        <v>10.33</v>
      </c>
      <c r="P445" s="124">
        <f t="shared" si="31"/>
        <v>69.699903194578894</v>
      </c>
      <c r="S445" s="124" t="str">
        <f t="shared" si="30"/>
        <v/>
      </c>
    </row>
    <row r="446" spans="1:19">
      <c r="A446" s="21" t="s">
        <v>224</v>
      </c>
      <c r="B446" s="21">
        <v>2019</v>
      </c>
      <c r="C446" s="75">
        <v>43800</v>
      </c>
      <c r="D446" s="21" t="s">
        <v>64</v>
      </c>
      <c r="E446" s="22" t="s">
        <v>533</v>
      </c>
      <c r="F446">
        <v>7</v>
      </c>
      <c r="G446" t="s">
        <v>1998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24">
        <f t="shared" si="33"/>
        <v>69.538342669499713</v>
      </c>
      <c r="P446" s="124" t="str">
        <f t="shared" si="31"/>
        <v/>
      </c>
      <c r="S446" s="124" t="str">
        <f t="shared" si="30"/>
        <v/>
      </c>
    </row>
    <row r="447" spans="1:19">
      <c r="A447" s="21" t="s">
        <v>224</v>
      </c>
      <c r="B447" s="21">
        <v>2019</v>
      </c>
      <c r="C447" s="75">
        <v>43800</v>
      </c>
      <c r="D447" s="21" t="s">
        <v>64</v>
      </c>
      <c r="E447" s="22" t="s">
        <v>533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24">
        <f t="shared" si="33"/>
        <v>69.619029201315016</v>
      </c>
      <c r="P447" s="124" t="str">
        <f t="shared" si="31"/>
        <v/>
      </c>
      <c r="S447" s="124" t="str">
        <f t="shared" si="30"/>
        <v/>
      </c>
    </row>
    <row r="448" spans="1:19">
      <c r="A448" s="21" t="s">
        <v>224</v>
      </c>
      <c r="B448" s="21">
        <v>2019</v>
      </c>
      <c r="C448" s="75">
        <v>43800</v>
      </c>
      <c r="D448" s="21" t="s">
        <v>64</v>
      </c>
      <c r="E448" s="22" t="s">
        <v>533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24">
        <f t="shared" si="33"/>
        <v>67.472589260612878</v>
      </c>
      <c r="P448" s="124" t="str">
        <f t="shared" si="31"/>
        <v/>
      </c>
      <c r="S448" s="124" t="str">
        <f t="shared" si="30"/>
        <v/>
      </c>
    </row>
    <row r="449" spans="1:19">
      <c r="A449" s="21" t="s">
        <v>224</v>
      </c>
      <c r="B449" s="21">
        <v>2019</v>
      </c>
      <c r="C449" s="75">
        <v>43800</v>
      </c>
      <c r="D449" s="21" t="s">
        <v>64</v>
      </c>
      <c r="E449" s="22" t="s">
        <v>533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24">
        <f t="shared" si="33"/>
        <v>66.93938267013759</v>
      </c>
      <c r="P449" s="124" t="str">
        <f t="shared" si="31"/>
        <v/>
      </c>
      <c r="S449" s="124" t="str">
        <f t="shared" si="30"/>
        <v/>
      </c>
    </row>
    <row r="450" spans="1:19">
      <c r="A450" s="21" t="s">
        <v>224</v>
      </c>
      <c r="B450" s="21">
        <v>2019</v>
      </c>
      <c r="C450" s="75">
        <v>43800</v>
      </c>
      <c r="D450" s="21" t="s">
        <v>64</v>
      </c>
      <c r="E450" s="22" t="s">
        <v>533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24">
        <f t="shared" si="33"/>
        <v>68.610634648370493</v>
      </c>
      <c r="P450" s="124" t="str">
        <f t="shared" si="31"/>
        <v/>
      </c>
      <c r="S450" s="124" t="str">
        <f t="shared" ref="S450:S513" si="34">IF(R450="","",3.6*200/(R450))</f>
        <v/>
      </c>
    </row>
    <row r="451" spans="1:19">
      <c r="A451" s="21" t="s">
        <v>224</v>
      </c>
      <c r="B451" s="21">
        <v>2019</v>
      </c>
      <c r="C451" s="75">
        <v>43800</v>
      </c>
      <c r="D451" s="21" t="s">
        <v>64</v>
      </c>
      <c r="E451" s="22" t="s">
        <v>533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24">
        <f t="shared" si="33"/>
        <v>68.532267275842372</v>
      </c>
      <c r="P451" s="124" t="str">
        <f t="shared" si="31"/>
        <v/>
      </c>
      <c r="S451" s="124" t="str">
        <f t="shared" si="34"/>
        <v/>
      </c>
    </row>
    <row r="452" spans="1:19">
      <c r="A452" s="21" t="s">
        <v>224</v>
      </c>
      <c r="B452" s="21">
        <v>2019</v>
      </c>
      <c r="C452" s="75">
        <v>43800</v>
      </c>
      <c r="D452" s="21" t="s">
        <v>64</v>
      </c>
      <c r="E452" s="22" t="s">
        <v>533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24">
        <f t="shared" si="33"/>
        <v>69.377529389092317</v>
      </c>
      <c r="P452" s="124" t="str">
        <f t="shared" si="31"/>
        <v/>
      </c>
      <c r="S452" s="124" t="str">
        <f t="shared" si="34"/>
        <v/>
      </c>
    </row>
    <row r="453" spans="1:19">
      <c r="A453" s="21" t="s">
        <v>224</v>
      </c>
      <c r="B453" s="21">
        <v>2019</v>
      </c>
      <c r="C453" s="75">
        <v>43800</v>
      </c>
      <c r="D453" s="21" t="s">
        <v>64</v>
      </c>
      <c r="E453" s="22" t="s">
        <v>533</v>
      </c>
      <c r="F453">
        <v>3</v>
      </c>
      <c r="G453" t="s">
        <v>337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24">
        <f t="shared" si="33"/>
        <v>68.480121742438655</v>
      </c>
      <c r="P453" s="124" t="str">
        <f t="shared" si="31"/>
        <v/>
      </c>
      <c r="S453" s="124" t="str">
        <f t="shared" si="34"/>
        <v/>
      </c>
    </row>
    <row r="454" spans="1:19">
      <c r="A454" s="21" t="s">
        <v>224</v>
      </c>
      <c r="B454" s="21">
        <v>2019</v>
      </c>
      <c r="C454" s="75">
        <v>43800</v>
      </c>
      <c r="D454" s="21" t="s">
        <v>64</v>
      </c>
      <c r="E454" s="22" t="s">
        <v>533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24">
        <f t="shared" si="33"/>
        <v>69.571939317808486</v>
      </c>
      <c r="P454" s="124" t="str">
        <f t="shared" ref="P454:P517" si="35">IF(O454="","",3.6*200/(O454))</f>
        <v/>
      </c>
      <c r="S454" s="124" t="str">
        <f t="shared" si="34"/>
        <v/>
      </c>
    </row>
    <row r="455" spans="1:19">
      <c r="A455" s="21" t="s">
        <v>224</v>
      </c>
      <c r="B455" s="21">
        <v>2019</v>
      </c>
      <c r="C455" s="75">
        <v>43800</v>
      </c>
      <c r="D455" s="21" t="s">
        <v>64</v>
      </c>
      <c r="E455" s="22" t="s">
        <v>533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24">
        <f t="shared" si="33"/>
        <v>66.611157368859281</v>
      </c>
      <c r="P455" s="124" t="str">
        <f t="shared" si="35"/>
        <v/>
      </c>
      <c r="S455" s="124" t="str">
        <f t="shared" si="34"/>
        <v/>
      </c>
    </row>
    <row r="456" spans="1:19">
      <c r="A456" s="21" t="s">
        <v>224</v>
      </c>
      <c r="B456" s="21">
        <v>2019</v>
      </c>
      <c r="C456" s="75">
        <v>43800</v>
      </c>
      <c r="D456" s="21" t="s">
        <v>64</v>
      </c>
      <c r="E456" s="22" t="s">
        <v>533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24">
        <f t="shared" si="33"/>
        <v>68.846815834767654</v>
      </c>
      <c r="P456" s="124" t="str">
        <f t="shared" si="35"/>
        <v/>
      </c>
      <c r="S456" s="124" t="str">
        <f t="shared" si="34"/>
        <v/>
      </c>
    </row>
    <row r="457" spans="1:19">
      <c r="A457" s="21" t="s">
        <v>224</v>
      </c>
      <c r="B457" s="21">
        <v>2019</v>
      </c>
      <c r="C457" s="75">
        <v>43800</v>
      </c>
      <c r="D457" s="21" t="s">
        <v>64</v>
      </c>
      <c r="E457" s="22" t="s">
        <v>533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24">
        <f t="shared" si="33"/>
        <v>70.209653827401269</v>
      </c>
      <c r="P457" s="124" t="str">
        <f t="shared" si="35"/>
        <v/>
      </c>
      <c r="S457" s="124" t="str">
        <f t="shared" si="34"/>
        <v/>
      </c>
    </row>
    <row r="458" spans="1:19">
      <c r="A458" s="21" t="s">
        <v>224</v>
      </c>
      <c r="B458" s="21">
        <v>2019</v>
      </c>
      <c r="C458" s="75">
        <v>43800</v>
      </c>
      <c r="D458" s="21" t="s">
        <v>64</v>
      </c>
      <c r="E458" s="22" t="s">
        <v>533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24">
        <f t="shared" si="33"/>
        <v>69.598840019333011</v>
      </c>
      <c r="P458" s="124" t="str">
        <f t="shared" si="35"/>
        <v/>
      </c>
      <c r="S458" s="124" t="str">
        <f t="shared" si="34"/>
        <v/>
      </c>
    </row>
    <row r="459" spans="1:19">
      <c r="A459" s="21" t="s">
        <v>224</v>
      </c>
      <c r="B459" s="21">
        <v>2019</v>
      </c>
      <c r="C459" s="75">
        <v>43800</v>
      </c>
      <c r="D459" s="21" t="s">
        <v>64</v>
      </c>
      <c r="E459" s="22" t="s">
        <v>533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24">
        <f t="shared" si="33"/>
        <v>70.415647921760396</v>
      </c>
      <c r="P459" s="124" t="str">
        <f t="shared" si="35"/>
        <v/>
      </c>
      <c r="S459" s="124" t="str">
        <f t="shared" si="34"/>
        <v/>
      </c>
    </row>
    <row r="460" spans="1:19">
      <c r="A460" s="21" t="s">
        <v>224</v>
      </c>
      <c r="B460" s="21">
        <v>2019</v>
      </c>
      <c r="C460" s="75">
        <v>43800</v>
      </c>
      <c r="D460" s="21" t="s">
        <v>64</v>
      </c>
      <c r="E460" s="22" t="s">
        <v>533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24">
        <f t="shared" si="33"/>
        <v>69.760682104447241</v>
      </c>
      <c r="P460" s="124" t="str">
        <f t="shared" si="35"/>
        <v/>
      </c>
      <c r="S460" s="124" t="str">
        <f t="shared" si="34"/>
        <v/>
      </c>
    </row>
    <row r="461" spans="1:19">
      <c r="A461" s="21" t="s">
        <v>224</v>
      </c>
      <c r="B461" s="21">
        <v>2019</v>
      </c>
      <c r="C461" s="75">
        <v>43800</v>
      </c>
      <c r="D461" s="21" t="s">
        <v>64</v>
      </c>
      <c r="E461" s="22" t="s">
        <v>533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24">
        <f t="shared" si="33"/>
        <v>68.886337543053955</v>
      </c>
      <c r="P461" s="124" t="str">
        <f t="shared" si="35"/>
        <v/>
      </c>
      <c r="S461" s="124" t="str">
        <f t="shared" si="34"/>
        <v/>
      </c>
    </row>
    <row r="462" spans="1:19">
      <c r="A462" s="21" t="s">
        <v>224</v>
      </c>
      <c r="B462" s="21">
        <v>2019</v>
      </c>
      <c r="C462" s="75">
        <v>43800</v>
      </c>
      <c r="D462" s="21" t="s">
        <v>64</v>
      </c>
      <c r="E462" s="22" t="s">
        <v>533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24">
        <f t="shared" ref="M462:M493" si="36">IF(L462="","",3.6*200/(L462))</f>
        <v>59.800664451827245</v>
      </c>
      <c r="P462" s="124" t="str">
        <f t="shared" si="35"/>
        <v/>
      </c>
      <c r="S462" s="124" t="str">
        <f t="shared" si="34"/>
        <v/>
      </c>
    </row>
    <row r="463" spans="1:19">
      <c r="A463" s="21" t="s">
        <v>224</v>
      </c>
      <c r="B463" s="21">
        <v>2019</v>
      </c>
      <c r="C463" s="75">
        <v>43800</v>
      </c>
      <c r="D463" s="21" t="s">
        <v>64</v>
      </c>
      <c r="E463" s="22" t="s">
        <v>533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24">
        <f t="shared" si="36"/>
        <v>69.747166521360072</v>
      </c>
      <c r="P463" s="124" t="str">
        <f t="shared" si="35"/>
        <v/>
      </c>
      <c r="S463" s="124" t="str">
        <f t="shared" si="34"/>
        <v/>
      </c>
    </row>
    <row r="464" spans="1:19">
      <c r="A464" s="21" t="s">
        <v>224</v>
      </c>
      <c r="B464" s="21">
        <v>2019</v>
      </c>
      <c r="C464" s="75">
        <v>43800</v>
      </c>
      <c r="D464" s="21" t="s">
        <v>64</v>
      </c>
      <c r="E464" s="22" t="s">
        <v>533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24">
        <f t="shared" si="36"/>
        <v>68.813915702953253</v>
      </c>
      <c r="P464" s="124" t="str">
        <f t="shared" si="35"/>
        <v/>
      </c>
      <c r="S464" s="124" t="str">
        <f t="shared" si="34"/>
        <v/>
      </c>
    </row>
    <row r="465" spans="1:19">
      <c r="A465" s="21" t="s">
        <v>224</v>
      </c>
      <c r="B465" s="21">
        <v>2019</v>
      </c>
      <c r="C465" s="75">
        <v>43800</v>
      </c>
      <c r="D465" s="21" t="s">
        <v>64</v>
      </c>
      <c r="E465" s="22" t="s">
        <v>533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24">
        <f t="shared" si="36"/>
        <v>70.175438596491233</v>
      </c>
      <c r="P465" s="124" t="str">
        <f t="shared" si="35"/>
        <v/>
      </c>
      <c r="S465" s="124" t="str">
        <f t="shared" si="34"/>
        <v/>
      </c>
    </row>
    <row r="466" spans="1:19">
      <c r="A466" s="21" t="s">
        <v>224</v>
      </c>
      <c r="B466" s="21">
        <v>2019</v>
      </c>
      <c r="C466" s="75">
        <v>43800</v>
      </c>
      <c r="D466" s="21" t="s">
        <v>64</v>
      </c>
      <c r="E466" s="22" t="s">
        <v>533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24">
        <f t="shared" si="36"/>
        <v>69.686411149825787</v>
      </c>
      <c r="P466" s="124" t="str">
        <f t="shared" si="35"/>
        <v/>
      </c>
      <c r="S466" s="124" t="str">
        <f t="shared" si="34"/>
        <v/>
      </c>
    </row>
    <row r="467" spans="1:19">
      <c r="A467" s="21" t="s">
        <v>224</v>
      </c>
      <c r="B467" s="21">
        <v>2019</v>
      </c>
      <c r="C467" s="75">
        <v>43800</v>
      </c>
      <c r="D467" s="21" t="s">
        <v>64</v>
      </c>
      <c r="E467" s="22" t="s">
        <v>533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24">
        <f t="shared" si="36"/>
        <v>67.937346669182858</v>
      </c>
      <c r="P467" s="124" t="str">
        <f t="shared" si="35"/>
        <v/>
      </c>
      <c r="S467" s="124" t="str">
        <f t="shared" si="34"/>
        <v/>
      </c>
    </row>
    <row r="468" spans="1:19">
      <c r="A468" s="21" t="s">
        <v>224</v>
      </c>
      <c r="B468" s="21">
        <v>2019</v>
      </c>
      <c r="C468" s="75">
        <v>43800</v>
      </c>
      <c r="D468" s="21" t="s">
        <v>64</v>
      </c>
      <c r="E468" s="22" t="s">
        <v>533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24">
        <f t="shared" si="36"/>
        <v>68.985340615119284</v>
      </c>
      <c r="P468" s="124" t="str">
        <f t="shared" si="35"/>
        <v/>
      </c>
      <c r="S468" s="124" t="str">
        <f t="shared" si="34"/>
        <v/>
      </c>
    </row>
    <row r="469" spans="1:19">
      <c r="A469" s="21" t="s">
        <v>224</v>
      </c>
      <c r="B469" s="21">
        <v>2019</v>
      </c>
      <c r="C469" s="75">
        <v>43800</v>
      </c>
      <c r="D469" s="21" t="s">
        <v>64</v>
      </c>
      <c r="E469" s="22" t="s">
        <v>533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24">
        <f t="shared" si="36"/>
        <v>68.662979210375738</v>
      </c>
      <c r="P469" s="124" t="str">
        <f t="shared" si="35"/>
        <v/>
      </c>
      <c r="S469" s="124" t="str">
        <f t="shared" si="34"/>
        <v/>
      </c>
    </row>
    <row r="470" spans="1:19">
      <c r="A470" s="21" t="s">
        <v>224</v>
      </c>
      <c r="B470" s="21">
        <v>2019</v>
      </c>
      <c r="C470" s="75">
        <v>43800</v>
      </c>
      <c r="D470" s="21" t="s">
        <v>64</v>
      </c>
      <c r="E470" s="22" t="s">
        <v>536</v>
      </c>
      <c r="F470">
        <v>6</v>
      </c>
      <c r="G470" t="s">
        <v>1998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24">
        <f t="shared" si="36"/>
        <v>71.698864767974513</v>
      </c>
      <c r="P470" s="124" t="str">
        <f t="shared" si="35"/>
        <v/>
      </c>
      <c r="S470" s="124" t="str">
        <f t="shared" si="34"/>
        <v/>
      </c>
    </row>
    <row r="471" spans="1:19">
      <c r="A471" s="21" t="s">
        <v>224</v>
      </c>
      <c r="B471" s="21">
        <v>2019</v>
      </c>
      <c r="C471" s="75">
        <v>43800</v>
      </c>
      <c r="D471" s="21" t="s">
        <v>64</v>
      </c>
      <c r="E471" s="22" t="s">
        <v>536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24">
        <f t="shared" si="36"/>
        <v>70.353722884502645</v>
      </c>
      <c r="P471" s="124" t="str">
        <f t="shared" si="35"/>
        <v/>
      </c>
      <c r="S471" s="124" t="str">
        <f t="shared" si="34"/>
        <v/>
      </c>
    </row>
    <row r="472" spans="1:19">
      <c r="A472" s="21" t="s">
        <v>224</v>
      </c>
      <c r="B472" s="21">
        <v>2019</v>
      </c>
      <c r="C472" s="75">
        <v>43800</v>
      </c>
      <c r="D472" s="21" t="s">
        <v>64</v>
      </c>
      <c r="E472" s="22" t="s">
        <v>536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24">
        <f t="shared" si="36"/>
        <v>70.141256697515828</v>
      </c>
      <c r="P472" s="124" t="str">
        <f t="shared" si="35"/>
        <v/>
      </c>
      <c r="S472" s="124" t="str">
        <f t="shared" si="34"/>
        <v/>
      </c>
    </row>
    <row r="473" spans="1:19">
      <c r="A473" s="21" t="s">
        <v>224</v>
      </c>
      <c r="B473" s="21">
        <v>2019</v>
      </c>
      <c r="C473" s="75">
        <v>43800</v>
      </c>
      <c r="D473" s="21" t="s">
        <v>64</v>
      </c>
      <c r="E473" s="22" t="s">
        <v>536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24">
        <f t="shared" si="36"/>
        <v>72.281899407689991</v>
      </c>
      <c r="P473" s="124" t="str">
        <f t="shared" si="35"/>
        <v/>
      </c>
      <c r="S473" s="124" t="str">
        <f t="shared" si="34"/>
        <v/>
      </c>
    </row>
    <row r="474" spans="1:19">
      <c r="A474" s="21" t="s">
        <v>224</v>
      </c>
      <c r="B474" s="21">
        <v>2019</v>
      </c>
      <c r="C474" s="75">
        <v>43800</v>
      </c>
      <c r="D474" s="21" t="s">
        <v>64</v>
      </c>
      <c r="E474" s="22" t="s">
        <v>536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24">
        <f t="shared" si="36"/>
        <v>71.209573731579468</v>
      </c>
      <c r="P474" s="124" t="str">
        <f t="shared" si="35"/>
        <v/>
      </c>
      <c r="S474" s="124" t="str">
        <f t="shared" si="34"/>
        <v/>
      </c>
    </row>
    <row r="475" spans="1:19">
      <c r="A475" s="21" t="s">
        <v>224</v>
      </c>
      <c r="B475" s="21">
        <v>2019</v>
      </c>
      <c r="C475" s="75">
        <v>43800</v>
      </c>
      <c r="D475" s="21" t="s">
        <v>64</v>
      </c>
      <c r="E475" s="22" t="s">
        <v>536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24">
        <f t="shared" si="36"/>
        <v>70.291906667968362</v>
      </c>
      <c r="P475" s="124" t="str">
        <f t="shared" si="35"/>
        <v/>
      </c>
      <c r="S475" s="124" t="str">
        <f t="shared" si="34"/>
        <v/>
      </c>
    </row>
    <row r="476" spans="1:19">
      <c r="A476" s="21" t="s">
        <v>224</v>
      </c>
      <c r="B476" s="21">
        <v>2019</v>
      </c>
      <c r="C476" s="75">
        <v>43800</v>
      </c>
      <c r="D476" s="21" t="s">
        <v>64</v>
      </c>
      <c r="E476" s="22" t="s">
        <v>536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24">
        <f t="shared" si="36"/>
        <v>69.491361837660449</v>
      </c>
      <c r="P476" s="124" t="str">
        <f t="shared" si="35"/>
        <v/>
      </c>
      <c r="S476" s="124" t="str">
        <f t="shared" si="34"/>
        <v/>
      </c>
    </row>
    <row r="477" spans="1:19">
      <c r="A477" s="21" t="s">
        <v>224</v>
      </c>
      <c r="B477" s="21">
        <v>2019</v>
      </c>
      <c r="C477" s="75">
        <v>43800</v>
      </c>
      <c r="D477" s="21" t="s">
        <v>64</v>
      </c>
      <c r="E477" s="22" t="s">
        <v>536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24">
        <f t="shared" si="36"/>
        <v>64.171122994652407</v>
      </c>
      <c r="P477" s="124" t="str">
        <f t="shared" si="35"/>
        <v/>
      </c>
      <c r="S477" s="124" t="str">
        <f t="shared" si="34"/>
        <v/>
      </c>
    </row>
    <row r="478" spans="1:19">
      <c r="A478" s="21" t="s">
        <v>224</v>
      </c>
      <c r="B478" s="21">
        <v>2019</v>
      </c>
      <c r="C478" s="75">
        <v>43800</v>
      </c>
      <c r="D478" s="21" t="s">
        <v>64</v>
      </c>
      <c r="E478" s="22" t="s">
        <v>536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534</v>
      </c>
      <c r="M478" s="124"/>
      <c r="P478" s="124" t="str">
        <f t="shared" si="35"/>
        <v/>
      </c>
      <c r="S478" s="124" t="str">
        <f t="shared" si="34"/>
        <v/>
      </c>
    </row>
    <row r="479" spans="1:19">
      <c r="A479" s="21" t="s">
        <v>224</v>
      </c>
      <c r="B479" s="21">
        <v>2019</v>
      </c>
      <c r="C479" s="75">
        <v>43800</v>
      </c>
      <c r="D479" s="21" t="s">
        <v>64</v>
      </c>
      <c r="E479" s="22" t="s">
        <v>536</v>
      </c>
      <c r="F479">
        <v>4</v>
      </c>
      <c r="G479" t="s">
        <v>255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24">
        <f t="shared" ref="M479:M542" si="37">IF(L479="","",3.6*200/(L479))</f>
        <v>72.441895562933894</v>
      </c>
      <c r="P479" s="124" t="str">
        <f t="shared" si="35"/>
        <v/>
      </c>
      <c r="S479" s="124" t="str">
        <f t="shared" si="34"/>
        <v/>
      </c>
    </row>
    <row r="480" spans="1:19">
      <c r="A480" s="21" t="s">
        <v>224</v>
      </c>
      <c r="B480" s="21">
        <v>2019</v>
      </c>
      <c r="C480" s="75">
        <v>43800</v>
      </c>
      <c r="D480" s="21" t="s">
        <v>64</v>
      </c>
      <c r="E480" s="22" t="s">
        <v>536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24">
        <f t="shared" si="37"/>
        <v>66.328880700138185</v>
      </c>
      <c r="P480" s="124" t="str">
        <f t="shared" si="35"/>
        <v/>
      </c>
      <c r="S480" s="124" t="str">
        <f t="shared" si="34"/>
        <v/>
      </c>
    </row>
    <row r="481" spans="1:19">
      <c r="A481" s="21" t="s">
        <v>224</v>
      </c>
      <c r="B481" s="21">
        <v>2019</v>
      </c>
      <c r="C481" s="75">
        <v>43800</v>
      </c>
      <c r="D481" s="21" t="s">
        <v>64</v>
      </c>
      <c r="E481" s="22" t="s">
        <v>536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24">
        <f t="shared" si="37"/>
        <v>71.118135124456728</v>
      </c>
      <c r="P481" s="124" t="str">
        <f t="shared" si="35"/>
        <v/>
      </c>
      <c r="S481" s="124" t="str">
        <f t="shared" si="34"/>
        <v/>
      </c>
    </row>
    <row r="482" spans="1:19">
      <c r="A482" s="21" t="s">
        <v>224</v>
      </c>
      <c r="B482" s="21">
        <v>2019</v>
      </c>
      <c r="C482" s="75">
        <v>43800</v>
      </c>
      <c r="D482" s="21" t="s">
        <v>64</v>
      </c>
      <c r="E482" s="22" t="s">
        <v>536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24">
        <f t="shared" si="37"/>
        <v>70.195963732085389</v>
      </c>
      <c r="P482" s="124" t="str">
        <f t="shared" si="35"/>
        <v/>
      </c>
      <c r="S482" s="124" t="str">
        <f t="shared" si="34"/>
        <v/>
      </c>
    </row>
    <row r="483" spans="1:19">
      <c r="A483" s="21" t="s">
        <v>224</v>
      </c>
      <c r="B483" s="21">
        <v>2019</v>
      </c>
      <c r="C483" s="75">
        <v>43800</v>
      </c>
      <c r="D483" s="21" t="s">
        <v>64</v>
      </c>
      <c r="E483" s="22" t="s">
        <v>536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24">
        <f t="shared" si="37"/>
        <v>70.456991877874557</v>
      </c>
      <c r="P483" s="124" t="str">
        <f t="shared" si="35"/>
        <v/>
      </c>
      <c r="S483" s="124" t="str">
        <f t="shared" si="34"/>
        <v/>
      </c>
    </row>
    <row r="484" spans="1:19">
      <c r="A484" s="21" t="s">
        <v>224</v>
      </c>
      <c r="B484" s="21">
        <v>2019</v>
      </c>
      <c r="C484" s="75">
        <v>43800</v>
      </c>
      <c r="D484" s="21" t="s">
        <v>64</v>
      </c>
      <c r="E484" s="22" t="s">
        <v>536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24">
        <f t="shared" si="37"/>
        <v>70.532915360501562</v>
      </c>
      <c r="P484" s="124" t="str">
        <f t="shared" si="35"/>
        <v/>
      </c>
      <c r="S484" s="124" t="str">
        <f t="shared" si="34"/>
        <v/>
      </c>
    </row>
    <row r="485" spans="1:19">
      <c r="A485" s="21" t="s">
        <v>224</v>
      </c>
      <c r="B485" s="21">
        <v>2019</v>
      </c>
      <c r="C485" s="75">
        <v>43800</v>
      </c>
      <c r="D485" s="21" t="s">
        <v>64</v>
      </c>
      <c r="E485" s="22" t="s">
        <v>536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24">
        <f t="shared" si="37"/>
        <v>70.339976553341145</v>
      </c>
      <c r="P485" s="124" t="str">
        <f t="shared" si="35"/>
        <v/>
      </c>
      <c r="S485" s="124" t="str">
        <f t="shared" si="34"/>
        <v/>
      </c>
    </row>
    <row r="486" spans="1:19">
      <c r="A486" s="21" t="s">
        <v>224</v>
      </c>
      <c r="B486" s="21">
        <v>2019</v>
      </c>
      <c r="C486" s="75">
        <v>43800</v>
      </c>
      <c r="D486" s="21" t="s">
        <v>64</v>
      </c>
      <c r="E486" s="22" t="s">
        <v>537</v>
      </c>
      <c r="F486">
        <v>3</v>
      </c>
      <c r="G486" t="s">
        <v>1998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24">
        <f t="shared" si="37"/>
        <v>71.1040884850879</v>
      </c>
      <c r="N486">
        <v>2</v>
      </c>
      <c r="O486">
        <v>11.087999999999999</v>
      </c>
      <c r="P486" s="124">
        <f t="shared" si="35"/>
        <v>64.935064935064943</v>
      </c>
      <c r="S486" s="124" t="str">
        <f t="shared" si="34"/>
        <v/>
      </c>
    </row>
    <row r="487" spans="1:19">
      <c r="A487" s="21" t="s">
        <v>224</v>
      </c>
      <c r="B487" s="21">
        <v>2019</v>
      </c>
      <c r="C487" s="75">
        <v>43800</v>
      </c>
      <c r="D487" s="21" t="s">
        <v>64</v>
      </c>
      <c r="E487" s="22" t="s">
        <v>537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24">
        <f t="shared" si="37"/>
        <v>70.942950044339355</v>
      </c>
      <c r="N487">
        <v>1</v>
      </c>
      <c r="O487">
        <v>10.151</v>
      </c>
      <c r="P487" s="124">
        <f t="shared" si="35"/>
        <v>70.928972515023148</v>
      </c>
      <c r="S487" s="124" t="str">
        <f t="shared" si="34"/>
        <v/>
      </c>
    </row>
    <row r="488" spans="1:19">
      <c r="A488" s="21" t="s">
        <v>224</v>
      </c>
      <c r="B488" s="21">
        <v>2019</v>
      </c>
      <c r="C488" s="75">
        <v>43800</v>
      </c>
      <c r="D488" s="21" t="s">
        <v>64</v>
      </c>
      <c r="E488" s="22" t="s">
        <v>537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24">
        <f t="shared" si="37"/>
        <v>71.237756010685672</v>
      </c>
      <c r="N488">
        <v>1</v>
      </c>
      <c r="O488">
        <v>10.298</v>
      </c>
      <c r="P488" s="124">
        <f t="shared" si="35"/>
        <v>69.916488638570598</v>
      </c>
      <c r="S488" s="124" t="str">
        <f t="shared" si="34"/>
        <v/>
      </c>
    </row>
    <row r="489" spans="1:19">
      <c r="A489" s="21" t="s">
        <v>224</v>
      </c>
      <c r="B489" s="21">
        <v>2019</v>
      </c>
      <c r="C489" s="75">
        <v>43800</v>
      </c>
      <c r="D489" s="21" t="s">
        <v>64</v>
      </c>
      <c r="E489" s="22" t="s">
        <v>537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24">
        <f t="shared" si="37"/>
        <v>70.977917981072551</v>
      </c>
      <c r="N489">
        <v>2</v>
      </c>
      <c r="O489">
        <v>10.497999999999999</v>
      </c>
      <c r="P489" s="124">
        <f t="shared" si="35"/>
        <v>68.584492284244618</v>
      </c>
      <c r="S489" s="124" t="str">
        <f t="shared" si="34"/>
        <v/>
      </c>
    </row>
    <row r="490" spans="1:19">
      <c r="A490" s="21" t="s">
        <v>224</v>
      </c>
      <c r="B490" s="21">
        <v>2019</v>
      </c>
      <c r="C490" s="75">
        <v>43800</v>
      </c>
      <c r="D490" s="21" t="s">
        <v>64</v>
      </c>
      <c r="E490" s="22" t="s">
        <v>537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24">
        <f t="shared" si="37"/>
        <v>71.181413741967376</v>
      </c>
      <c r="N490">
        <v>1</v>
      </c>
      <c r="O490">
        <v>10.555999999999999</v>
      </c>
      <c r="P490" s="124">
        <f t="shared" si="35"/>
        <v>68.207654414550973</v>
      </c>
      <c r="S490" s="124" t="str">
        <f t="shared" si="34"/>
        <v/>
      </c>
    </row>
    <row r="491" spans="1:19">
      <c r="A491" s="21" t="s">
        <v>224</v>
      </c>
      <c r="B491" s="21">
        <v>2019</v>
      </c>
      <c r="C491" s="75">
        <v>43800</v>
      </c>
      <c r="D491" s="21" t="s">
        <v>64</v>
      </c>
      <c r="E491" s="22" t="s">
        <v>537</v>
      </c>
      <c r="F491">
        <v>4</v>
      </c>
      <c r="G491" t="s">
        <v>255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24">
        <f t="shared" si="37"/>
        <v>71.139215492540259</v>
      </c>
      <c r="N491">
        <v>1</v>
      </c>
      <c r="O491">
        <v>10.231</v>
      </c>
      <c r="P491" s="124">
        <f t="shared" si="35"/>
        <v>70.374352458215228</v>
      </c>
      <c r="S491" s="124" t="str">
        <f t="shared" si="34"/>
        <v/>
      </c>
    </row>
    <row r="492" spans="1:19">
      <c r="A492" s="21" t="s">
        <v>224</v>
      </c>
      <c r="B492" s="21">
        <v>2019</v>
      </c>
      <c r="C492" s="75">
        <v>43800</v>
      </c>
      <c r="D492" s="21" t="s">
        <v>64</v>
      </c>
      <c r="E492" s="22" t="s">
        <v>537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24">
        <f t="shared" si="37"/>
        <v>65.164268259570989</v>
      </c>
      <c r="N492">
        <v>2</v>
      </c>
      <c r="O492">
        <v>10.262</v>
      </c>
      <c r="P492" s="124">
        <f t="shared" si="35"/>
        <v>70.161761839797308</v>
      </c>
      <c r="S492" s="124" t="str">
        <f t="shared" si="34"/>
        <v/>
      </c>
    </row>
    <row r="493" spans="1:19">
      <c r="A493" s="21" t="s">
        <v>224</v>
      </c>
      <c r="B493" s="21">
        <v>2019</v>
      </c>
      <c r="C493" s="75">
        <v>43800</v>
      </c>
      <c r="D493" s="21" t="s">
        <v>64</v>
      </c>
      <c r="E493" s="22" t="s">
        <v>537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24">
        <f t="shared" si="37"/>
        <v>70.346849047386428</v>
      </c>
      <c r="N493">
        <v>2</v>
      </c>
      <c r="O493">
        <v>12.762</v>
      </c>
      <c r="P493" s="124">
        <f t="shared" si="35"/>
        <v>56.417489421720731</v>
      </c>
      <c r="S493" s="124" t="str">
        <f t="shared" si="34"/>
        <v/>
      </c>
    </row>
    <row r="494" spans="1:19">
      <c r="A494" s="21" t="s">
        <v>224</v>
      </c>
      <c r="B494" s="21">
        <v>2019</v>
      </c>
      <c r="C494" s="75">
        <v>43800</v>
      </c>
      <c r="D494" s="21" t="s">
        <v>64</v>
      </c>
      <c r="E494" s="22" t="s">
        <v>538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24">
        <f t="shared" si="37"/>
        <v>72.741968074358454</v>
      </c>
      <c r="N494">
        <v>1</v>
      </c>
      <c r="O494">
        <v>10.257999999999999</v>
      </c>
      <c r="P494" s="124">
        <f t="shared" si="35"/>
        <v>70.189120686293634</v>
      </c>
      <c r="S494" s="124" t="str">
        <f t="shared" si="34"/>
        <v/>
      </c>
    </row>
    <row r="495" spans="1:19">
      <c r="A495" s="21" t="s">
        <v>224</v>
      </c>
      <c r="B495" s="21">
        <v>2019</v>
      </c>
      <c r="C495" s="75">
        <v>43800</v>
      </c>
      <c r="D495" s="21" t="s">
        <v>64</v>
      </c>
      <c r="E495" s="22" t="s">
        <v>538</v>
      </c>
      <c r="F495">
        <v>1</v>
      </c>
      <c r="G495" t="s">
        <v>255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24">
        <f t="shared" si="37"/>
        <v>71.978406478056584</v>
      </c>
      <c r="N495">
        <v>2</v>
      </c>
      <c r="O495">
        <v>10.518999999999998</v>
      </c>
      <c r="P495" s="124">
        <f t="shared" si="35"/>
        <v>68.447571061888027</v>
      </c>
      <c r="S495" s="124" t="str">
        <f t="shared" si="34"/>
        <v/>
      </c>
    </row>
    <row r="496" spans="1:19">
      <c r="A496" s="21" t="s">
        <v>224</v>
      </c>
      <c r="B496" s="21">
        <v>2019</v>
      </c>
      <c r="C496" s="75">
        <v>43800</v>
      </c>
      <c r="D496" s="21" t="s">
        <v>64</v>
      </c>
      <c r="E496" s="22" t="s">
        <v>538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24">
        <f t="shared" si="37"/>
        <v>71.188451651176578</v>
      </c>
      <c r="N496">
        <v>1</v>
      </c>
      <c r="O496">
        <v>10.234</v>
      </c>
      <c r="P496" s="124">
        <f t="shared" si="35"/>
        <v>70.353722884502645</v>
      </c>
      <c r="S496" s="124" t="str">
        <f t="shared" si="34"/>
        <v/>
      </c>
    </row>
    <row r="497" spans="1:19">
      <c r="A497" s="21" t="s">
        <v>224</v>
      </c>
      <c r="B497" s="21">
        <v>2019</v>
      </c>
      <c r="C497" s="75">
        <v>43800</v>
      </c>
      <c r="D497" s="21" t="s">
        <v>64</v>
      </c>
      <c r="E497" s="22" t="s">
        <v>538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24">
        <f t="shared" si="37"/>
        <v>70.560564484515865</v>
      </c>
      <c r="N497">
        <v>2</v>
      </c>
      <c r="O497">
        <v>10.32</v>
      </c>
      <c r="P497" s="124">
        <f t="shared" si="35"/>
        <v>69.767441860465112</v>
      </c>
      <c r="S497" s="124" t="str">
        <f t="shared" si="34"/>
        <v/>
      </c>
    </row>
    <row r="498" spans="1:19">
      <c r="A498" s="21" t="s">
        <v>224</v>
      </c>
      <c r="B498" s="21">
        <v>2019</v>
      </c>
      <c r="C498" s="75">
        <v>43800</v>
      </c>
      <c r="D498" s="21" t="s">
        <v>64</v>
      </c>
      <c r="E498" s="22" t="s">
        <v>62</v>
      </c>
      <c r="F498" t="s">
        <v>539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24">
        <f t="shared" si="37"/>
        <v>72.536772113640936</v>
      </c>
      <c r="N498">
        <v>1</v>
      </c>
      <c r="O498">
        <v>10.156000000000001</v>
      </c>
      <c r="P498" s="124">
        <f t="shared" si="35"/>
        <v>70.894052776683736</v>
      </c>
      <c r="S498" s="124" t="str">
        <f t="shared" si="34"/>
        <v/>
      </c>
    </row>
    <row r="499" spans="1:19">
      <c r="A499" s="21" t="s">
        <v>224</v>
      </c>
      <c r="B499" s="21">
        <v>2019</v>
      </c>
      <c r="C499" s="75">
        <v>43800</v>
      </c>
      <c r="D499" s="21" t="s">
        <v>64</v>
      </c>
      <c r="E499" s="22" t="s">
        <v>62</v>
      </c>
      <c r="F499" t="s">
        <v>539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24">
        <f t="shared" si="37"/>
        <v>72.441895562933894</v>
      </c>
      <c r="N499">
        <v>2</v>
      </c>
      <c r="O499">
        <v>10.273000000000001</v>
      </c>
      <c r="P499" s="124">
        <f t="shared" si="35"/>
        <v>70.08663486810083</v>
      </c>
      <c r="S499" s="124" t="str">
        <f t="shared" si="34"/>
        <v/>
      </c>
    </row>
    <row r="500" spans="1:19">
      <c r="A500" s="21" t="s">
        <v>224</v>
      </c>
      <c r="B500" s="21">
        <v>2019</v>
      </c>
      <c r="C500" s="75">
        <v>43800</v>
      </c>
      <c r="D500" s="21" t="s">
        <v>64</v>
      </c>
      <c r="E500" s="22" t="s">
        <v>62</v>
      </c>
      <c r="F500" t="s">
        <v>540</v>
      </c>
      <c r="G500" t="s">
        <v>255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24">
        <f t="shared" si="37"/>
        <v>70.977917981072551</v>
      </c>
      <c r="N500">
        <v>1</v>
      </c>
      <c r="O500">
        <v>9.9480000000000004</v>
      </c>
      <c r="P500" s="124">
        <f t="shared" si="35"/>
        <v>72.376357056694815</v>
      </c>
      <c r="S500" s="124" t="str">
        <f t="shared" si="34"/>
        <v/>
      </c>
    </row>
    <row r="501" spans="1:19">
      <c r="A501" s="21" t="s">
        <v>224</v>
      </c>
      <c r="B501" s="21">
        <v>2019</v>
      </c>
      <c r="C501" s="75">
        <v>43800</v>
      </c>
      <c r="D501" s="21" t="s">
        <v>64</v>
      </c>
      <c r="E501" s="22" t="s">
        <v>62</v>
      </c>
      <c r="F501" t="s">
        <v>540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24">
        <f t="shared" si="37"/>
        <v>70.956933083670052</v>
      </c>
      <c r="N501">
        <v>2</v>
      </c>
      <c r="O501">
        <v>10.043000000000001</v>
      </c>
      <c r="P501" s="124">
        <f t="shared" si="35"/>
        <v>71.691725580005965</v>
      </c>
      <c r="S501" s="124" t="str">
        <f t="shared" si="34"/>
        <v/>
      </c>
    </row>
    <row r="502" spans="1:19">
      <c r="A502" s="28" t="s">
        <v>223</v>
      </c>
      <c r="B502" s="28">
        <v>2019</v>
      </c>
      <c r="C502" s="44">
        <v>43807</v>
      </c>
      <c r="D502" s="28" t="s">
        <v>64</v>
      </c>
      <c r="E502" s="22" t="s">
        <v>533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24">
        <f t="shared" si="37"/>
        <v>68.389057750759875</v>
      </c>
      <c r="P502" s="124" t="str">
        <f t="shared" si="35"/>
        <v/>
      </c>
      <c r="S502" s="124" t="str">
        <f t="shared" si="34"/>
        <v/>
      </c>
    </row>
    <row r="503" spans="1:19">
      <c r="A503" s="28" t="s">
        <v>223</v>
      </c>
      <c r="B503" s="28">
        <v>2019</v>
      </c>
      <c r="C503" s="44">
        <v>43807</v>
      </c>
      <c r="D503" s="28" t="s">
        <v>64</v>
      </c>
      <c r="E503" s="22" t="s">
        <v>533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24">
        <f t="shared" si="37"/>
        <v>68.892928906324755</v>
      </c>
      <c r="P503" s="124" t="str">
        <f t="shared" si="35"/>
        <v/>
      </c>
      <c r="S503" s="124" t="str">
        <f t="shared" si="34"/>
        <v/>
      </c>
    </row>
    <row r="504" spans="1:19">
      <c r="A504" s="28" t="s">
        <v>223</v>
      </c>
      <c r="B504" s="28">
        <v>2019</v>
      </c>
      <c r="C504" s="44">
        <v>43807</v>
      </c>
      <c r="D504" s="28" t="s">
        <v>64</v>
      </c>
      <c r="E504" s="22" t="s">
        <v>533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24">
        <f t="shared" si="37"/>
        <v>68.395554288971212</v>
      </c>
      <c r="P504" s="124" t="str">
        <f t="shared" si="35"/>
        <v/>
      </c>
      <c r="S504" s="124" t="str">
        <f t="shared" si="34"/>
        <v/>
      </c>
    </row>
    <row r="505" spans="1:19">
      <c r="A505" s="28" t="s">
        <v>223</v>
      </c>
      <c r="B505" s="28">
        <v>2019</v>
      </c>
      <c r="C505" s="44">
        <v>43807</v>
      </c>
      <c r="D505" s="28" t="s">
        <v>64</v>
      </c>
      <c r="E505" s="22" t="s">
        <v>533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24">
        <f t="shared" si="37"/>
        <v>71.485305798252583</v>
      </c>
      <c r="P505" s="124" t="str">
        <f t="shared" si="35"/>
        <v/>
      </c>
      <c r="S505" s="124" t="str">
        <f t="shared" si="34"/>
        <v/>
      </c>
    </row>
    <row r="506" spans="1:19">
      <c r="A506" s="28" t="s">
        <v>223</v>
      </c>
      <c r="B506" s="28">
        <v>2019</v>
      </c>
      <c r="C506" s="44">
        <v>43807</v>
      </c>
      <c r="D506" s="28" t="s">
        <v>64</v>
      </c>
      <c r="E506" s="22" t="s">
        <v>533</v>
      </c>
      <c r="F506">
        <v>2</v>
      </c>
      <c r="G506" t="s">
        <v>193</v>
      </c>
      <c r="H506" t="s">
        <v>748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24">
        <f t="shared" si="37"/>
        <v>71.054968913451106</v>
      </c>
      <c r="P506" s="124" t="str">
        <f t="shared" si="35"/>
        <v/>
      </c>
      <c r="S506" s="124" t="str">
        <f t="shared" si="34"/>
        <v/>
      </c>
    </row>
    <row r="507" spans="1:19">
      <c r="A507" s="28" t="s">
        <v>223</v>
      </c>
      <c r="B507" s="28">
        <v>2019</v>
      </c>
      <c r="C507" s="44">
        <v>43807</v>
      </c>
      <c r="D507" s="28" t="s">
        <v>64</v>
      </c>
      <c r="E507" s="22" t="s">
        <v>533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24">
        <f t="shared" si="37"/>
        <v>68.591026007430699</v>
      </c>
      <c r="P507" s="124" t="str">
        <f t="shared" si="35"/>
        <v/>
      </c>
      <c r="S507" s="124" t="str">
        <f t="shared" si="34"/>
        <v/>
      </c>
    </row>
    <row r="508" spans="1:19">
      <c r="A508" s="28" t="s">
        <v>223</v>
      </c>
      <c r="B508" s="28">
        <v>2019</v>
      </c>
      <c r="C508" s="44">
        <v>43807</v>
      </c>
      <c r="D508" s="28" t="s">
        <v>64</v>
      </c>
      <c r="E508" s="22" t="s">
        <v>533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24">
        <f t="shared" si="37"/>
        <v>68.441064638783274</v>
      </c>
      <c r="P508" s="124" t="str">
        <f t="shared" si="35"/>
        <v/>
      </c>
      <c r="S508" s="124" t="str">
        <f t="shared" si="34"/>
        <v/>
      </c>
    </row>
    <row r="509" spans="1:19">
      <c r="A509" s="28" t="s">
        <v>223</v>
      </c>
      <c r="B509" s="28">
        <v>2019</v>
      </c>
      <c r="C509" s="44">
        <v>43807</v>
      </c>
      <c r="D509" s="28" t="s">
        <v>64</v>
      </c>
      <c r="E509" s="22" t="s">
        <v>533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24">
        <f t="shared" si="37"/>
        <v>65.879769420807023</v>
      </c>
      <c r="P509" s="124" t="str">
        <f t="shared" si="35"/>
        <v/>
      </c>
      <c r="S509" s="124" t="str">
        <f t="shared" si="34"/>
        <v/>
      </c>
    </row>
    <row r="510" spans="1:19">
      <c r="A510" s="28" t="s">
        <v>223</v>
      </c>
      <c r="B510" s="28">
        <v>2019</v>
      </c>
      <c r="C510" s="44">
        <v>43807</v>
      </c>
      <c r="D510" s="28" t="s">
        <v>64</v>
      </c>
      <c r="E510" s="22" t="s">
        <v>533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24">
        <f t="shared" si="37"/>
        <v>69.011789514041979</v>
      </c>
      <c r="P510" s="124" t="str">
        <f t="shared" si="35"/>
        <v/>
      </c>
      <c r="S510" s="124" t="str">
        <f t="shared" si="34"/>
        <v/>
      </c>
    </row>
    <row r="511" spans="1:19">
      <c r="A511" s="28" t="s">
        <v>223</v>
      </c>
      <c r="B511" s="28">
        <v>2019</v>
      </c>
      <c r="C511" s="44">
        <v>43807</v>
      </c>
      <c r="D511" s="28" t="s">
        <v>64</v>
      </c>
      <c r="E511" s="22" t="s">
        <v>533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24">
        <f t="shared" si="37"/>
        <v>68.853399636607065</v>
      </c>
      <c r="P511" s="124" t="str">
        <f t="shared" si="35"/>
        <v/>
      </c>
      <c r="S511" s="124" t="str">
        <f t="shared" si="34"/>
        <v/>
      </c>
    </row>
    <row r="512" spans="1:19">
      <c r="A512" s="28" t="s">
        <v>223</v>
      </c>
      <c r="B512" s="28">
        <v>2019</v>
      </c>
      <c r="C512" s="44">
        <v>43807</v>
      </c>
      <c r="D512" s="28" t="s">
        <v>64</v>
      </c>
      <c r="E512" s="22" t="s">
        <v>533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24">
        <f t="shared" si="37"/>
        <v>67.777463993222256</v>
      </c>
      <c r="P512" s="124" t="str">
        <f t="shared" si="35"/>
        <v/>
      </c>
      <c r="S512" s="124" t="str">
        <f t="shared" si="34"/>
        <v/>
      </c>
    </row>
    <row r="513" spans="1:19">
      <c r="A513" s="28" t="s">
        <v>223</v>
      </c>
      <c r="B513" s="28">
        <v>2019</v>
      </c>
      <c r="C513" s="44">
        <v>43807</v>
      </c>
      <c r="D513" s="28" t="s">
        <v>64</v>
      </c>
      <c r="E513" s="22" t="s">
        <v>533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24">
        <f t="shared" si="37"/>
        <v>67.245727094424211</v>
      </c>
      <c r="P513" s="124" t="str">
        <f t="shared" si="35"/>
        <v/>
      </c>
      <c r="S513" s="124" t="str">
        <f t="shared" si="34"/>
        <v/>
      </c>
    </row>
    <row r="514" spans="1:19">
      <c r="A514" s="28" t="s">
        <v>223</v>
      </c>
      <c r="B514" s="28">
        <v>2019</v>
      </c>
      <c r="C514" s="44">
        <v>43807</v>
      </c>
      <c r="D514" s="28" t="s">
        <v>64</v>
      </c>
      <c r="E514" s="22" t="s">
        <v>533</v>
      </c>
      <c r="F514">
        <v>7</v>
      </c>
      <c r="G514" t="s">
        <v>904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24">
        <f t="shared" si="37"/>
        <v>70.498384412023896</v>
      </c>
      <c r="P514" s="124" t="str">
        <f t="shared" si="35"/>
        <v/>
      </c>
      <c r="S514" s="124" t="str">
        <f t="shared" ref="S514:S577" si="38">IF(R514="","",3.6*200/(R514))</f>
        <v/>
      </c>
    </row>
    <row r="515" spans="1:19">
      <c r="A515" s="28" t="s">
        <v>223</v>
      </c>
      <c r="B515" s="28">
        <v>2019</v>
      </c>
      <c r="C515" s="44">
        <v>43807</v>
      </c>
      <c r="D515" s="28" t="s">
        <v>64</v>
      </c>
      <c r="E515" s="22" t="s">
        <v>533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24">
        <f t="shared" si="37"/>
        <v>69.9912510936133</v>
      </c>
      <c r="P515" s="124" t="str">
        <f t="shared" si="35"/>
        <v/>
      </c>
      <c r="S515" s="124" t="str">
        <f t="shared" si="38"/>
        <v/>
      </c>
    </row>
    <row r="516" spans="1:19">
      <c r="A516" s="28" t="s">
        <v>223</v>
      </c>
      <c r="B516" s="28">
        <v>2019</v>
      </c>
      <c r="C516" s="44">
        <v>43807</v>
      </c>
      <c r="D516" s="28" t="s">
        <v>64</v>
      </c>
      <c r="E516" s="22" t="s">
        <v>533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24">
        <f t="shared" si="37"/>
        <v>70.052539404553414</v>
      </c>
      <c r="P516" s="124" t="str">
        <f t="shared" si="35"/>
        <v/>
      </c>
      <c r="S516" s="124" t="str">
        <f t="shared" si="38"/>
        <v/>
      </c>
    </row>
    <row r="517" spans="1:19">
      <c r="A517" s="28" t="s">
        <v>223</v>
      </c>
      <c r="B517" s="28">
        <v>2019</v>
      </c>
      <c r="C517" s="44">
        <v>43807</v>
      </c>
      <c r="D517" s="28" t="s">
        <v>64</v>
      </c>
      <c r="E517" s="22" t="s">
        <v>533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24">
        <f t="shared" si="37"/>
        <v>70.052539404553414</v>
      </c>
      <c r="P517" s="124" t="str">
        <f t="shared" si="35"/>
        <v/>
      </c>
      <c r="S517" s="124" t="str">
        <f t="shared" si="38"/>
        <v/>
      </c>
    </row>
    <row r="518" spans="1:19">
      <c r="A518" s="28" t="s">
        <v>223</v>
      </c>
      <c r="B518" s="28">
        <v>2019</v>
      </c>
      <c r="C518" s="44">
        <v>43807</v>
      </c>
      <c r="D518" s="28" t="s">
        <v>64</v>
      </c>
      <c r="E518" s="22" t="s">
        <v>533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24">
        <f t="shared" si="37"/>
        <v>69.713400464756006</v>
      </c>
      <c r="P518" s="124" t="str">
        <f t="shared" ref="P518:P581" si="39">IF(O518="","",3.6*200/(O518))</f>
        <v/>
      </c>
      <c r="S518" s="124" t="str">
        <f t="shared" si="38"/>
        <v/>
      </c>
    </row>
    <row r="519" spans="1:19">
      <c r="A519" s="28" t="s">
        <v>223</v>
      </c>
      <c r="B519" s="28">
        <v>2019</v>
      </c>
      <c r="C519" s="44">
        <v>43807</v>
      </c>
      <c r="D519" s="28" t="s">
        <v>64</v>
      </c>
      <c r="E519" s="22" t="s">
        <v>533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24">
        <f t="shared" si="37"/>
        <v>69.051500911096198</v>
      </c>
      <c r="P519" s="124" t="str">
        <f t="shared" si="39"/>
        <v/>
      </c>
      <c r="S519" s="124" t="str">
        <f t="shared" si="38"/>
        <v/>
      </c>
    </row>
    <row r="520" spans="1:19">
      <c r="A520" s="28" t="s">
        <v>223</v>
      </c>
      <c r="B520" s="28">
        <v>2019</v>
      </c>
      <c r="C520" s="44">
        <v>43807</v>
      </c>
      <c r="D520" s="28" t="s">
        <v>64</v>
      </c>
      <c r="E520" s="22" t="s">
        <v>533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24">
        <f t="shared" si="37"/>
        <v>69.60556844547564</v>
      </c>
      <c r="P520" s="124" t="str">
        <f t="shared" si="39"/>
        <v/>
      </c>
      <c r="S520" s="124" t="str">
        <f t="shared" si="38"/>
        <v/>
      </c>
    </row>
    <row r="521" spans="1:19">
      <c r="A521" s="28" t="s">
        <v>223</v>
      </c>
      <c r="B521" s="28">
        <v>2019</v>
      </c>
      <c r="C521" s="44">
        <v>43807</v>
      </c>
      <c r="D521" s="28" t="s">
        <v>64</v>
      </c>
      <c r="E521" s="22" t="s">
        <v>533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24">
        <f t="shared" si="37"/>
        <v>69.477950400463186</v>
      </c>
      <c r="P521" s="124" t="str">
        <f t="shared" si="39"/>
        <v/>
      </c>
      <c r="S521" s="124" t="str">
        <f t="shared" si="38"/>
        <v/>
      </c>
    </row>
    <row r="522" spans="1:19">
      <c r="A522" s="28" t="s">
        <v>223</v>
      </c>
      <c r="B522" s="28">
        <v>2019</v>
      </c>
      <c r="C522" s="44">
        <v>43807</v>
      </c>
      <c r="D522" s="28" t="s">
        <v>64</v>
      </c>
      <c r="E522" s="22" t="s">
        <v>533</v>
      </c>
      <c r="F522">
        <v>11</v>
      </c>
      <c r="G522" t="s">
        <v>787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24">
        <f t="shared" si="37"/>
        <v>71.301247771836003</v>
      </c>
      <c r="P522" s="124" t="str">
        <f t="shared" si="39"/>
        <v/>
      </c>
      <c r="S522" s="124" t="str">
        <f t="shared" si="38"/>
        <v/>
      </c>
    </row>
    <row r="523" spans="1:19">
      <c r="A523" s="28" t="s">
        <v>223</v>
      </c>
      <c r="B523" s="28">
        <v>2019</v>
      </c>
      <c r="C523" s="44">
        <v>43807</v>
      </c>
      <c r="D523" s="28" t="s">
        <v>64</v>
      </c>
      <c r="E523" s="22" t="s">
        <v>533</v>
      </c>
      <c r="F523">
        <v>11</v>
      </c>
      <c r="G523" t="s">
        <v>91</v>
      </c>
      <c r="H523" t="s">
        <v>896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24">
        <f t="shared" si="37"/>
        <v>70.09345794392523</v>
      </c>
      <c r="P523" s="124" t="str">
        <f t="shared" si="39"/>
        <v/>
      </c>
      <c r="S523" s="124" t="str">
        <f t="shared" si="38"/>
        <v/>
      </c>
    </row>
    <row r="524" spans="1:19">
      <c r="A524" s="28" t="s">
        <v>223</v>
      </c>
      <c r="B524" s="28">
        <v>2019</v>
      </c>
      <c r="C524" s="44">
        <v>43807</v>
      </c>
      <c r="D524" s="28" t="s">
        <v>64</v>
      </c>
      <c r="E524" s="22" t="s">
        <v>533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24">
        <f t="shared" si="37"/>
        <v>68.493150684931507</v>
      </c>
      <c r="P524" s="124" t="str">
        <f t="shared" si="39"/>
        <v/>
      </c>
      <c r="S524" s="124" t="str">
        <f t="shared" si="38"/>
        <v/>
      </c>
    </row>
    <row r="525" spans="1:19">
      <c r="A525" s="28" t="s">
        <v>223</v>
      </c>
      <c r="B525" s="28">
        <v>2019</v>
      </c>
      <c r="C525" s="44">
        <v>43807</v>
      </c>
      <c r="D525" s="28" t="s">
        <v>64</v>
      </c>
      <c r="E525" s="22" t="s">
        <v>533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24">
        <f t="shared" si="37"/>
        <v>65.891827583051153</v>
      </c>
      <c r="P525" s="124" t="str">
        <f t="shared" si="39"/>
        <v/>
      </c>
      <c r="S525" s="124" t="str">
        <f t="shared" si="38"/>
        <v/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536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24">
        <f t="shared" si="37"/>
        <v>69.787728990985755</v>
      </c>
      <c r="P526" s="124" t="str">
        <f t="shared" si="39"/>
        <v/>
      </c>
      <c r="S526" s="124" t="str">
        <f t="shared" si="38"/>
        <v/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536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24">
        <f t="shared" si="37"/>
        <v>69.111153772317138</v>
      </c>
      <c r="P527" s="124" t="str">
        <f t="shared" si="39"/>
        <v/>
      </c>
      <c r="S527" s="124" t="str">
        <f t="shared" si="38"/>
        <v/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536</v>
      </c>
      <c r="F528">
        <v>2</v>
      </c>
      <c r="G528" t="s">
        <v>255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24">
        <f t="shared" si="37"/>
        <v>71.111111111111114</v>
      </c>
      <c r="P528" s="124" t="str">
        <f t="shared" si="39"/>
        <v/>
      </c>
      <c r="S528" s="124" t="str">
        <f t="shared" si="38"/>
        <v/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536</v>
      </c>
      <c r="F529">
        <v>2</v>
      </c>
      <c r="G529" t="s">
        <v>787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24">
        <f t="shared" si="37"/>
        <v>70.539825609875564</v>
      </c>
      <c r="P529" s="124" t="str">
        <f t="shared" si="39"/>
        <v/>
      </c>
      <c r="S529" s="124" t="str">
        <f t="shared" si="38"/>
        <v/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536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24">
        <f t="shared" si="37"/>
        <v>70.719968568902857</v>
      </c>
      <c r="P530" s="124" t="str">
        <f t="shared" si="39"/>
        <v/>
      </c>
      <c r="S530" s="124" t="str">
        <f t="shared" si="38"/>
        <v/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536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24">
        <f t="shared" si="37"/>
        <v>68.525744741600846</v>
      </c>
      <c r="P531" s="124" t="str">
        <f t="shared" si="39"/>
        <v/>
      </c>
      <c r="S531" s="124" t="str">
        <f t="shared" si="38"/>
        <v/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536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24">
        <f t="shared" si="37"/>
        <v>70.595156387881161</v>
      </c>
      <c r="P532" s="124" t="str">
        <f t="shared" si="39"/>
        <v/>
      </c>
      <c r="S532" s="124" t="str">
        <f t="shared" si="38"/>
        <v/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536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24">
        <f t="shared" si="37"/>
        <v>69.875776397515523</v>
      </c>
      <c r="P533" s="124" t="str">
        <f t="shared" si="39"/>
        <v/>
      </c>
      <c r="S533" s="124" t="str">
        <f t="shared" si="38"/>
        <v/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536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24">
        <f t="shared" si="37"/>
        <v>68.415051311288494</v>
      </c>
      <c r="P534" s="124" t="str">
        <f t="shared" si="39"/>
        <v/>
      </c>
      <c r="S534" s="124" t="str">
        <f t="shared" si="38"/>
        <v/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536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24">
        <f t="shared" si="37"/>
        <v>68.311195445920305</v>
      </c>
      <c r="P535" s="124" t="str">
        <f t="shared" si="39"/>
        <v/>
      </c>
      <c r="S535" s="124" t="str">
        <f t="shared" si="38"/>
        <v/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536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24">
        <f t="shared" si="37"/>
        <v>71.223662083292112</v>
      </c>
      <c r="P536" s="124" t="str">
        <f t="shared" si="39"/>
        <v/>
      </c>
      <c r="S536" s="124" t="str">
        <f t="shared" si="38"/>
        <v/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536</v>
      </c>
      <c r="F537">
        <v>6</v>
      </c>
      <c r="G537" t="s">
        <v>904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24">
        <f t="shared" si="37"/>
        <v>67.924528301886795</v>
      </c>
      <c r="P537" s="124" t="str">
        <f t="shared" si="39"/>
        <v/>
      </c>
      <c r="S537" s="124" t="str">
        <f t="shared" si="38"/>
        <v/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536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24">
        <f t="shared" si="37"/>
        <v>70.581315557298296</v>
      </c>
      <c r="P538" s="124" t="str">
        <f t="shared" si="39"/>
        <v/>
      </c>
      <c r="S538" s="124" t="str">
        <f t="shared" si="38"/>
        <v/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536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24">
        <f t="shared" si="37"/>
        <v>70.038910505836569</v>
      </c>
      <c r="P539" s="124" t="str">
        <f t="shared" si="39"/>
        <v/>
      </c>
      <c r="S539" s="124" t="str">
        <f t="shared" si="38"/>
        <v/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536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24">
        <f t="shared" si="37"/>
        <v>65.064160491595871</v>
      </c>
      <c r="P540" s="124" t="str">
        <f t="shared" si="39"/>
        <v/>
      </c>
      <c r="S540" s="124" t="str">
        <f t="shared" si="38"/>
        <v/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536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24">
        <f t="shared" si="37"/>
        <v>64.498790647675349</v>
      </c>
      <c r="P541" s="124" t="str">
        <f t="shared" si="39"/>
        <v/>
      </c>
      <c r="S541" s="124" t="str">
        <f t="shared" si="38"/>
        <v/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537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24">
        <f t="shared" si="37"/>
        <v>69.437747130870861</v>
      </c>
      <c r="N542">
        <v>1</v>
      </c>
      <c r="O542">
        <v>10.222</v>
      </c>
      <c r="P542" s="124">
        <f t="shared" si="39"/>
        <v>70.43631383290942</v>
      </c>
      <c r="S542" s="124" t="str">
        <f t="shared" si="38"/>
        <v/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537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24">
        <f t="shared" ref="M543:M606" si="40">IF(L543="","",3.6*200/(L543))</f>
        <v>62.948067844028685</v>
      </c>
      <c r="N543">
        <v>2</v>
      </c>
      <c r="O543">
        <v>10.363</v>
      </c>
      <c r="P543" s="124">
        <f t="shared" si="39"/>
        <v>69.477950400463186</v>
      </c>
      <c r="S543" s="124" t="str">
        <f t="shared" si="38"/>
        <v/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537</v>
      </c>
      <c r="F544">
        <v>2</v>
      </c>
      <c r="G544" t="s">
        <v>255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24">
        <f t="shared" si="40"/>
        <v>70.57439717702411</v>
      </c>
      <c r="N544">
        <v>1</v>
      </c>
      <c r="O544">
        <v>10.295</v>
      </c>
      <c r="P544" s="124">
        <f t="shared" si="39"/>
        <v>69.936862554638168</v>
      </c>
      <c r="S544" s="124" t="str">
        <f t="shared" si="38"/>
        <v/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537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24">
        <f t="shared" si="40"/>
        <v>70.374352458215228</v>
      </c>
      <c r="N545">
        <v>2</v>
      </c>
      <c r="O545">
        <v>10.823</v>
      </c>
      <c r="P545" s="124">
        <f t="shared" si="39"/>
        <v>66.524993070313215</v>
      </c>
      <c r="S545" s="124" t="str">
        <f t="shared" si="38"/>
        <v/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537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24">
        <f t="shared" si="40"/>
        <v>71.677451468392235</v>
      </c>
      <c r="N546">
        <v>1</v>
      </c>
      <c r="O546">
        <v>10.273</v>
      </c>
      <c r="P546" s="124">
        <f t="shared" si="39"/>
        <v>70.086634868100845</v>
      </c>
      <c r="S546" s="124" t="str">
        <f t="shared" si="38"/>
        <v/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537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24">
        <f t="shared" si="40"/>
        <v>64.527693134970434</v>
      </c>
      <c r="N547">
        <v>2</v>
      </c>
      <c r="O547">
        <v>10.974</v>
      </c>
      <c r="P547" s="124">
        <f t="shared" si="39"/>
        <v>65.609622744669224</v>
      </c>
      <c r="S547" s="124" t="str">
        <f t="shared" si="38"/>
        <v/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537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24">
        <f t="shared" si="40"/>
        <v>70.908016545203864</v>
      </c>
      <c r="N548">
        <v>1</v>
      </c>
      <c r="O548">
        <v>10.238</v>
      </c>
      <c r="P548" s="124">
        <f t="shared" si="39"/>
        <v>70.326235592889233</v>
      </c>
      <c r="S548" s="124" t="str">
        <f t="shared" si="38"/>
        <v/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537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24">
        <f t="shared" si="40"/>
        <v>70.305634215408659</v>
      </c>
      <c r="N549">
        <v>2</v>
      </c>
      <c r="O549">
        <v>10.337999999999999</v>
      </c>
      <c r="P549" s="124">
        <f t="shared" si="39"/>
        <v>69.645966337782937</v>
      </c>
      <c r="S549" s="124" t="str">
        <f t="shared" si="38"/>
        <v/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538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24">
        <f t="shared" si="40"/>
        <v>70.873117432818191</v>
      </c>
      <c r="N550">
        <v>1</v>
      </c>
      <c r="O550">
        <v>9.7479999999999993</v>
      </c>
      <c r="P550" s="124">
        <f t="shared" si="39"/>
        <v>73.861304883052938</v>
      </c>
      <c r="S550" s="124" t="str">
        <f t="shared" si="38"/>
        <v/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538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24">
        <f t="shared" si="40"/>
        <v>70.824316348613024</v>
      </c>
      <c r="N551">
        <v>2</v>
      </c>
      <c r="O551">
        <v>10.239999999999998</v>
      </c>
      <c r="P551" s="124">
        <f t="shared" si="39"/>
        <v>70.312500000000014</v>
      </c>
      <c r="S551" s="124" t="str">
        <f t="shared" si="38"/>
        <v/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538</v>
      </c>
      <c r="F552">
        <v>2</v>
      </c>
      <c r="G552" t="s">
        <v>255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24">
        <f t="shared" si="40"/>
        <v>69.991251093613286</v>
      </c>
      <c r="N552">
        <v>1</v>
      </c>
      <c r="O552">
        <v>10.009</v>
      </c>
      <c r="P552" s="124">
        <f t="shared" si="39"/>
        <v>71.935258267559192</v>
      </c>
      <c r="S552" s="124" t="str">
        <f t="shared" si="38"/>
        <v/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538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24">
        <f t="shared" si="40"/>
        <v>69.943656498931418</v>
      </c>
      <c r="N553">
        <v>2</v>
      </c>
      <c r="O553">
        <v>10.534000000000001</v>
      </c>
      <c r="P553" s="124">
        <f t="shared" si="39"/>
        <v>68.350104423770645</v>
      </c>
      <c r="S553" s="124" t="str">
        <f t="shared" si="38"/>
        <v/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539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24">
        <f t="shared" si="40"/>
        <v>71.720290865624065</v>
      </c>
      <c r="N554">
        <v>1</v>
      </c>
      <c r="O554">
        <v>10.119999999999999</v>
      </c>
      <c r="P554" s="124">
        <f t="shared" si="39"/>
        <v>71.146245059288546</v>
      </c>
      <c r="S554" s="124" t="str">
        <f t="shared" si="38"/>
        <v/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539</v>
      </c>
      <c r="G555" t="s">
        <v>255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24">
        <f t="shared" si="40"/>
        <v>71.047957371225579</v>
      </c>
      <c r="N555">
        <v>2</v>
      </c>
      <c r="O555">
        <v>10.187999999999999</v>
      </c>
      <c r="P555" s="124">
        <f t="shared" si="39"/>
        <v>70.671378091872796</v>
      </c>
      <c r="S555" s="124" t="str">
        <f t="shared" si="38"/>
        <v/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540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24">
        <f t="shared" si="40"/>
        <v>71.513706793802143</v>
      </c>
      <c r="N556">
        <v>1</v>
      </c>
      <c r="O556">
        <v>10.37</v>
      </c>
      <c r="P556" s="124">
        <f t="shared" si="39"/>
        <v>69.431051108968177</v>
      </c>
      <c r="S556" s="124" t="str">
        <f t="shared" si="38"/>
        <v/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540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24">
        <f t="shared" si="40"/>
        <v>71.364852809991078</v>
      </c>
      <c r="N557">
        <v>2</v>
      </c>
      <c r="O557">
        <v>10.553999999999998</v>
      </c>
      <c r="P557" s="124">
        <f t="shared" si="39"/>
        <v>68.220579874928944</v>
      </c>
      <c r="S557" s="124" t="str">
        <f t="shared" si="38"/>
        <v/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533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24">
        <f t="shared" si="40"/>
        <v>69.230769230769226</v>
      </c>
      <c r="P558" s="124" t="str">
        <f t="shared" si="39"/>
        <v/>
      </c>
      <c r="S558" s="124" t="str">
        <f t="shared" si="38"/>
        <v/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533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24">
        <f t="shared" si="40"/>
        <v>68.741645980523202</v>
      </c>
      <c r="P559" s="124" t="str">
        <f t="shared" si="39"/>
        <v/>
      </c>
      <c r="S559" s="124" t="str">
        <f t="shared" si="38"/>
        <v/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533</v>
      </c>
      <c r="F560">
        <v>1</v>
      </c>
      <c r="G560" t="s">
        <v>325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24">
        <f t="shared" si="40"/>
        <v>69.726902963393371</v>
      </c>
      <c r="P560" s="124" t="str">
        <f t="shared" si="39"/>
        <v/>
      </c>
      <c r="S560" s="124" t="str">
        <f t="shared" si="38"/>
        <v/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533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24">
        <f t="shared" si="40"/>
        <v>70.810385523210073</v>
      </c>
      <c r="P561" s="124" t="str">
        <f t="shared" si="39"/>
        <v/>
      </c>
      <c r="S561" s="124" t="str">
        <f t="shared" si="38"/>
        <v/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533</v>
      </c>
      <c r="F562">
        <v>2</v>
      </c>
      <c r="G562" t="s">
        <v>952</v>
      </c>
      <c r="H562" t="s">
        <v>953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24">
        <f t="shared" si="40"/>
        <v>69.531627233220675</v>
      </c>
      <c r="P562" s="124" t="str">
        <f t="shared" si="39"/>
        <v/>
      </c>
      <c r="S562" s="124" t="str">
        <f t="shared" si="38"/>
        <v/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533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24">
        <f t="shared" si="40"/>
        <v>69.774202926640172</v>
      </c>
      <c r="P563" s="124" t="str">
        <f t="shared" si="39"/>
        <v/>
      </c>
      <c r="S563" s="124" t="str">
        <f t="shared" si="38"/>
        <v/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533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24">
        <f t="shared" si="40"/>
        <v>70.519098922624877</v>
      </c>
      <c r="P564" s="124" t="str">
        <f t="shared" si="39"/>
        <v/>
      </c>
      <c r="S564" s="124" t="str">
        <f t="shared" si="38"/>
        <v/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533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24">
        <f t="shared" si="40"/>
        <v>70.339976553341145</v>
      </c>
      <c r="P565" s="124" t="str">
        <f t="shared" si="39"/>
        <v/>
      </c>
      <c r="S565" s="124" t="str">
        <f t="shared" si="38"/>
        <v/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533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24">
        <f t="shared" si="40"/>
        <v>71.237756010685672</v>
      </c>
      <c r="P566" s="124" t="str">
        <f t="shared" si="39"/>
        <v/>
      </c>
      <c r="S566" s="124" t="str">
        <f t="shared" si="38"/>
        <v/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533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24">
        <f t="shared" si="40"/>
        <v>70.360598065083565</v>
      </c>
      <c r="P567" s="124" t="str">
        <f t="shared" si="39"/>
        <v/>
      </c>
      <c r="S567" s="124" t="str">
        <f t="shared" si="38"/>
        <v/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533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24">
        <f t="shared" si="40"/>
        <v>68.207654414550959</v>
      </c>
      <c r="P568" s="124" t="str">
        <f t="shared" si="39"/>
        <v/>
      </c>
      <c r="S568" s="124" t="str">
        <f t="shared" si="38"/>
        <v/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533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24">
        <f t="shared" si="40"/>
        <v>69.40427993059572</v>
      </c>
      <c r="P569" s="124" t="str">
        <f t="shared" si="39"/>
        <v/>
      </c>
      <c r="S569" s="124" t="str">
        <f t="shared" si="38"/>
        <v/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533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24">
        <f t="shared" si="40"/>
        <v>68.761340846146496</v>
      </c>
      <c r="P570" s="124" t="str">
        <f t="shared" si="39"/>
        <v/>
      </c>
      <c r="S570" s="124" t="str">
        <f t="shared" si="38"/>
        <v/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533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24">
        <f t="shared" si="40"/>
        <v>70.866141732283467</v>
      </c>
      <c r="P571" s="124" t="str">
        <f t="shared" si="39"/>
        <v/>
      </c>
      <c r="S571" s="124" t="str">
        <f t="shared" si="38"/>
        <v/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533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24">
        <f t="shared" si="40"/>
        <v>69.531627233220661</v>
      </c>
      <c r="P572" s="124" t="str">
        <f t="shared" si="39"/>
        <v/>
      </c>
      <c r="S572" s="124" t="str">
        <f t="shared" si="38"/>
        <v/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533</v>
      </c>
      <c r="F573">
        <v>9</v>
      </c>
      <c r="G573" t="s">
        <v>904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24">
        <f t="shared" si="40"/>
        <v>70.353722884502645</v>
      </c>
      <c r="P573" s="124" t="str">
        <f t="shared" si="39"/>
        <v/>
      </c>
      <c r="S573" s="124" t="str">
        <f t="shared" si="38"/>
        <v/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533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24">
        <f t="shared" si="40"/>
        <v>70.195963732085403</v>
      </c>
      <c r="P574" s="124" t="str">
        <f t="shared" si="39"/>
        <v/>
      </c>
      <c r="S574" s="124" t="str">
        <f t="shared" si="38"/>
        <v/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533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24">
        <f t="shared" si="40"/>
        <v>68.486635594026438</v>
      </c>
      <c r="P575" s="124" t="str">
        <f t="shared" si="39"/>
        <v/>
      </c>
      <c r="S575" s="124" t="str">
        <f t="shared" si="38"/>
        <v/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533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24">
        <f t="shared" si="40"/>
        <v>67.918120931987559</v>
      </c>
      <c r="P576" s="124" t="str">
        <f t="shared" si="39"/>
        <v/>
      </c>
      <c r="S576" s="124" t="str">
        <f t="shared" si="38"/>
        <v/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533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24">
        <f t="shared" si="40"/>
        <v>70.168599551700623</v>
      </c>
      <c r="P577" s="124" t="str">
        <f t="shared" si="39"/>
        <v/>
      </c>
      <c r="S577" s="124" t="str">
        <f t="shared" si="38"/>
        <v/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533</v>
      </c>
      <c r="F578">
        <v>11</v>
      </c>
      <c r="G578" t="s">
        <v>91</v>
      </c>
      <c r="H578" t="s">
        <v>896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24">
        <f t="shared" si="40"/>
        <v>70.13442431326709</v>
      </c>
      <c r="P578" s="124" t="str">
        <f t="shared" si="39"/>
        <v/>
      </c>
      <c r="S578" s="124" t="str">
        <f t="shared" ref="S578:S641" si="41">IF(R578="","",3.6*200/(R578))</f>
        <v/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533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24">
        <f t="shared" si="40"/>
        <v>69.084628670120892</v>
      </c>
      <c r="P579" s="124" t="str">
        <f t="shared" si="39"/>
        <v/>
      </c>
      <c r="S579" s="124" t="str">
        <f t="shared" si="41"/>
        <v/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533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24">
        <f t="shared" si="40"/>
        <v>68.991950939057105</v>
      </c>
      <c r="P580" s="124" t="str">
        <f t="shared" si="39"/>
        <v/>
      </c>
      <c r="S580" s="124" t="str">
        <f t="shared" si="41"/>
        <v/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533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24">
        <f t="shared" si="40"/>
        <v>69.882558478113168</v>
      </c>
      <c r="P581" s="124" t="str">
        <f t="shared" si="39"/>
        <v/>
      </c>
      <c r="S581" s="124" t="str">
        <f t="shared" si="41"/>
        <v/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536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24">
        <f t="shared" si="40"/>
        <v>70.374352458215228</v>
      </c>
      <c r="P582" s="124" t="str">
        <f t="shared" ref="P582:P645" si="42">IF(O582="","",3.6*200/(O582))</f>
        <v/>
      </c>
      <c r="S582" s="124" t="str">
        <f t="shared" si="41"/>
        <v/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536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24">
        <f t="shared" si="40"/>
        <v>70.650574035914033</v>
      </c>
      <c r="P583" s="124" t="str">
        <f t="shared" si="42"/>
        <v/>
      </c>
      <c r="S583" s="124" t="str">
        <f t="shared" si="41"/>
        <v/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536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24">
        <f t="shared" si="40"/>
        <v>70.107108081791623</v>
      </c>
      <c r="P584" s="124" t="str">
        <f t="shared" si="42"/>
        <v/>
      </c>
      <c r="S584" s="124" t="str">
        <f t="shared" si="41"/>
        <v/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536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24">
        <f t="shared" si="40"/>
        <v>69.619029201315016</v>
      </c>
      <c r="P585" s="124" t="str">
        <f t="shared" si="42"/>
        <v/>
      </c>
      <c r="S585" s="124" t="str">
        <f t="shared" si="41"/>
        <v/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536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24">
        <f t="shared" si="40"/>
        <v>69.431051108968177</v>
      </c>
      <c r="P586" s="124" t="str">
        <f t="shared" si="42"/>
        <v/>
      </c>
      <c r="S586" s="124" t="str">
        <f t="shared" si="41"/>
        <v/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536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24">
        <f t="shared" si="40"/>
        <v>70.560564484515865</v>
      </c>
      <c r="P587" s="124" t="str">
        <f t="shared" si="42"/>
        <v/>
      </c>
      <c r="S587" s="124" t="str">
        <f t="shared" si="41"/>
        <v/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536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24">
        <f t="shared" si="40"/>
        <v>70.066173608407937</v>
      </c>
      <c r="P588" s="124" t="str">
        <f t="shared" si="42"/>
        <v/>
      </c>
      <c r="S588" s="124" t="str">
        <f t="shared" si="41"/>
        <v/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536</v>
      </c>
      <c r="F589">
        <v>4</v>
      </c>
      <c r="G589" t="s">
        <v>904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24">
        <f t="shared" si="40"/>
        <v>70.831283817019184</v>
      </c>
      <c r="P589" s="124" t="str">
        <f t="shared" si="42"/>
        <v/>
      </c>
      <c r="S589" s="124" t="str">
        <f t="shared" si="41"/>
        <v/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536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24">
        <f t="shared" si="40"/>
        <v>61.591103507271171</v>
      </c>
      <c r="P590" s="124" t="str">
        <f t="shared" si="42"/>
        <v/>
      </c>
      <c r="S590" s="124" t="str">
        <f t="shared" si="41"/>
        <v/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536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24">
        <f t="shared" si="40"/>
        <v>71.556350626118075</v>
      </c>
      <c r="P591" s="124" t="str">
        <f t="shared" si="42"/>
        <v/>
      </c>
      <c r="S591" s="124" t="str">
        <f t="shared" si="41"/>
        <v/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536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24">
        <f t="shared" si="40"/>
        <v>70.831283817019184</v>
      </c>
      <c r="P592" s="124" t="str">
        <f t="shared" si="42"/>
        <v/>
      </c>
      <c r="S592" s="124" t="str">
        <f t="shared" si="41"/>
        <v/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536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24">
        <f t="shared" si="40"/>
        <v>70.740813519355484</v>
      </c>
      <c r="P593" s="124" t="str">
        <f t="shared" si="42"/>
        <v/>
      </c>
      <c r="S593" s="124" t="str">
        <f t="shared" si="41"/>
        <v/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536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24">
        <f t="shared" si="40"/>
        <v>70.949940875049279</v>
      </c>
      <c r="P594" s="124" t="str">
        <f t="shared" si="42"/>
        <v/>
      </c>
      <c r="S594" s="124" t="str">
        <f t="shared" si="41"/>
        <v/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536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24">
        <f t="shared" si="40"/>
        <v>70.602078838988035</v>
      </c>
      <c r="P595" s="124" t="str">
        <f t="shared" si="42"/>
        <v/>
      </c>
      <c r="S595" s="124" t="str">
        <f t="shared" si="41"/>
        <v/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536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24">
        <f t="shared" si="40"/>
        <v>70.381231671554247</v>
      </c>
      <c r="P596" s="124" t="str">
        <f t="shared" si="42"/>
        <v/>
      </c>
      <c r="S596" s="124" t="str">
        <f t="shared" si="41"/>
        <v/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536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24">
        <f t="shared" si="40"/>
        <v>72.086503804565481</v>
      </c>
      <c r="P597" s="124" t="str">
        <f t="shared" si="42"/>
        <v/>
      </c>
      <c r="S597" s="124" t="str">
        <f t="shared" si="41"/>
        <v/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537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24">
        <f t="shared" si="40"/>
        <v>70.422535211267601</v>
      </c>
      <c r="N598">
        <v>1</v>
      </c>
      <c r="O598">
        <v>10.199</v>
      </c>
      <c r="P598" s="124">
        <f t="shared" si="42"/>
        <v>70.595156387881161</v>
      </c>
      <c r="S598" s="124" t="str">
        <f t="shared" si="41"/>
        <v/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537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24">
        <f t="shared" si="40"/>
        <v>69.124423963133637</v>
      </c>
      <c r="N599">
        <v>2</v>
      </c>
      <c r="O599">
        <v>10.561</v>
      </c>
      <c r="P599" s="124">
        <f t="shared" si="42"/>
        <v>68.17536218161159</v>
      </c>
      <c r="S599" s="124" t="str">
        <f t="shared" si="41"/>
        <v/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537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24">
        <f t="shared" si="40"/>
        <v>68.985340615119284</v>
      </c>
      <c r="N600">
        <v>1</v>
      </c>
      <c r="O600">
        <v>10.16</v>
      </c>
      <c r="P600" s="124">
        <f t="shared" si="42"/>
        <v>70.866141732283467</v>
      </c>
      <c r="S600" s="124" t="str">
        <f t="shared" si="41"/>
        <v/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537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24">
        <f t="shared" si="40"/>
        <v>68.11731315042573</v>
      </c>
      <c r="N601">
        <v>2</v>
      </c>
      <c r="O601">
        <v>10.186</v>
      </c>
      <c r="P601" s="124">
        <f t="shared" si="42"/>
        <v>70.685254270567441</v>
      </c>
      <c r="S601" s="124" t="str">
        <f t="shared" si="41"/>
        <v/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537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24">
        <f t="shared" si="40"/>
        <v>71.971211515393847</v>
      </c>
      <c r="N602">
        <v>1</v>
      </c>
      <c r="O602">
        <v>9.9489999999999998</v>
      </c>
      <c r="P602" s="124">
        <f t="shared" si="42"/>
        <v>72.369082319831136</v>
      </c>
      <c r="S602" s="124" t="str">
        <f t="shared" si="41"/>
        <v/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537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24">
        <f t="shared" si="40"/>
        <v>71.620411817367952</v>
      </c>
      <c r="N603">
        <v>2</v>
      </c>
      <c r="O603">
        <v>10.491999999999999</v>
      </c>
      <c r="P603" s="124">
        <f t="shared" si="42"/>
        <v>68.623713305375531</v>
      </c>
      <c r="S603" s="124" t="str">
        <f t="shared" si="41"/>
        <v/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537</v>
      </c>
      <c r="F604">
        <v>4</v>
      </c>
      <c r="G604" t="s">
        <v>904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24">
        <f t="shared" si="40"/>
        <v>66.672840077784983</v>
      </c>
      <c r="N604">
        <v>2</v>
      </c>
      <c r="O604">
        <v>10.353999999999999</v>
      </c>
      <c r="P604" s="124">
        <f t="shared" si="42"/>
        <v>69.538342669499713</v>
      </c>
      <c r="S604" s="124" t="str">
        <f t="shared" si="41"/>
        <v/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537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24">
        <f t="shared" si="40"/>
        <v>69.930069930069934</v>
      </c>
      <c r="N605">
        <v>1</v>
      </c>
      <c r="O605">
        <v>10.311</v>
      </c>
      <c r="P605" s="124">
        <f t="shared" si="42"/>
        <v>69.828338667442537</v>
      </c>
      <c r="S605" s="124" t="str">
        <f t="shared" si="41"/>
        <v/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538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24">
        <f t="shared" si="40"/>
        <v>70.928972515023148</v>
      </c>
      <c r="N606">
        <v>1</v>
      </c>
      <c r="O606">
        <v>10.353</v>
      </c>
      <c r="P606" s="124">
        <f t="shared" si="42"/>
        <v>69.545059403071576</v>
      </c>
      <c r="S606" s="124" t="str">
        <f t="shared" si="41"/>
        <v/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538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24">
        <f t="shared" ref="M607:M670" si="43">IF(L607="","",3.6*200/(L607))</f>
        <v>69.74041069352964</v>
      </c>
      <c r="N607">
        <v>1</v>
      </c>
      <c r="O607">
        <v>9.8309999999999995</v>
      </c>
      <c r="P607" s="124">
        <f t="shared" si="42"/>
        <v>73.237717424473601</v>
      </c>
      <c r="S607" s="124" t="str">
        <f t="shared" si="41"/>
        <v/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538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24">
        <f t="shared" si="43"/>
        <v>69.511488704383083</v>
      </c>
      <c r="N608">
        <v>2</v>
      </c>
      <c r="O608">
        <v>9.8569999999999993</v>
      </c>
      <c r="P608" s="124">
        <f t="shared" si="42"/>
        <v>73.044536877346047</v>
      </c>
      <c r="S608" s="124" t="str">
        <f t="shared" si="41"/>
        <v/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538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24">
        <f t="shared" si="43"/>
        <v>70.477682067345341</v>
      </c>
      <c r="N609">
        <v>2</v>
      </c>
      <c r="O609">
        <v>10.426</v>
      </c>
      <c r="P609" s="124">
        <f t="shared" si="42"/>
        <v>69.058123920966807</v>
      </c>
      <c r="S609" s="124" t="str">
        <f t="shared" si="41"/>
        <v/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539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24">
        <f t="shared" si="43"/>
        <v>70.845222867263601</v>
      </c>
      <c r="N610">
        <v>1</v>
      </c>
      <c r="O610">
        <v>10.17</v>
      </c>
      <c r="P610" s="124">
        <f t="shared" si="42"/>
        <v>70.796460176991147</v>
      </c>
      <c r="S610" s="124" t="str">
        <f t="shared" si="41"/>
        <v/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539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24">
        <f t="shared" si="43"/>
        <v>70.62285434036292</v>
      </c>
      <c r="N611">
        <v>2</v>
      </c>
      <c r="O611">
        <v>10.749000000000001</v>
      </c>
      <c r="P611" s="124">
        <f t="shared" si="42"/>
        <v>66.982975160480038</v>
      </c>
      <c r="S611" s="124" t="str">
        <f t="shared" si="41"/>
        <v/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540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24">
        <f t="shared" si="43"/>
        <v>69.184202940328632</v>
      </c>
      <c r="N612">
        <v>1</v>
      </c>
      <c r="O612">
        <v>10.16</v>
      </c>
      <c r="P612" s="124">
        <f t="shared" si="42"/>
        <v>70.866141732283467</v>
      </c>
      <c r="S612" s="124" t="str">
        <f t="shared" si="41"/>
        <v/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540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24">
        <f t="shared" si="43"/>
        <v>69.170909789605147</v>
      </c>
      <c r="N613">
        <v>2</v>
      </c>
      <c r="O613">
        <v>10.605</v>
      </c>
      <c r="P613" s="124">
        <f t="shared" si="42"/>
        <v>67.892503536067892</v>
      </c>
      <c r="S613" s="124" t="str">
        <f t="shared" si="41"/>
        <v/>
      </c>
    </row>
    <row r="614" spans="1:19">
      <c r="A614" s="4" t="s">
        <v>160</v>
      </c>
      <c r="B614" s="4">
        <v>2020</v>
      </c>
      <c r="C614" s="76">
        <v>43856</v>
      </c>
      <c r="D614" s="4" t="s">
        <v>64</v>
      </c>
      <c r="E614" s="22" t="s">
        <v>533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24">
        <f t="shared" si="43"/>
        <v>68.033638854767077</v>
      </c>
      <c r="P614" s="124" t="str">
        <f t="shared" si="42"/>
        <v/>
      </c>
      <c r="S614" s="124" t="str">
        <f t="shared" si="41"/>
        <v/>
      </c>
    </row>
    <row r="615" spans="1:19">
      <c r="A615" s="4" t="s">
        <v>160</v>
      </c>
      <c r="B615" s="4">
        <v>2020</v>
      </c>
      <c r="C615" s="76">
        <v>43856</v>
      </c>
      <c r="D615" s="4" t="s">
        <v>64</v>
      </c>
      <c r="E615" s="22" t="s">
        <v>533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24">
        <f t="shared" si="43"/>
        <v>68.800764452938367</v>
      </c>
      <c r="P615" s="124" t="str">
        <f t="shared" si="42"/>
        <v/>
      </c>
      <c r="S615" s="124" t="str">
        <f t="shared" si="41"/>
        <v/>
      </c>
    </row>
    <row r="616" spans="1:19">
      <c r="A616" s="4" t="s">
        <v>160</v>
      </c>
      <c r="B616" s="4">
        <v>2020</v>
      </c>
      <c r="C616" s="76">
        <v>43856</v>
      </c>
      <c r="D616" s="4" t="s">
        <v>64</v>
      </c>
      <c r="E616" s="22" t="s">
        <v>533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24">
        <f t="shared" si="43"/>
        <v>66.734637130410604</v>
      </c>
      <c r="P616" s="124" t="str">
        <f t="shared" si="42"/>
        <v/>
      </c>
      <c r="S616" s="124" t="str">
        <f t="shared" si="41"/>
        <v/>
      </c>
    </row>
    <row r="617" spans="1:19">
      <c r="A617" s="4" t="s">
        <v>160</v>
      </c>
      <c r="B617" s="4">
        <v>2020</v>
      </c>
      <c r="C617" s="76">
        <v>43856</v>
      </c>
      <c r="D617" s="4" t="s">
        <v>64</v>
      </c>
      <c r="E617" s="22" t="s">
        <v>533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24">
        <f t="shared" si="43"/>
        <v>68.499667015507569</v>
      </c>
      <c r="P617" s="124" t="str">
        <f t="shared" si="42"/>
        <v/>
      </c>
      <c r="S617" s="124" t="str">
        <f t="shared" si="41"/>
        <v/>
      </c>
    </row>
    <row r="618" spans="1:19">
      <c r="A618" s="4" t="s">
        <v>160</v>
      </c>
      <c r="B618" s="4">
        <v>2020</v>
      </c>
      <c r="C618" s="76">
        <v>43856</v>
      </c>
      <c r="D618" s="4" t="s">
        <v>64</v>
      </c>
      <c r="E618" s="22" t="s">
        <v>533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24">
        <f t="shared" si="43"/>
        <v>68.64334064257794</v>
      </c>
      <c r="P618" s="124" t="str">
        <f t="shared" si="42"/>
        <v/>
      </c>
      <c r="S618" s="124" t="str">
        <f t="shared" si="41"/>
        <v/>
      </c>
    </row>
    <row r="619" spans="1:19">
      <c r="A619" s="4" t="s">
        <v>160</v>
      </c>
      <c r="B619" s="4">
        <v>2020</v>
      </c>
      <c r="C619" s="76">
        <v>43856</v>
      </c>
      <c r="D619" s="4" t="s">
        <v>64</v>
      </c>
      <c r="E619" s="22" t="s">
        <v>533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24">
        <f t="shared" si="43"/>
        <v>68.298235628912906</v>
      </c>
      <c r="P619" s="124" t="str">
        <f t="shared" si="42"/>
        <v/>
      </c>
      <c r="S619" s="124" t="str">
        <f t="shared" si="41"/>
        <v/>
      </c>
    </row>
    <row r="620" spans="1:19">
      <c r="A620" s="4" t="s">
        <v>160</v>
      </c>
      <c r="B620" s="4">
        <v>2020</v>
      </c>
      <c r="C620" s="76">
        <v>43856</v>
      </c>
      <c r="D620" s="4" t="s">
        <v>64</v>
      </c>
      <c r="E620" s="22" t="s">
        <v>533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24">
        <f t="shared" si="43"/>
        <v>68.702290076335871</v>
      </c>
      <c r="P620" s="124" t="str">
        <f t="shared" si="42"/>
        <v/>
      </c>
      <c r="S620" s="124" t="str">
        <f t="shared" si="41"/>
        <v/>
      </c>
    </row>
    <row r="621" spans="1:19">
      <c r="A621" s="4" t="s">
        <v>160</v>
      </c>
      <c r="B621" s="4">
        <v>2020</v>
      </c>
      <c r="C621" s="76">
        <v>43856</v>
      </c>
      <c r="D621" s="4" t="s">
        <v>64</v>
      </c>
      <c r="E621" s="22" t="s">
        <v>533</v>
      </c>
      <c r="F621">
        <v>4</v>
      </c>
      <c r="G621" t="s">
        <v>942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24">
        <f t="shared" si="43"/>
        <v>67.358967162503504</v>
      </c>
      <c r="P621" s="124" t="str">
        <f t="shared" si="42"/>
        <v/>
      </c>
      <c r="S621" s="124" t="str">
        <f t="shared" si="41"/>
        <v/>
      </c>
    </row>
    <row r="622" spans="1:19">
      <c r="A622" s="4" t="s">
        <v>160</v>
      </c>
      <c r="B622" s="4">
        <v>2020</v>
      </c>
      <c r="C622" s="76">
        <v>43856</v>
      </c>
      <c r="D622" s="4" t="s">
        <v>64</v>
      </c>
      <c r="E622" s="22" t="s">
        <v>533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24">
        <f t="shared" si="43"/>
        <v>69.284064665127019</v>
      </c>
      <c r="P622" s="124" t="str">
        <f t="shared" si="42"/>
        <v/>
      </c>
      <c r="S622" s="124" t="str">
        <f t="shared" si="41"/>
        <v/>
      </c>
    </row>
    <row r="623" spans="1:19">
      <c r="A623" s="4" t="s">
        <v>160</v>
      </c>
      <c r="B623" s="4">
        <v>2020</v>
      </c>
      <c r="C623" s="76">
        <v>43856</v>
      </c>
      <c r="D623" s="4" t="s">
        <v>64</v>
      </c>
      <c r="E623" s="22" t="s">
        <v>533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24">
        <f t="shared" si="43"/>
        <v>69.848661233993013</v>
      </c>
      <c r="P623" s="124" t="str">
        <f t="shared" si="42"/>
        <v/>
      </c>
      <c r="S623" s="124" t="str">
        <f t="shared" si="41"/>
        <v/>
      </c>
    </row>
    <row r="624" spans="1:19">
      <c r="A624" s="4" t="s">
        <v>160</v>
      </c>
      <c r="B624" s="4">
        <v>2020</v>
      </c>
      <c r="C624" s="76">
        <v>43856</v>
      </c>
      <c r="D624" s="4" t="s">
        <v>64</v>
      </c>
      <c r="E624" s="22" t="s">
        <v>533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24">
        <f t="shared" si="43"/>
        <v>68.46709775580068</v>
      </c>
      <c r="P624" s="124" t="str">
        <f t="shared" si="42"/>
        <v/>
      </c>
      <c r="S624" s="124" t="str">
        <f t="shared" si="41"/>
        <v/>
      </c>
    </row>
    <row r="625" spans="1:19">
      <c r="A625" s="4" t="s">
        <v>160</v>
      </c>
      <c r="B625" s="4">
        <v>2020</v>
      </c>
      <c r="C625" s="76">
        <v>43856</v>
      </c>
      <c r="D625" s="4" t="s">
        <v>64</v>
      </c>
      <c r="E625" s="22" t="s">
        <v>533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24">
        <f t="shared" si="43"/>
        <v>68.827071981646114</v>
      </c>
      <c r="P625" s="124" t="str">
        <f t="shared" si="42"/>
        <v/>
      </c>
      <c r="S625" s="124" t="str">
        <f t="shared" si="41"/>
        <v/>
      </c>
    </row>
    <row r="626" spans="1:19">
      <c r="A626" s="4" t="s">
        <v>160</v>
      </c>
      <c r="B626" s="4">
        <v>2020</v>
      </c>
      <c r="C626" s="76">
        <v>43856</v>
      </c>
      <c r="D626" s="4" t="s">
        <v>64</v>
      </c>
      <c r="E626" s="22" t="s">
        <v>533</v>
      </c>
      <c r="F626">
        <v>7</v>
      </c>
      <c r="G626" t="s">
        <v>787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24">
        <f t="shared" si="43"/>
        <v>68.662979210375738</v>
      </c>
      <c r="P626" s="124" t="str">
        <f t="shared" si="42"/>
        <v/>
      </c>
      <c r="S626" s="124" t="str">
        <f t="shared" si="41"/>
        <v/>
      </c>
    </row>
    <row r="627" spans="1:19">
      <c r="A627" s="4" t="s">
        <v>160</v>
      </c>
      <c r="B627" s="4">
        <v>2020</v>
      </c>
      <c r="C627" s="76">
        <v>43856</v>
      </c>
      <c r="D627" s="4" t="s">
        <v>64</v>
      </c>
      <c r="E627" s="22" t="s">
        <v>533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24">
        <f t="shared" si="43"/>
        <v>69.377529389092317</v>
      </c>
      <c r="P627" s="124" t="str">
        <f t="shared" si="42"/>
        <v/>
      </c>
      <c r="S627" s="124" t="str">
        <f t="shared" si="41"/>
        <v/>
      </c>
    </row>
    <row r="628" spans="1:19">
      <c r="A628" s="4" t="s">
        <v>160</v>
      </c>
      <c r="B628" s="4">
        <v>2020</v>
      </c>
      <c r="C628" s="76">
        <v>43856</v>
      </c>
      <c r="D628" s="4" t="s">
        <v>64</v>
      </c>
      <c r="E628" s="22" t="s">
        <v>533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24">
        <f t="shared" si="43"/>
        <v>69.337442218798145</v>
      </c>
      <c r="P628" s="124" t="str">
        <f t="shared" si="42"/>
        <v/>
      </c>
      <c r="S628" s="124" t="str">
        <f t="shared" si="41"/>
        <v/>
      </c>
    </row>
    <row r="629" spans="1:19">
      <c r="A629" s="4" t="s">
        <v>160</v>
      </c>
      <c r="B629" s="4">
        <v>2020</v>
      </c>
      <c r="C629" s="76">
        <v>43856</v>
      </c>
      <c r="D629" s="4" t="s">
        <v>64</v>
      </c>
      <c r="E629" s="22" t="s">
        <v>533</v>
      </c>
      <c r="F629">
        <v>9</v>
      </c>
      <c r="G629" t="s">
        <v>252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24">
        <f t="shared" si="43"/>
        <v>68.800764452938367</v>
      </c>
      <c r="P629" s="124" t="str">
        <f t="shared" si="42"/>
        <v/>
      </c>
      <c r="S629" s="124" t="str">
        <f t="shared" si="41"/>
        <v/>
      </c>
    </row>
    <row r="630" spans="1:19">
      <c r="A630" s="4" t="s">
        <v>160</v>
      </c>
      <c r="B630" s="4">
        <v>2020</v>
      </c>
      <c r="C630" s="76">
        <v>43856</v>
      </c>
      <c r="D630" s="4" t="s">
        <v>64</v>
      </c>
      <c r="E630" s="22" t="s">
        <v>533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24">
        <f t="shared" si="43"/>
        <v>67.321178120617105</v>
      </c>
      <c r="P630" s="124" t="str">
        <f t="shared" si="42"/>
        <v/>
      </c>
      <c r="S630" s="124" t="str">
        <f t="shared" si="41"/>
        <v/>
      </c>
    </row>
    <row r="631" spans="1:19">
      <c r="A631" s="4" t="s">
        <v>160</v>
      </c>
      <c r="B631" s="4">
        <v>2020</v>
      </c>
      <c r="C631" s="76">
        <v>43856</v>
      </c>
      <c r="D631" s="4" t="s">
        <v>64</v>
      </c>
      <c r="E631" s="22" t="s">
        <v>533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24">
        <f t="shared" si="43"/>
        <v>68.623713305375517</v>
      </c>
      <c r="P631" s="124" t="str">
        <f t="shared" si="42"/>
        <v/>
      </c>
      <c r="S631" s="124" t="str">
        <f t="shared" si="41"/>
        <v/>
      </c>
    </row>
    <row r="632" spans="1:19">
      <c r="A632" s="4" t="s">
        <v>160</v>
      </c>
      <c r="B632" s="4">
        <v>2020</v>
      </c>
      <c r="C632" s="76">
        <v>43856</v>
      </c>
      <c r="D632" s="4" t="s">
        <v>64</v>
      </c>
      <c r="E632" s="22" t="s">
        <v>533</v>
      </c>
      <c r="F632">
        <v>10</v>
      </c>
      <c r="G632" t="s">
        <v>325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24">
        <f t="shared" si="43"/>
        <v>68.46709775580068</v>
      </c>
      <c r="P632" s="124" t="str">
        <f t="shared" si="42"/>
        <v/>
      </c>
      <c r="S632" s="124" t="str">
        <f t="shared" si="41"/>
        <v/>
      </c>
    </row>
    <row r="633" spans="1:19">
      <c r="A633" s="4" t="s">
        <v>160</v>
      </c>
      <c r="B633" s="4">
        <v>2020</v>
      </c>
      <c r="C633" s="76">
        <v>43856</v>
      </c>
      <c r="D633" s="4" t="s">
        <v>64</v>
      </c>
      <c r="E633" s="22" t="s">
        <v>533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24">
        <f t="shared" si="43"/>
        <v>69.659442724458202</v>
      </c>
      <c r="P633" s="124" t="str">
        <f t="shared" si="42"/>
        <v/>
      </c>
      <c r="S633" s="124" t="str">
        <f t="shared" si="41"/>
        <v/>
      </c>
    </row>
    <row r="634" spans="1:19">
      <c r="A634" s="4" t="s">
        <v>160</v>
      </c>
      <c r="B634" s="4">
        <v>2020</v>
      </c>
      <c r="C634" s="76">
        <v>43856</v>
      </c>
      <c r="D634" s="4" t="s">
        <v>64</v>
      </c>
      <c r="E634" s="22" t="s">
        <v>533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24">
        <f t="shared" si="43"/>
        <v>70.278184480234259</v>
      </c>
      <c r="P634" s="124" t="str">
        <f t="shared" si="42"/>
        <v/>
      </c>
      <c r="S634" s="124" t="str">
        <f t="shared" si="41"/>
        <v/>
      </c>
    </row>
    <row r="635" spans="1:19">
      <c r="A635" s="4" t="s">
        <v>160</v>
      </c>
      <c r="B635" s="4">
        <v>2020</v>
      </c>
      <c r="C635" s="76">
        <v>43856</v>
      </c>
      <c r="D635" s="4" t="s">
        <v>64</v>
      </c>
      <c r="E635" s="22" t="s">
        <v>533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24">
        <f t="shared" si="43"/>
        <v>67.497890690915909</v>
      </c>
      <c r="P635" s="124" t="str">
        <f t="shared" si="42"/>
        <v/>
      </c>
      <c r="S635" s="124" t="str">
        <f t="shared" si="41"/>
        <v/>
      </c>
    </row>
    <row r="636" spans="1:19">
      <c r="A636" s="4" t="s">
        <v>160</v>
      </c>
      <c r="B636" s="4">
        <v>2020</v>
      </c>
      <c r="C636" s="76">
        <v>43856</v>
      </c>
      <c r="D636" s="4" t="s">
        <v>64</v>
      </c>
      <c r="E636" s="22" t="s">
        <v>533</v>
      </c>
      <c r="F636">
        <v>5</v>
      </c>
      <c r="G636" t="s">
        <v>1267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24">
        <f t="shared" si="43"/>
        <v>57.526366251198468</v>
      </c>
      <c r="P636" s="124" t="str">
        <f t="shared" si="42"/>
        <v/>
      </c>
      <c r="S636" s="124" t="str">
        <f t="shared" si="41"/>
        <v/>
      </c>
    </row>
    <row r="637" spans="1:19">
      <c r="A637" s="4" t="s">
        <v>160</v>
      </c>
      <c r="B637" s="4">
        <v>2020</v>
      </c>
      <c r="C637" s="76">
        <v>43856</v>
      </c>
      <c r="D637" s="4" t="s">
        <v>64</v>
      </c>
      <c r="E637" s="22" t="s">
        <v>533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24">
        <f t="shared" si="43"/>
        <v>68.214116532449083</v>
      </c>
      <c r="P637" s="124" t="str">
        <f t="shared" si="42"/>
        <v/>
      </c>
      <c r="S637" s="124" t="str">
        <f t="shared" si="41"/>
        <v/>
      </c>
    </row>
    <row r="638" spans="1:19">
      <c r="A638" s="4" t="s">
        <v>160</v>
      </c>
      <c r="B638" s="4">
        <v>2020</v>
      </c>
      <c r="C638" s="76">
        <v>43856</v>
      </c>
      <c r="D638" s="4" t="s">
        <v>64</v>
      </c>
      <c r="E638" s="22" t="s">
        <v>536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24">
        <f t="shared" si="43"/>
        <v>72.238386676030899</v>
      </c>
      <c r="P638" s="124" t="str">
        <f t="shared" si="42"/>
        <v/>
      </c>
      <c r="S638" s="124" t="str">
        <f t="shared" si="41"/>
        <v/>
      </c>
    </row>
    <row r="639" spans="1:19">
      <c r="A639" s="4" t="s">
        <v>160</v>
      </c>
      <c r="B639" s="4">
        <v>2020</v>
      </c>
      <c r="C639" s="76">
        <v>43856</v>
      </c>
      <c r="D639" s="4" t="s">
        <v>64</v>
      </c>
      <c r="E639" s="22" t="s">
        <v>536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24">
        <f t="shared" si="43"/>
        <v>67.700987306064889</v>
      </c>
      <c r="P639" s="124" t="str">
        <f t="shared" si="42"/>
        <v/>
      </c>
      <c r="S639" s="124" t="str">
        <f t="shared" si="41"/>
        <v/>
      </c>
    </row>
    <row r="640" spans="1:19">
      <c r="A640" s="4" t="s">
        <v>160</v>
      </c>
      <c r="B640" s="4">
        <v>2020</v>
      </c>
      <c r="C640" s="76">
        <v>43856</v>
      </c>
      <c r="D640" s="4" t="s">
        <v>64</v>
      </c>
      <c r="E640" s="22" t="s">
        <v>536</v>
      </c>
      <c r="F640">
        <v>2</v>
      </c>
      <c r="G640" t="s">
        <v>871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24">
        <f t="shared" si="43"/>
        <v>70.195963732085403</v>
      </c>
      <c r="P640" s="124" t="str">
        <f t="shared" si="42"/>
        <v/>
      </c>
      <c r="S640" s="124" t="str">
        <f t="shared" si="41"/>
        <v/>
      </c>
    </row>
    <row r="641" spans="1:19">
      <c r="A641" s="4" t="s">
        <v>160</v>
      </c>
      <c r="B641" s="4">
        <v>2020</v>
      </c>
      <c r="C641" s="76">
        <v>43856</v>
      </c>
      <c r="D641" s="4" t="s">
        <v>64</v>
      </c>
      <c r="E641" s="22" t="s">
        <v>536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24">
        <f t="shared" si="43"/>
        <v>67.264573991031398</v>
      </c>
      <c r="P641" s="124" t="str">
        <f t="shared" si="42"/>
        <v/>
      </c>
      <c r="S641" s="124" t="str">
        <f t="shared" si="41"/>
        <v/>
      </c>
    </row>
    <row r="642" spans="1:19">
      <c r="A642" s="4" t="s">
        <v>160</v>
      </c>
      <c r="B642" s="4">
        <v>2020</v>
      </c>
      <c r="C642" s="76">
        <v>43856</v>
      </c>
      <c r="D642" s="4" t="s">
        <v>64</v>
      </c>
      <c r="E642" s="22" t="s">
        <v>536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24">
        <f t="shared" si="43"/>
        <v>69.284064665127019</v>
      </c>
      <c r="P642" s="124" t="str">
        <f t="shared" si="42"/>
        <v/>
      </c>
      <c r="S642" s="124" t="str">
        <f t="shared" ref="S642:S705" si="44">IF(R642="","",3.6*200/(R642))</f>
        <v/>
      </c>
    </row>
    <row r="643" spans="1:19">
      <c r="A643" s="4" t="s">
        <v>160</v>
      </c>
      <c r="B643" s="4">
        <v>2020</v>
      </c>
      <c r="C643" s="76">
        <v>43856</v>
      </c>
      <c r="D643" s="4" t="s">
        <v>64</v>
      </c>
      <c r="E643" s="22" t="s">
        <v>536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24">
        <f t="shared" si="43"/>
        <v>68.985340615119284</v>
      </c>
      <c r="P643" s="124" t="str">
        <f t="shared" si="42"/>
        <v/>
      </c>
      <c r="S643" s="124" t="str">
        <f t="shared" si="44"/>
        <v/>
      </c>
    </row>
    <row r="644" spans="1:19">
      <c r="A644" s="4" t="s">
        <v>160</v>
      </c>
      <c r="B644" s="4">
        <v>2020</v>
      </c>
      <c r="C644" s="76">
        <v>43856</v>
      </c>
      <c r="D644" s="4" t="s">
        <v>64</v>
      </c>
      <c r="E644" s="22" t="s">
        <v>536</v>
      </c>
      <c r="F644">
        <v>4</v>
      </c>
      <c r="G644" t="s">
        <v>252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24">
        <f t="shared" si="43"/>
        <v>68.985340615119284</v>
      </c>
      <c r="P644" s="124" t="str">
        <f t="shared" si="42"/>
        <v/>
      </c>
      <c r="S644" s="124" t="str">
        <f t="shared" si="44"/>
        <v/>
      </c>
    </row>
    <row r="645" spans="1:19">
      <c r="A645" s="4" t="s">
        <v>160</v>
      </c>
      <c r="B645" s="4">
        <v>2020</v>
      </c>
      <c r="C645" s="76">
        <v>43856</v>
      </c>
      <c r="D645" s="4" t="s">
        <v>64</v>
      </c>
      <c r="E645" s="22" t="s">
        <v>536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24">
        <f t="shared" si="43"/>
        <v>68.873158599579114</v>
      </c>
      <c r="P645" s="124" t="str">
        <f t="shared" si="42"/>
        <v/>
      </c>
      <c r="S645" s="124" t="str">
        <f t="shared" si="44"/>
        <v/>
      </c>
    </row>
    <row r="646" spans="1:19">
      <c r="A646" s="4" t="s">
        <v>160</v>
      </c>
      <c r="B646" s="4">
        <v>2020</v>
      </c>
      <c r="C646" s="76">
        <v>43856</v>
      </c>
      <c r="D646" s="4" t="s">
        <v>64</v>
      </c>
      <c r="E646" s="22" t="s">
        <v>536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24">
        <f t="shared" si="43"/>
        <v>70.381231671554247</v>
      </c>
      <c r="P646" s="124" t="str">
        <f t="shared" ref="P646:P709" si="45">IF(O646="","",3.6*200/(O646))</f>
        <v/>
      </c>
      <c r="S646" s="124" t="str">
        <f t="shared" si="44"/>
        <v/>
      </c>
    </row>
    <row r="647" spans="1:19">
      <c r="A647" s="4" t="s">
        <v>160</v>
      </c>
      <c r="B647" s="4">
        <v>2020</v>
      </c>
      <c r="C647" s="76">
        <v>43856</v>
      </c>
      <c r="D647" s="4" t="s">
        <v>64</v>
      </c>
      <c r="E647" s="22" t="s">
        <v>536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24">
        <f t="shared" si="43"/>
        <v>70.120763537202961</v>
      </c>
      <c r="P647" s="124" t="str">
        <f t="shared" si="45"/>
        <v/>
      </c>
      <c r="S647" s="124" t="str">
        <f t="shared" si="44"/>
        <v/>
      </c>
    </row>
    <row r="648" spans="1:19">
      <c r="A648" s="4" t="s">
        <v>160</v>
      </c>
      <c r="B648" s="4">
        <v>2020</v>
      </c>
      <c r="C648" s="76">
        <v>43856</v>
      </c>
      <c r="D648" s="4" t="s">
        <v>64</v>
      </c>
      <c r="E648" s="22" t="s">
        <v>536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24">
        <f t="shared" si="43"/>
        <v>69.170909789605147</v>
      </c>
      <c r="P648" s="124" t="str">
        <f t="shared" si="45"/>
        <v/>
      </c>
      <c r="S648" s="124" t="str">
        <f t="shared" si="44"/>
        <v/>
      </c>
    </row>
    <row r="649" spans="1:19">
      <c r="A649" s="4" t="s">
        <v>160</v>
      </c>
      <c r="B649" s="4">
        <v>2020</v>
      </c>
      <c r="C649" s="76">
        <v>43856</v>
      </c>
      <c r="D649" s="4" t="s">
        <v>64</v>
      </c>
      <c r="E649" s="22" t="s">
        <v>536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24">
        <f t="shared" si="43"/>
        <v>68.227044442338666</v>
      </c>
      <c r="P649" s="124" t="str">
        <f t="shared" si="45"/>
        <v/>
      </c>
      <c r="S649" s="124" t="str">
        <f t="shared" si="44"/>
        <v/>
      </c>
    </row>
    <row r="650" spans="1:19">
      <c r="A650" s="4" t="s">
        <v>160</v>
      </c>
      <c r="B650" s="4">
        <v>2020</v>
      </c>
      <c r="C650" s="76">
        <v>43856</v>
      </c>
      <c r="D650" s="4" t="s">
        <v>64</v>
      </c>
      <c r="E650" s="22" t="s">
        <v>536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24">
        <f t="shared" si="43"/>
        <v>71.741729772817862</v>
      </c>
      <c r="P650" s="124" t="str">
        <f t="shared" si="45"/>
        <v/>
      </c>
      <c r="S650" s="124" t="str">
        <f t="shared" si="44"/>
        <v/>
      </c>
    </row>
    <row r="651" spans="1:19">
      <c r="A651" s="4" t="s">
        <v>160</v>
      </c>
      <c r="B651" s="4">
        <v>2020</v>
      </c>
      <c r="C651" s="76">
        <v>43856</v>
      </c>
      <c r="D651" s="4" t="s">
        <v>64</v>
      </c>
      <c r="E651" s="22" t="s">
        <v>536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24">
        <f t="shared" si="43"/>
        <v>71.357779980178393</v>
      </c>
      <c r="P651" s="124" t="str">
        <f t="shared" si="45"/>
        <v/>
      </c>
      <c r="S651" s="124" t="str">
        <f t="shared" si="44"/>
        <v/>
      </c>
    </row>
    <row r="652" spans="1:19">
      <c r="A652" s="4" t="s">
        <v>160</v>
      </c>
      <c r="B652" s="4">
        <v>2020</v>
      </c>
      <c r="C652" s="76">
        <v>43856</v>
      </c>
      <c r="D652" s="4" t="s">
        <v>64</v>
      </c>
      <c r="E652" s="22" t="s">
        <v>536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24">
        <f t="shared" si="43"/>
        <v>69.720151060327296</v>
      </c>
      <c r="P652" s="124" t="str">
        <f t="shared" si="45"/>
        <v/>
      </c>
      <c r="S652" s="124" t="str">
        <f t="shared" si="44"/>
        <v/>
      </c>
    </row>
    <row r="653" spans="1:19">
      <c r="A653" s="4" t="s">
        <v>160</v>
      </c>
      <c r="B653" s="4">
        <v>2020</v>
      </c>
      <c r="C653" s="76">
        <v>43856</v>
      </c>
      <c r="D653" s="4" t="s">
        <v>64</v>
      </c>
      <c r="E653" s="22" t="s">
        <v>536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24">
        <f t="shared" si="43"/>
        <v>69.518200251037953</v>
      </c>
      <c r="P653" s="124" t="str">
        <f t="shared" si="45"/>
        <v/>
      </c>
      <c r="S653" s="124" t="str">
        <f t="shared" si="44"/>
        <v/>
      </c>
    </row>
    <row r="654" spans="1:19">
      <c r="A654" s="4" t="s">
        <v>160</v>
      </c>
      <c r="B654" s="4">
        <v>2020</v>
      </c>
      <c r="C654" s="76">
        <v>43856</v>
      </c>
      <c r="D654" s="4" t="s">
        <v>64</v>
      </c>
      <c r="E654" s="22" t="s">
        <v>537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24">
        <f t="shared" si="43"/>
        <v>69.666182873730037</v>
      </c>
      <c r="N654">
        <v>1</v>
      </c>
      <c r="O654">
        <v>10.797000000000001</v>
      </c>
      <c r="P654" s="124">
        <f t="shared" si="45"/>
        <v>66.685190330647401</v>
      </c>
      <c r="S654" s="124" t="str">
        <f t="shared" si="44"/>
        <v/>
      </c>
    </row>
    <row r="655" spans="1:19">
      <c r="A655" s="4" t="s">
        <v>160</v>
      </c>
      <c r="B655" s="4">
        <v>2020</v>
      </c>
      <c r="C655" s="76">
        <v>43856</v>
      </c>
      <c r="D655" s="4" t="s">
        <v>64</v>
      </c>
      <c r="E655" s="22" t="s">
        <v>537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24">
        <f t="shared" si="43"/>
        <v>68.912710566615615</v>
      </c>
      <c r="N655">
        <v>2</v>
      </c>
      <c r="O655">
        <v>13.496</v>
      </c>
      <c r="P655" s="124">
        <f t="shared" si="45"/>
        <v>53.349140486069942</v>
      </c>
      <c r="S655" s="124" t="str">
        <f t="shared" si="44"/>
        <v/>
      </c>
    </row>
    <row r="656" spans="1:19">
      <c r="A656" s="4" t="s">
        <v>160</v>
      </c>
      <c r="B656" s="4">
        <v>2020</v>
      </c>
      <c r="C656" s="76">
        <v>43856</v>
      </c>
      <c r="D656" s="4" t="s">
        <v>64</v>
      </c>
      <c r="E656" s="22" t="s">
        <v>537</v>
      </c>
      <c r="F656">
        <v>2</v>
      </c>
      <c r="G656" t="s">
        <v>871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24">
        <f t="shared" si="43"/>
        <v>69.923278624842183</v>
      </c>
      <c r="N656">
        <v>1</v>
      </c>
      <c r="O656">
        <v>10.038</v>
      </c>
      <c r="P656" s="124">
        <f t="shared" si="45"/>
        <v>71.727435744172141</v>
      </c>
      <c r="S656" s="124" t="str">
        <f t="shared" si="44"/>
        <v/>
      </c>
    </row>
    <row r="657" spans="1:19">
      <c r="A657" s="4" t="s">
        <v>160</v>
      </c>
      <c r="B657" s="4">
        <v>2020</v>
      </c>
      <c r="C657" s="76">
        <v>43856</v>
      </c>
      <c r="D657" s="4" t="s">
        <v>64</v>
      </c>
      <c r="E657" s="22" t="s">
        <v>537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24">
        <f t="shared" si="43"/>
        <v>69.504778453518682</v>
      </c>
      <c r="N657">
        <v>2</v>
      </c>
      <c r="O657">
        <v>11.636000000000001</v>
      </c>
      <c r="P657" s="124">
        <f t="shared" si="45"/>
        <v>61.876933654176689</v>
      </c>
      <c r="S657" s="124" t="str">
        <f t="shared" si="44"/>
        <v/>
      </c>
    </row>
    <row r="658" spans="1:19">
      <c r="A658" s="4" t="s">
        <v>160</v>
      </c>
      <c r="B658" s="4">
        <v>2020</v>
      </c>
      <c r="C658" s="76">
        <v>43856</v>
      </c>
      <c r="D658" s="4" t="s">
        <v>64</v>
      </c>
      <c r="E658" s="22" t="s">
        <v>537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24">
        <f t="shared" si="43"/>
        <v>68.807339449541288</v>
      </c>
      <c r="N658">
        <v>1</v>
      </c>
      <c r="O658">
        <v>10.641</v>
      </c>
      <c r="P658" s="124">
        <f t="shared" si="45"/>
        <v>67.662813645334083</v>
      </c>
      <c r="S658" s="124" t="str">
        <f t="shared" si="44"/>
        <v/>
      </c>
    </row>
    <row r="659" spans="1:19">
      <c r="A659" s="4" t="s">
        <v>160</v>
      </c>
      <c r="B659" s="4">
        <v>2020</v>
      </c>
      <c r="C659" s="76">
        <v>43856</v>
      </c>
      <c r="D659" s="4" t="s">
        <v>64</v>
      </c>
      <c r="E659" s="22" t="s">
        <v>537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24">
        <f t="shared" si="43"/>
        <v>68.285280728376321</v>
      </c>
      <c r="N659">
        <v>2</v>
      </c>
      <c r="O659">
        <v>10.69</v>
      </c>
      <c r="P659" s="124">
        <f t="shared" si="45"/>
        <v>67.352666043030879</v>
      </c>
      <c r="S659" s="124" t="str">
        <f t="shared" si="44"/>
        <v/>
      </c>
    </row>
    <row r="660" spans="1:19">
      <c r="A660" s="4" t="s">
        <v>160</v>
      </c>
      <c r="B660" s="4">
        <v>2020</v>
      </c>
      <c r="C660" s="76">
        <v>43856</v>
      </c>
      <c r="D660" s="4" t="s">
        <v>64</v>
      </c>
      <c r="E660" s="22" t="s">
        <v>537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24">
        <f t="shared" si="43"/>
        <v>66.537288605489323</v>
      </c>
      <c r="N660">
        <v>1</v>
      </c>
      <c r="O660">
        <v>10.324999999999999</v>
      </c>
      <c r="P660" s="124">
        <f t="shared" si="45"/>
        <v>69.733656174334143</v>
      </c>
      <c r="Q660">
        <v>1</v>
      </c>
      <c r="R660">
        <v>10.496</v>
      </c>
      <c r="S660" s="124">
        <f t="shared" si="44"/>
        <v>68.597560975609753</v>
      </c>
    </row>
    <row r="661" spans="1:19">
      <c r="A661" s="4" t="s">
        <v>160</v>
      </c>
      <c r="B661" s="4">
        <v>2020</v>
      </c>
      <c r="C661" s="76">
        <v>43856</v>
      </c>
      <c r="D661" s="4" t="s">
        <v>64</v>
      </c>
      <c r="E661" s="22" t="s">
        <v>537</v>
      </c>
      <c r="F661">
        <v>4</v>
      </c>
      <c r="G661" t="s">
        <v>252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24">
        <f t="shared" si="43"/>
        <v>70.243902439024396</v>
      </c>
      <c r="N661">
        <v>2</v>
      </c>
      <c r="O661">
        <v>10.766</v>
      </c>
      <c r="P661" s="124">
        <f t="shared" si="45"/>
        <v>66.877206018948542</v>
      </c>
      <c r="Q661">
        <v>2</v>
      </c>
      <c r="R661">
        <v>10.598000000000001</v>
      </c>
      <c r="S661" s="124">
        <f t="shared" si="44"/>
        <v>67.937346669182858</v>
      </c>
    </row>
    <row r="662" spans="1:19">
      <c r="A662" s="4" t="s">
        <v>160</v>
      </c>
      <c r="B662" s="4">
        <v>2020</v>
      </c>
      <c r="C662" s="76">
        <v>43856</v>
      </c>
      <c r="D662" s="4" t="s">
        <v>64</v>
      </c>
      <c r="E662" s="22" t="s">
        <v>538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24">
        <f t="shared" si="43"/>
        <v>70.319367125695877</v>
      </c>
      <c r="N662">
        <v>1</v>
      </c>
      <c r="O662">
        <v>10.311999999999999</v>
      </c>
      <c r="P662" s="124">
        <f t="shared" si="45"/>
        <v>69.82156710628395</v>
      </c>
      <c r="Q662">
        <v>1</v>
      </c>
      <c r="R662">
        <v>10.206</v>
      </c>
      <c r="S662" s="124">
        <f t="shared" si="44"/>
        <v>70.546737213403887</v>
      </c>
    </row>
    <row r="663" spans="1:19">
      <c r="A663" s="4" t="s">
        <v>160</v>
      </c>
      <c r="B663" s="4">
        <v>2020</v>
      </c>
      <c r="C663" s="76">
        <v>43856</v>
      </c>
      <c r="D663" s="4" t="s">
        <v>64</v>
      </c>
      <c r="E663" s="22" t="s">
        <v>538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24">
        <f t="shared" si="43"/>
        <v>70.456991877874557</v>
      </c>
      <c r="N663">
        <v>2</v>
      </c>
      <c r="O663" t="s">
        <v>534</v>
      </c>
      <c r="P663" s="124"/>
      <c r="Q663">
        <v>2</v>
      </c>
      <c r="R663">
        <v>10.221</v>
      </c>
      <c r="S663" s="124">
        <f t="shared" si="44"/>
        <v>70.443205165835039</v>
      </c>
    </row>
    <row r="664" spans="1:19">
      <c r="A664" s="4" t="s">
        <v>160</v>
      </c>
      <c r="B664" s="4">
        <v>2020</v>
      </c>
      <c r="C664" s="76">
        <v>43856</v>
      </c>
      <c r="D664" s="4" t="s">
        <v>64</v>
      </c>
      <c r="E664" s="22" t="s">
        <v>538</v>
      </c>
      <c r="F664">
        <v>2</v>
      </c>
      <c r="G664" t="s">
        <v>871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24">
        <f t="shared" si="43"/>
        <v>70.6921944035346</v>
      </c>
      <c r="N664">
        <v>2</v>
      </c>
      <c r="O664">
        <v>10.319999999999999</v>
      </c>
      <c r="P664" s="124">
        <f t="shared" ref="P664:P727" si="46">IF(O664="","",3.6*200/(O664))</f>
        <v>69.767441860465127</v>
      </c>
      <c r="Q664">
        <v>1</v>
      </c>
      <c r="R664">
        <v>10.308</v>
      </c>
      <c r="S664" s="124">
        <f t="shared" si="44"/>
        <v>69.848661233993013</v>
      </c>
    </row>
    <row r="665" spans="1:19">
      <c r="A665" s="4" t="s">
        <v>160</v>
      </c>
      <c r="B665" s="4">
        <v>2020</v>
      </c>
      <c r="C665" s="76">
        <v>43856</v>
      </c>
      <c r="D665" s="4" t="s">
        <v>64</v>
      </c>
      <c r="E665" s="22" t="s">
        <v>538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24">
        <f t="shared" si="43"/>
        <v>65.058281377066962</v>
      </c>
      <c r="N665">
        <v>1</v>
      </c>
      <c r="O665">
        <v>10.292999999999999</v>
      </c>
      <c r="P665" s="124">
        <f t="shared" si="46"/>
        <v>69.950451763334314</v>
      </c>
      <c r="Q665">
        <v>2</v>
      </c>
      <c r="R665">
        <v>12.875</v>
      </c>
      <c r="S665" s="124">
        <f t="shared" si="44"/>
        <v>55.922330097087375</v>
      </c>
    </row>
    <row r="666" spans="1:19">
      <c r="A666" s="4" t="s">
        <v>160</v>
      </c>
      <c r="B666" s="4">
        <v>2020</v>
      </c>
      <c r="C666" s="76">
        <v>43856</v>
      </c>
      <c r="D666" s="4" t="s">
        <v>64</v>
      </c>
      <c r="E666" s="22" t="s">
        <v>62</v>
      </c>
      <c r="F666" t="s">
        <v>539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24">
        <f t="shared" si="43"/>
        <v>69.310743165190601</v>
      </c>
      <c r="N666">
        <v>1</v>
      </c>
      <c r="O666">
        <v>10.29</v>
      </c>
      <c r="P666" s="124">
        <f t="shared" si="46"/>
        <v>69.970845481049565</v>
      </c>
      <c r="S666" s="124" t="str">
        <f t="shared" si="44"/>
        <v/>
      </c>
    </row>
    <row r="667" spans="1:19">
      <c r="A667" s="4" t="s">
        <v>160</v>
      </c>
      <c r="B667" s="4">
        <v>2020</v>
      </c>
      <c r="C667" s="76">
        <v>43856</v>
      </c>
      <c r="D667" s="4" t="s">
        <v>64</v>
      </c>
      <c r="E667" s="22" t="s">
        <v>62</v>
      </c>
      <c r="F667" t="s">
        <v>539</v>
      </c>
      <c r="G667" t="s">
        <v>871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24">
        <f t="shared" si="43"/>
        <v>68.774477027414278</v>
      </c>
      <c r="N667">
        <v>2</v>
      </c>
      <c r="O667">
        <v>10.412999999999998</v>
      </c>
      <c r="P667" s="124">
        <f t="shared" si="46"/>
        <v>69.144338807260169</v>
      </c>
      <c r="S667" s="124" t="str">
        <f t="shared" si="44"/>
        <v/>
      </c>
    </row>
    <row r="668" spans="1:19">
      <c r="A668" s="4" t="s">
        <v>160</v>
      </c>
      <c r="B668" s="4">
        <v>2020</v>
      </c>
      <c r="C668" s="76">
        <v>43856</v>
      </c>
      <c r="D668" s="4" t="s">
        <v>64</v>
      </c>
      <c r="E668" s="22" t="s">
        <v>62</v>
      </c>
      <c r="F668" t="s">
        <v>540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24">
        <f t="shared" si="43"/>
        <v>68.046498440601084</v>
      </c>
      <c r="N668">
        <v>1</v>
      </c>
      <c r="O668">
        <v>10.343</v>
      </c>
      <c r="P668" s="124">
        <f t="shared" si="46"/>
        <v>69.612298172677171</v>
      </c>
      <c r="S668" s="124" t="str">
        <f t="shared" si="44"/>
        <v/>
      </c>
    </row>
    <row r="669" spans="1:19">
      <c r="A669" s="4" t="s">
        <v>160</v>
      </c>
      <c r="B669" s="4">
        <v>2020</v>
      </c>
      <c r="C669" s="76">
        <v>43856</v>
      </c>
      <c r="D669" s="4" t="s">
        <v>64</v>
      </c>
      <c r="E669" s="22" t="s">
        <v>62</v>
      </c>
      <c r="F669" t="s">
        <v>540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24">
        <f t="shared" si="43"/>
        <v>67.802994632262923</v>
      </c>
      <c r="N669">
        <v>2</v>
      </c>
      <c r="O669">
        <v>11.233000000000001</v>
      </c>
      <c r="P669" s="124">
        <f t="shared" si="46"/>
        <v>64.096857473515527</v>
      </c>
      <c r="S669" s="124" t="str">
        <f t="shared" si="44"/>
        <v/>
      </c>
    </row>
    <row r="670" spans="1:19">
      <c r="A670" s="4" t="s">
        <v>215</v>
      </c>
      <c r="B670" s="4">
        <v>2020</v>
      </c>
      <c r="C670" s="76">
        <v>43890</v>
      </c>
      <c r="D670" s="4" t="s">
        <v>19</v>
      </c>
      <c r="E670" s="22" t="s">
        <v>533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24">
        <f t="shared" si="43"/>
        <v>71.040947212629504</v>
      </c>
      <c r="P670" s="124" t="str">
        <f t="shared" si="46"/>
        <v/>
      </c>
      <c r="S670" s="124" t="str">
        <f t="shared" si="44"/>
        <v/>
      </c>
    </row>
    <row r="671" spans="1:19">
      <c r="A671" s="4" t="s">
        <v>215</v>
      </c>
      <c r="B671" s="4">
        <v>2020</v>
      </c>
      <c r="C671" s="76">
        <v>43890</v>
      </c>
      <c r="D671" s="4" t="s">
        <v>19</v>
      </c>
      <c r="E671" s="22" t="s">
        <v>533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24">
        <f t="shared" ref="M671:M734" si="47">IF(L671="","",3.6*200/(L671))</f>
        <v>69.902912621359221</v>
      </c>
      <c r="P671" s="124" t="str">
        <f t="shared" si="46"/>
        <v/>
      </c>
      <c r="S671" s="124" t="str">
        <f t="shared" si="44"/>
        <v/>
      </c>
    </row>
    <row r="672" spans="1:19">
      <c r="A672" s="4" t="s">
        <v>215</v>
      </c>
      <c r="B672" s="4">
        <v>2020</v>
      </c>
      <c r="C672" s="76">
        <v>43890</v>
      </c>
      <c r="D672" s="4" t="s">
        <v>19</v>
      </c>
      <c r="E672" s="22" t="s">
        <v>533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24">
        <f t="shared" si="47"/>
        <v>72.173215717722528</v>
      </c>
      <c r="P672" s="124" t="str">
        <f t="shared" si="46"/>
        <v/>
      </c>
      <c r="S672" s="124" t="str">
        <f t="shared" si="44"/>
        <v/>
      </c>
    </row>
    <row r="673" spans="1:19">
      <c r="A673" s="4" t="s">
        <v>215</v>
      </c>
      <c r="B673" s="4">
        <v>2020</v>
      </c>
      <c r="C673" s="76">
        <v>43890</v>
      </c>
      <c r="D673" s="4" t="s">
        <v>19</v>
      </c>
      <c r="E673" s="22" t="s">
        <v>533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24">
        <f t="shared" si="47"/>
        <v>70.209653827401269</v>
      </c>
      <c r="P673" s="124" t="str">
        <f t="shared" si="46"/>
        <v/>
      </c>
      <c r="S673" s="124" t="str">
        <f t="shared" si="44"/>
        <v/>
      </c>
    </row>
    <row r="674" spans="1:19">
      <c r="A674" s="4" t="s">
        <v>215</v>
      </c>
      <c r="B674" s="4">
        <v>2020</v>
      </c>
      <c r="C674" s="76">
        <v>43890</v>
      </c>
      <c r="D674" s="4" t="s">
        <v>19</v>
      </c>
      <c r="E674" s="22" t="s">
        <v>533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24">
        <f t="shared" si="47"/>
        <v>71.371927042030137</v>
      </c>
      <c r="P674" s="124" t="str">
        <f t="shared" si="46"/>
        <v/>
      </c>
      <c r="S674" s="124" t="str">
        <f t="shared" si="44"/>
        <v/>
      </c>
    </row>
    <row r="675" spans="1:19">
      <c r="A675" s="4" t="s">
        <v>215</v>
      </c>
      <c r="B675" s="4">
        <v>2020</v>
      </c>
      <c r="C675" s="76">
        <v>43890</v>
      </c>
      <c r="D675" s="4" t="s">
        <v>19</v>
      </c>
      <c r="E675" s="22" t="s">
        <v>533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24">
        <f t="shared" si="47"/>
        <v>70.719968568902857</v>
      </c>
      <c r="P675" s="124" t="str">
        <f t="shared" si="46"/>
        <v/>
      </c>
      <c r="S675" s="124" t="str">
        <f t="shared" si="44"/>
        <v/>
      </c>
    </row>
    <row r="676" spans="1:19">
      <c r="A676" s="4" t="s">
        <v>215</v>
      </c>
      <c r="B676" s="4">
        <v>2020</v>
      </c>
      <c r="C676" s="76">
        <v>43890</v>
      </c>
      <c r="D676" s="4" t="s">
        <v>19</v>
      </c>
      <c r="E676" s="22" t="s">
        <v>533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24">
        <f t="shared" si="47"/>
        <v>70.353722884502645</v>
      </c>
      <c r="P676" s="124" t="str">
        <f t="shared" si="46"/>
        <v/>
      </c>
      <c r="S676" s="124" t="str">
        <f t="shared" si="44"/>
        <v/>
      </c>
    </row>
    <row r="677" spans="1:19">
      <c r="A677" s="4" t="s">
        <v>215</v>
      </c>
      <c r="B677" s="4">
        <v>2020</v>
      </c>
      <c r="C677" s="76">
        <v>43890</v>
      </c>
      <c r="D677" s="4" t="s">
        <v>19</v>
      </c>
      <c r="E677" s="22" t="s">
        <v>533</v>
      </c>
      <c r="F677">
        <v>3</v>
      </c>
      <c r="G677" t="s">
        <v>904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24">
        <f t="shared" si="47"/>
        <v>62.646828504306967</v>
      </c>
      <c r="P677" s="124" t="str">
        <f t="shared" si="46"/>
        <v/>
      </c>
      <c r="S677" s="124" t="str">
        <f t="shared" si="44"/>
        <v/>
      </c>
    </row>
    <row r="678" spans="1:19">
      <c r="A678" s="4" t="s">
        <v>215</v>
      </c>
      <c r="B678" s="4">
        <v>2020</v>
      </c>
      <c r="C678" s="76">
        <v>43890</v>
      </c>
      <c r="D678" s="4" t="s">
        <v>19</v>
      </c>
      <c r="E678" s="22" t="s">
        <v>533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24">
        <f t="shared" si="47"/>
        <v>72.122608434338375</v>
      </c>
      <c r="P678" s="124" t="str">
        <f t="shared" si="46"/>
        <v/>
      </c>
      <c r="S678" s="124" t="str">
        <f t="shared" si="44"/>
        <v/>
      </c>
    </row>
    <row r="679" spans="1:19">
      <c r="A679" s="4" t="s">
        <v>215</v>
      </c>
      <c r="B679" s="4">
        <v>2020</v>
      </c>
      <c r="C679" s="76">
        <v>43890</v>
      </c>
      <c r="D679" s="4" t="s">
        <v>19</v>
      </c>
      <c r="E679" s="22" t="s">
        <v>533</v>
      </c>
      <c r="F679">
        <v>4</v>
      </c>
      <c r="G679" t="s">
        <v>293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24">
        <f t="shared" si="47"/>
        <v>71.763181501046532</v>
      </c>
      <c r="P679" s="124" t="str">
        <f t="shared" si="46"/>
        <v/>
      </c>
      <c r="S679" s="124" t="str">
        <f t="shared" si="44"/>
        <v/>
      </c>
    </row>
    <row r="680" spans="1:19">
      <c r="A680" s="4" t="s">
        <v>215</v>
      </c>
      <c r="B680" s="4">
        <v>2020</v>
      </c>
      <c r="C680" s="76">
        <v>43890</v>
      </c>
      <c r="D680" s="4" t="s">
        <v>19</v>
      </c>
      <c r="E680" s="22" t="s">
        <v>533</v>
      </c>
      <c r="F680">
        <v>5</v>
      </c>
      <c r="G680" t="s">
        <v>871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24">
        <f t="shared" si="47"/>
        <v>70.463887257780385</v>
      </c>
      <c r="P680" s="124" t="str">
        <f t="shared" si="46"/>
        <v/>
      </c>
      <c r="S680" s="124" t="str">
        <f t="shared" si="44"/>
        <v/>
      </c>
    </row>
    <row r="681" spans="1:19">
      <c r="A681" s="4" t="s">
        <v>215</v>
      </c>
      <c r="B681" s="4">
        <v>2020</v>
      </c>
      <c r="C681" s="76">
        <v>43890</v>
      </c>
      <c r="D681" s="4" t="s">
        <v>19</v>
      </c>
      <c r="E681" s="22" t="s">
        <v>533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24">
        <f t="shared" si="47"/>
        <v>69.344120196475018</v>
      </c>
      <c r="P681" s="124" t="str">
        <f t="shared" si="46"/>
        <v/>
      </c>
      <c r="S681" s="124" t="str">
        <f t="shared" si="44"/>
        <v/>
      </c>
    </row>
    <row r="682" spans="1:19">
      <c r="A682" s="4" t="s">
        <v>215</v>
      </c>
      <c r="B682" s="4">
        <v>2020</v>
      </c>
      <c r="C682" s="76">
        <v>43890</v>
      </c>
      <c r="D682" s="4" t="s">
        <v>19</v>
      </c>
      <c r="E682" s="22" t="s">
        <v>533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24">
        <f t="shared" si="47"/>
        <v>70.796460176991147</v>
      </c>
      <c r="P682" s="124" t="str">
        <f t="shared" si="46"/>
        <v/>
      </c>
      <c r="S682" s="124" t="str">
        <f t="shared" si="44"/>
        <v/>
      </c>
    </row>
    <row r="683" spans="1:19">
      <c r="A683" s="4" t="s">
        <v>215</v>
      </c>
      <c r="B683" s="4">
        <v>2020</v>
      </c>
      <c r="C683" s="76">
        <v>43890</v>
      </c>
      <c r="D683" s="4" t="s">
        <v>19</v>
      </c>
      <c r="E683" s="22" t="s">
        <v>533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24">
        <f t="shared" si="47"/>
        <v>69.625761531766742</v>
      </c>
      <c r="P683" s="124" t="str">
        <f t="shared" si="46"/>
        <v/>
      </c>
      <c r="S683" s="124" t="str">
        <f t="shared" si="44"/>
        <v/>
      </c>
    </row>
    <row r="684" spans="1:19">
      <c r="A684" s="4" t="s">
        <v>215</v>
      </c>
      <c r="B684" s="4">
        <v>2020</v>
      </c>
      <c r="C684" s="76">
        <v>43890</v>
      </c>
      <c r="D684" s="4" t="s">
        <v>19</v>
      </c>
      <c r="E684" s="22" t="s">
        <v>533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24">
        <f t="shared" si="47"/>
        <v>71.287128712871294</v>
      </c>
      <c r="P684" s="124" t="str">
        <f t="shared" si="46"/>
        <v/>
      </c>
      <c r="S684" s="124" t="str">
        <f t="shared" si="44"/>
        <v/>
      </c>
    </row>
    <row r="685" spans="1:19">
      <c r="A685" s="4" t="s">
        <v>215</v>
      </c>
      <c r="B685" s="4">
        <v>2020</v>
      </c>
      <c r="C685" s="76">
        <v>43890</v>
      </c>
      <c r="D685" s="4" t="s">
        <v>19</v>
      </c>
      <c r="E685" s="22" t="s">
        <v>533</v>
      </c>
      <c r="F685">
        <v>9</v>
      </c>
      <c r="G685" t="s">
        <v>255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24">
        <f t="shared" si="47"/>
        <v>72.014402880576114</v>
      </c>
      <c r="P685" s="124" t="str">
        <f t="shared" si="46"/>
        <v/>
      </c>
      <c r="S685" s="124" t="str">
        <f t="shared" si="44"/>
        <v/>
      </c>
    </row>
    <row r="686" spans="1:19">
      <c r="A686" s="4" t="s">
        <v>215</v>
      </c>
      <c r="B686" s="4">
        <v>2020</v>
      </c>
      <c r="C686" s="76">
        <v>43890</v>
      </c>
      <c r="D686" s="4" t="s">
        <v>19</v>
      </c>
      <c r="E686" s="22" t="s">
        <v>533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24">
        <f t="shared" si="47"/>
        <v>71.343638525564813</v>
      </c>
      <c r="P686" s="124" t="str">
        <f t="shared" si="46"/>
        <v/>
      </c>
      <c r="S686" s="124" t="str">
        <f t="shared" si="44"/>
        <v/>
      </c>
    </row>
    <row r="687" spans="1:19">
      <c r="A687" s="4" t="s">
        <v>215</v>
      </c>
      <c r="B687" s="4">
        <v>2020</v>
      </c>
      <c r="C687" s="76">
        <v>43890</v>
      </c>
      <c r="D687" s="4" t="s">
        <v>19</v>
      </c>
      <c r="E687" s="22" t="s">
        <v>533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24">
        <f t="shared" si="47"/>
        <v>72.500251736985206</v>
      </c>
      <c r="P687" s="124" t="str">
        <f t="shared" si="46"/>
        <v/>
      </c>
      <c r="S687" s="124" t="str">
        <f t="shared" si="44"/>
        <v/>
      </c>
    </row>
    <row r="688" spans="1:19">
      <c r="A688" s="4" t="s">
        <v>215</v>
      </c>
      <c r="B688" s="4">
        <v>2020</v>
      </c>
      <c r="C688" s="76">
        <v>43890</v>
      </c>
      <c r="D688" s="4" t="s">
        <v>19</v>
      </c>
      <c r="E688" s="22" t="s">
        <v>533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24">
        <f t="shared" si="47"/>
        <v>72.267389340560072</v>
      </c>
      <c r="P688" s="124" t="str">
        <f t="shared" si="46"/>
        <v/>
      </c>
      <c r="S688" s="124" t="str">
        <f t="shared" si="44"/>
        <v/>
      </c>
    </row>
    <row r="689" spans="1:19">
      <c r="A689" s="4" t="s">
        <v>215</v>
      </c>
      <c r="B689" s="4">
        <v>2020</v>
      </c>
      <c r="C689" s="76">
        <v>43890</v>
      </c>
      <c r="D689" s="4" t="s">
        <v>19</v>
      </c>
      <c r="E689" s="22" t="s">
        <v>533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24">
        <f t="shared" si="47"/>
        <v>72.050435304713304</v>
      </c>
      <c r="P689" s="124" t="str">
        <f t="shared" si="46"/>
        <v/>
      </c>
      <c r="S689" s="124" t="str">
        <f t="shared" si="44"/>
        <v/>
      </c>
    </row>
    <row r="690" spans="1:19">
      <c r="A690" s="4" t="s">
        <v>215</v>
      </c>
      <c r="B690" s="4">
        <v>2020</v>
      </c>
      <c r="C690" s="76">
        <v>43890</v>
      </c>
      <c r="D690" s="4" t="s">
        <v>19</v>
      </c>
      <c r="E690" s="22" t="s">
        <v>533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24">
        <f t="shared" si="47"/>
        <v>71.364852809991078</v>
      </c>
      <c r="P690" s="124" t="str">
        <f t="shared" si="46"/>
        <v/>
      </c>
      <c r="S690" s="124" t="str">
        <f t="shared" si="44"/>
        <v/>
      </c>
    </row>
    <row r="691" spans="1:19">
      <c r="A691" s="4" t="s">
        <v>215</v>
      </c>
      <c r="B691" s="4">
        <v>2020</v>
      </c>
      <c r="C691" s="76">
        <v>43890</v>
      </c>
      <c r="D691" s="4" t="s">
        <v>19</v>
      </c>
      <c r="E691" s="22" t="s">
        <v>533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24">
        <f t="shared" si="47"/>
        <v>71.964017991004496</v>
      </c>
      <c r="P691" s="124" t="str">
        <f t="shared" si="46"/>
        <v/>
      </c>
      <c r="S691" s="124" t="str">
        <f t="shared" si="44"/>
        <v/>
      </c>
    </row>
    <row r="692" spans="1:19">
      <c r="A692" s="4" t="s">
        <v>215</v>
      </c>
      <c r="B692" s="4">
        <v>2020</v>
      </c>
      <c r="C692" s="76">
        <v>43890</v>
      </c>
      <c r="D692" s="4" t="s">
        <v>19</v>
      </c>
      <c r="E692" s="22" t="s">
        <v>533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24">
        <f t="shared" si="47"/>
        <v>71.449836260791898</v>
      </c>
      <c r="P692" s="124" t="str">
        <f t="shared" si="46"/>
        <v/>
      </c>
      <c r="S692" s="124" t="str">
        <f t="shared" si="44"/>
        <v/>
      </c>
    </row>
    <row r="693" spans="1:19">
      <c r="A693" s="4" t="s">
        <v>215</v>
      </c>
      <c r="B693" s="4">
        <v>2020</v>
      </c>
      <c r="C693" s="76">
        <v>43890</v>
      </c>
      <c r="D693" s="4" t="s">
        <v>19</v>
      </c>
      <c r="E693" s="22" t="s">
        <v>533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24">
        <f t="shared" si="47"/>
        <v>71.329502674856357</v>
      </c>
      <c r="P693" s="124" t="str">
        <f t="shared" si="46"/>
        <v/>
      </c>
      <c r="S693" s="124" t="str">
        <f t="shared" si="44"/>
        <v/>
      </c>
    </row>
    <row r="694" spans="1:19">
      <c r="A694" s="4" t="s">
        <v>215</v>
      </c>
      <c r="B694" s="4">
        <v>2020</v>
      </c>
      <c r="C694" s="76">
        <v>43890</v>
      </c>
      <c r="D694" s="4" t="s">
        <v>19</v>
      </c>
      <c r="E694" s="22" t="s">
        <v>536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24">
        <f t="shared" si="47"/>
        <v>71.620411817367938</v>
      </c>
      <c r="P694" s="124" t="str">
        <f t="shared" si="46"/>
        <v/>
      </c>
      <c r="S694" s="124" t="str">
        <f t="shared" si="44"/>
        <v/>
      </c>
    </row>
    <row r="695" spans="1:19">
      <c r="A695" s="4" t="s">
        <v>215</v>
      </c>
      <c r="B695" s="4">
        <v>2020</v>
      </c>
      <c r="C695" s="76">
        <v>43890</v>
      </c>
      <c r="D695" s="4" t="s">
        <v>19</v>
      </c>
      <c r="E695" s="22" t="s">
        <v>536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24">
        <f t="shared" si="47"/>
        <v>70.650574035914033</v>
      </c>
      <c r="P695" s="124" t="str">
        <f t="shared" si="46"/>
        <v/>
      </c>
      <c r="S695" s="124" t="str">
        <f t="shared" si="44"/>
        <v/>
      </c>
    </row>
    <row r="696" spans="1:19">
      <c r="A696" s="4" t="s">
        <v>215</v>
      </c>
      <c r="B696" s="4">
        <v>2020</v>
      </c>
      <c r="C696" s="76">
        <v>43890</v>
      </c>
      <c r="D696" s="4" t="s">
        <v>19</v>
      </c>
      <c r="E696" s="22" t="s">
        <v>536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24">
        <f t="shared" si="47"/>
        <v>72.376357056694815</v>
      </c>
      <c r="P696" s="124" t="str">
        <f t="shared" si="46"/>
        <v/>
      </c>
      <c r="S696" s="124" t="str">
        <f t="shared" si="44"/>
        <v/>
      </c>
    </row>
    <row r="697" spans="1:19">
      <c r="A697" s="4" t="s">
        <v>215</v>
      </c>
      <c r="B697" s="4">
        <v>2020</v>
      </c>
      <c r="C697" s="76">
        <v>43890</v>
      </c>
      <c r="D697" s="4" t="s">
        <v>19</v>
      </c>
      <c r="E697" s="22" t="s">
        <v>536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24">
        <f t="shared" si="47"/>
        <v>69.936862554638168</v>
      </c>
      <c r="P697" s="124" t="str">
        <f t="shared" si="46"/>
        <v/>
      </c>
      <c r="S697" s="124" t="str">
        <f t="shared" si="44"/>
        <v/>
      </c>
    </row>
    <row r="698" spans="1:19">
      <c r="A698" s="4" t="s">
        <v>215</v>
      </c>
      <c r="B698" s="4">
        <v>2020</v>
      </c>
      <c r="C698" s="76">
        <v>43890</v>
      </c>
      <c r="D698" s="4" t="s">
        <v>19</v>
      </c>
      <c r="E698" s="22" t="s">
        <v>536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24">
        <f t="shared" si="47"/>
        <v>73.409461663947795</v>
      </c>
      <c r="P698" s="124" t="str">
        <f t="shared" si="46"/>
        <v/>
      </c>
      <c r="S698" s="124" t="str">
        <f t="shared" si="44"/>
        <v/>
      </c>
    </row>
    <row r="699" spans="1:19">
      <c r="A699" s="4" t="s">
        <v>215</v>
      </c>
      <c r="B699" s="4">
        <v>2020</v>
      </c>
      <c r="C699" s="76">
        <v>43890</v>
      </c>
      <c r="D699" s="4" t="s">
        <v>19</v>
      </c>
      <c r="E699" s="22" t="s">
        <v>536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24">
        <f t="shared" si="47"/>
        <v>73.044536877346047</v>
      </c>
      <c r="P699" s="124" t="str">
        <f t="shared" si="46"/>
        <v/>
      </c>
      <c r="S699" s="124" t="str">
        <f t="shared" si="44"/>
        <v/>
      </c>
    </row>
    <row r="700" spans="1:19">
      <c r="A700" s="4" t="s">
        <v>215</v>
      </c>
      <c r="B700" s="4">
        <v>2020</v>
      </c>
      <c r="C700" s="76">
        <v>43890</v>
      </c>
      <c r="D700" s="4" t="s">
        <v>19</v>
      </c>
      <c r="E700" s="22" t="s">
        <v>536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24">
        <f t="shared" si="47"/>
        <v>72.398190045248867</v>
      </c>
      <c r="P700" s="124" t="str">
        <f t="shared" si="46"/>
        <v/>
      </c>
      <c r="S700" s="124" t="str">
        <f t="shared" si="44"/>
        <v/>
      </c>
    </row>
    <row r="701" spans="1:19">
      <c r="A701" s="4" t="s">
        <v>215</v>
      </c>
      <c r="B701" s="4">
        <v>2020</v>
      </c>
      <c r="C701" s="76">
        <v>43890</v>
      </c>
      <c r="D701" s="4" t="s">
        <v>19</v>
      </c>
      <c r="E701" s="22" t="s">
        <v>536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24">
        <f t="shared" si="47"/>
        <v>72.390910918962405</v>
      </c>
      <c r="P701" s="124" t="str">
        <f t="shared" si="46"/>
        <v/>
      </c>
      <c r="S701" s="124" t="str">
        <f t="shared" si="44"/>
        <v/>
      </c>
    </row>
    <row r="702" spans="1:19">
      <c r="A702" s="4" t="s">
        <v>215</v>
      </c>
      <c r="B702" s="4">
        <v>2020</v>
      </c>
      <c r="C702" s="76">
        <v>43890</v>
      </c>
      <c r="D702" s="4" t="s">
        <v>19</v>
      </c>
      <c r="E702" s="22" t="s">
        <v>536</v>
      </c>
      <c r="F702">
        <v>4</v>
      </c>
      <c r="G702" t="s">
        <v>255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24">
        <f t="shared" si="47"/>
        <v>73.604579840523414</v>
      </c>
      <c r="P702" s="124" t="str">
        <f t="shared" si="46"/>
        <v/>
      </c>
      <c r="S702" s="124" t="str">
        <f t="shared" si="44"/>
        <v/>
      </c>
    </row>
    <row r="703" spans="1:19">
      <c r="A703" s="4" t="s">
        <v>215</v>
      </c>
      <c r="B703" s="4">
        <v>2020</v>
      </c>
      <c r="C703" s="76">
        <v>43890</v>
      </c>
      <c r="D703" s="4" t="s">
        <v>19</v>
      </c>
      <c r="E703" s="22" t="s">
        <v>536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24">
        <f t="shared" si="47"/>
        <v>70.74081351935547</v>
      </c>
      <c r="P703" s="124" t="str">
        <f t="shared" si="46"/>
        <v/>
      </c>
      <c r="S703" s="124" t="str">
        <f t="shared" si="44"/>
        <v/>
      </c>
    </row>
    <row r="704" spans="1:19">
      <c r="A704" s="4" t="s">
        <v>215</v>
      </c>
      <c r="B704" s="4">
        <v>2020</v>
      </c>
      <c r="C704" s="76">
        <v>43890</v>
      </c>
      <c r="D704" s="4" t="s">
        <v>19</v>
      </c>
      <c r="E704" s="22" t="s">
        <v>536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24">
        <f t="shared" si="47"/>
        <v>70.970921636274028</v>
      </c>
      <c r="P704" s="124" t="str">
        <f t="shared" si="46"/>
        <v/>
      </c>
      <c r="S704" s="124" t="str">
        <f t="shared" si="44"/>
        <v/>
      </c>
    </row>
    <row r="705" spans="1:19">
      <c r="A705" s="4" t="s">
        <v>215</v>
      </c>
      <c r="B705" s="4">
        <v>2020</v>
      </c>
      <c r="C705" s="76">
        <v>43890</v>
      </c>
      <c r="D705" s="4" t="s">
        <v>19</v>
      </c>
      <c r="E705" s="22" t="s">
        <v>536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24">
        <f t="shared" si="47"/>
        <v>70.319367125695862</v>
      </c>
      <c r="P705" s="124" t="str">
        <f t="shared" si="46"/>
        <v/>
      </c>
      <c r="S705" s="124" t="str">
        <f t="shared" si="44"/>
        <v/>
      </c>
    </row>
    <row r="706" spans="1:19">
      <c r="A706" s="4" t="s">
        <v>215</v>
      </c>
      <c r="B706" s="4">
        <v>2020</v>
      </c>
      <c r="C706" s="76">
        <v>43890</v>
      </c>
      <c r="D706" s="4" t="s">
        <v>19</v>
      </c>
      <c r="E706" s="22" t="s">
        <v>536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24">
        <f t="shared" si="47"/>
        <v>71.287128712871279</v>
      </c>
      <c r="P706" s="124" t="str">
        <f t="shared" si="46"/>
        <v/>
      </c>
      <c r="S706" s="124" t="str">
        <f t="shared" ref="S706:S769" si="48">IF(R706="","",3.6*200/(R706))</f>
        <v/>
      </c>
    </row>
    <row r="707" spans="1:19">
      <c r="A707" s="4" t="s">
        <v>215</v>
      </c>
      <c r="B707" s="4">
        <v>2020</v>
      </c>
      <c r="C707" s="76">
        <v>43890</v>
      </c>
      <c r="D707" s="4" t="s">
        <v>19</v>
      </c>
      <c r="E707" s="22" t="s">
        <v>536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24">
        <f t="shared" si="47"/>
        <v>71.978406478056584</v>
      </c>
      <c r="P707" s="124" t="str">
        <f t="shared" si="46"/>
        <v/>
      </c>
      <c r="S707" s="124" t="str">
        <f t="shared" si="48"/>
        <v/>
      </c>
    </row>
    <row r="708" spans="1:19">
      <c r="A708" s="4" t="s">
        <v>215</v>
      </c>
      <c r="B708" s="4">
        <v>2020</v>
      </c>
      <c r="C708" s="76">
        <v>43890</v>
      </c>
      <c r="D708" s="4" t="s">
        <v>19</v>
      </c>
      <c r="E708" s="22" t="s">
        <v>536</v>
      </c>
      <c r="F708">
        <v>8</v>
      </c>
      <c r="G708" t="s">
        <v>871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24">
        <f t="shared" si="47"/>
        <v>71.471113758189404</v>
      </c>
      <c r="P708" s="124" t="str">
        <f t="shared" si="46"/>
        <v/>
      </c>
      <c r="S708" s="124" t="str">
        <f t="shared" si="48"/>
        <v/>
      </c>
    </row>
    <row r="709" spans="1:19">
      <c r="A709" s="4" t="s">
        <v>215</v>
      </c>
      <c r="B709" s="4">
        <v>2020</v>
      </c>
      <c r="C709" s="76">
        <v>43890</v>
      </c>
      <c r="D709" s="4" t="s">
        <v>19</v>
      </c>
      <c r="E709" s="22" t="s">
        <v>536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24">
        <f t="shared" si="47"/>
        <v>70.141256697515843</v>
      </c>
      <c r="P709" s="124" t="str">
        <f t="shared" si="46"/>
        <v/>
      </c>
      <c r="S709" s="124" t="str">
        <f t="shared" si="48"/>
        <v/>
      </c>
    </row>
    <row r="710" spans="1:19">
      <c r="A710" s="4" t="s">
        <v>215</v>
      </c>
      <c r="B710" s="4">
        <v>2020</v>
      </c>
      <c r="C710" s="76">
        <v>43890</v>
      </c>
      <c r="D710" s="4" t="s">
        <v>19</v>
      </c>
      <c r="E710" s="22" t="s">
        <v>537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24">
        <f t="shared" si="47"/>
        <v>71.884984025559106</v>
      </c>
      <c r="N710">
        <v>2</v>
      </c>
      <c r="O710">
        <v>9.9260000000000002</v>
      </c>
      <c r="P710" s="124">
        <f t="shared" si="46"/>
        <v>72.536772113640936</v>
      </c>
      <c r="S710" s="124" t="str">
        <f t="shared" si="48"/>
        <v/>
      </c>
    </row>
    <row r="711" spans="1:19">
      <c r="A711" s="4" t="s">
        <v>215</v>
      </c>
      <c r="B711" s="4">
        <v>2020</v>
      </c>
      <c r="C711" s="76">
        <v>43890</v>
      </c>
      <c r="D711" s="4" t="s">
        <v>19</v>
      </c>
      <c r="E711" s="22" t="s">
        <v>537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24">
        <f t="shared" si="47"/>
        <v>70.477682067345327</v>
      </c>
      <c r="N711">
        <v>2</v>
      </c>
      <c r="O711">
        <v>10.258000000000001</v>
      </c>
      <c r="P711" s="124">
        <f t="shared" si="46"/>
        <v>70.18912068629362</v>
      </c>
      <c r="S711" s="124" t="str">
        <f t="shared" si="48"/>
        <v/>
      </c>
    </row>
    <row r="712" spans="1:19">
      <c r="A712" s="4" t="s">
        <v>215</v>
      </c>
      <c r="B712" s="4">
        <v>2020</v>
      </c>
      <c r="C712" s="76">
        <v>43890</v>
      </c>
      <c r="D712" s="4" t="s">
        <v>19</v>
      </c>
      <c r="E712" s="22" t="s">
        <v>537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24">
        <f t="shared" si="47"/>
        <v>72.187687988770804</v>
      </c>
      <c r="N712">
        <v>1</v>
      </c>
      <c r="O712">
        <v>9.7829999999999995</v>
      </c>
      <c r="P712" s="124">
        <f t="shared" si="46"/>
        <v>73.597056117755287</v>
      </c>
      <c r="S712" s="124" t="str">
        <f t="shared" si="48"/>
        <v/>
      </c>
    </row>
    <row r="713" spans="1:19">
      <c r="A713" s="4" t="s">
        <v>215</v>
      </c>
      <c r="B713" s="4">
        <v>2020</v>
      </c>
      <c r="C713" s="76">
        <v>43890</v>
      </c>
      <c r="D713" s="4" t="s">
        <v>19</v>
      </c>
      <c r="E713" s="22" t="s">
        <v>537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24">
        <f t="shared" si="47"/>
        <v>71.428571428571431</v>
      </c>
      <c r="N713">
        <v>2</v>
      </c>
      <c r="O713">
        <v>9.9339999999999993</v>
      </c>
      <c r="P713" s="124">
        <f t="shared" si="46"/>
        <v>72.478357157237781</v>
      </c>
      <c r="S713" s="124" t="str">
        <f t="shared" si="48"/>
        <v/>
      </c>
    </row>
    <row r="714" spans="1:19">
      <c r="A714" s="4" t="s">
        <v>215</v>
      </c>
      <c r="B714" s="4">
        <v>2020</v>
      </c>
      <c r="C714" s="76">
        <v>43890</v>
      </c>
      <c r="D714" s="4" t="s">
        <v>19</v>
      </c>
      <c r="E714" s="22" t="s">
        <v>537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24">
        <f t="shared" si="47"/>
        <v>72.800808897876635</v>
      </c>
      <c r="N714">
        <v>1</v>
      </c>
      <c r="O714">
        <v>9.7759999999999998</v>
      </c>
      <c r="P714" s="124">
        <f t="shared" si="46"/>
        <v>73.649754500818332</v>
      </c>
      <c r="S714" s="124" t="str">
        <f t="shared" si="48"/>
        <v/>
      </c>
    </row>
    <row r="715" spans="1:19">
      <c r="A715" s="4" t="s">
        <v>215</v>
      </c>
      <c r="B715" s="4">
        <v>2020</v>
      </c>
      <c r="C715" s="76">
        <v>43890</v>
      </c>
      <c r="D715" s="4" t="s">
        <v>19</v>
      </c>
      <c r="E715" s="22" t="s">
        <v>537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24">
        <f t="shared" si="47"/>
        <v>71.393158155676744</v>
      </c>
      <c r="N715">
        <v>1</v>
      </c>
      <c r="O715">
        <v>10.073</v>
      </c>
      <c r="P715" s="124">
        <f t="shared" si="46"/>
        <v>71.478209073761533</v>
      </c>
      <c r="S715" s="124" t="str">
        <f t="shared" si="48"/>
        <v/>
      </c>
    </row>
    <row r="716" spans="1:19">
      <c r="A716" s="4" t="s">
        <v>215</v>
      </c>
      <c r="B716" s="4">
        <v>2020</v>
      </c>
      <c r="C716" s="76">
        <v>43890</v>
      </c>
      <c r="D716" s="4" t="s">
        <v>19</v>
      </c>
      <c r="E716" s="22" t="s">
        <v>537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24">
        <f t="shared" si="47"/>
        <v>72.014402880576114</v>
      </c>
      <c r="N716">
        <v>1</v>
      </c>
      <c r="O716">
        <v>10.071</v>
      </c>
      <c r="P716" s="124">
        <f t="shared" si="46"/>
        <v>71.492403932082212</v>
      </c>
      <c r="S716" s="124" t="str">
        <f t="shared" si="48"/>
        <v/>
      </c>
    </row>
    <row r="717" spans="1:19">
      <c r="A717" s="4" t="s">
        <v>215</v>
      </c>
      <c r="B717" s="4">
        <v>2020</v>
      </c>
      <c r="C717" s="76">
        <v>43890</v>
      </c>
      <c r="D717" s="4" t="s">
        <v>19</v>
      </c>
      <c r="E717" s="22" t="s">
        <v>537</v>
      </c>
      <c r="F717">
        <v>4</v>
      </c>
      <c r="G717" t="s">
        <v>255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24">
        <f t="shared" si="47"/>
        <v>71.421485963694082</v>
      </c>
      <c r="N717">
        <v>2</v>
      </c>
      <c r="O717">
        <v>10.071</v>
      </c>
      <c r="P717" s="124">
        <f t="shared" si="46"/>
        <v>71.492403932082212</v>
      </c>
      <c r="S717" s="124" t="str">
        <f t="shared" si="48"/>
        <v/>
      </c>
    </row>
    <row r="718" spans="1:19">
      <c r="A718" s="4" t="s">
        <v>215</v>
      </c>
      <c r="B718" s="4">
        <v>2020</v>
      </c>
      <c r="C718" s="76">
        <v>43890</v>
      </c>
      <c r="D718" s="4" t="s">
        <v>19</v>
      </c>
      <c r="E718" s="22" t="s">
        <v>538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24">
        <f t="shared" si="47"/>
        <v>73.155862629546831</v>
      </c>
      <c r="N718">
        <v>1</v>
      </c>
      <c r="O718">
        <v>9.9039999999999999</v>
      </c>
      <c r="P718" s="124">
        <f t="shared" si="46"/>
        <v>72.697899838449118</v>
      </c>
      <c r="S718" s="124" t="str">
        <f t="shared" si="48"/>
        <v/>
      </c>
    </row>
    <row r="719" spans="1:19">
      <c r="A719" s="4" t="s">
        <v>215</v>
      </c>
      <c r="B719" s="4">
        <v>2020</v>
      </c>
      <c r="C719" s="76">
        <v>43890</v>
      </c>
      <c r="D719" s="4" t="s">
        <v>19</v>
      </c>
      <c r="E719" s="22" t="s">
        <v>538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24">
        <f t="shared" si="47"/>
        <v>69.787728990985755</v>
      </c>
      <c r="N719">
        <v>2</v>
      </c>
      <c r="O719">
        <v>10.234</v>
      </c>
      <c r="P719" s="124">
        <f t="shared" si="46"/>
        <v>70.353722884502645</v>
      </c>
      <c r="S719" s="124" t="str">
        <f t="shared" si="48"/>
        <v/>
      </c>
    </row>
    <row r="720" spans="1:19">
      <c r="A720" s="4" t="s">
        <v>215</v>
      </c>
      <c r="B720" s="4">
        <v>2020</v>
      </c>
      <c r="C720" s="76">
        <v>43890</v>
      </c>
      <c r="D720" s="4" t="s">
        <v>19</v>
      </c>
      <c r="E720" s="22" t="s">
        <v>538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24">
        <f t="shared" si="47"/>
        <v>73.762934125601888</v>
      </c>
      <c r="N720">
        <v>1</v>
      </c>
      <c r="O720">
        <v>9.8079999999999998</v>
      </c>
      <c r="P720" s="124">
        <f t="shared" si="46"/>
        <v>73.409461663947795</v>
      </c>
      <c r="S720" s="124" t="str">
        <f t="shared" si="48"/>
        <v/>
      </c>
    </row>
    <row r="721" spans="1:19">
      <c r="A721" s="4" t="s">
        <v>215</v>
      </c>
      <c r="B721" s="4">
        <v>2020</v>
      </c>
      <c r="C721" s="76">
        <v>43890</v>
      </c>
      <c r="D721" s="4" t="s">
        <v>19</v>
      </c>
      <c r="E721" s="22" t="s">
        <v>538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24">
        <f t="shared" si="47"/>
        <v>69.137699251008257</v>
      </c>
      <c r="N721">
        <v>2</v>
      </c>
      <c r="O721">
        <v>9.9209999999999994</v>
      </c>
      <c r="P721" s="124">
        <f t="shared" si="46"/>
        <v>72.573329301481706</v>
      </c>
      <c r="S721" s="124" t="str">
        <f t="shared" si="48"/>
        <v/>
      </c>
    </row>
    <row r="722" spans="1:19">
      <c r="A722" s="4" t="s">
        <v>215</v>
      </c>
      <c r="B722" s="4">
        <v>2020</v>
      </c>
      <c r="C722" s="76">
        <v>43890</v>
      </c>
      <c r="D722" s="4" t="s">
        <v>19</v>
      </c>
      <c r="E722" s="22" t="s">
        <v>62</v>
      </c>
      <c r="F722" t="s">
        <v>539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24">
        <f t="shared" si="47"/>
        <v>73.544433094994901</v>
      </c>
      <c r="N722">
        <v>1</v>
      </c>
      <c r="O722">
        <v>9.6910000000000007</v>
      </c>
      <c r="P722" s="124">
        <f t="shared" si="46"/>
        <v>74.295738313899491</v>
      </c>
      <c r="S722" s="124" t="str">
        <f t="shared" si="48"/>
        <v/>
      </c>
    </row>
    <row r="723" spans="1:19">
      <c r="A723" s="4" t="s">
        <v>215</v>
      </c>
      <c r="B723" s="4">
        <v>2020</v>
      </c>
      <c r="C723" s="76">
        <v>43890</v>
      </c>
      <c r="D723" s="4" t="s">
        <v>19</v>
      </c>
      <c r="E723" s="22" t="s">
        <v>62</v>
      </c>
      <c r="F723" t="s">
        <v>539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24">
        <f t="shared" si="47"/>
        <v>73.066774913740616</v>
      </c>
      <c r="N723">
        <v>2</v>
      </c>
      <c r="O723">
        <v>9.886000000000001</v>
      </c>
      <c r="P723" s="124">
        <f t="shared" si="46"/>
        <v>72.830265021242155</v>
      </c>
      <c r="S723" s="124" t="str">
        <f t="shared" si="48"/>
        <v/>
      </c>
    </row>
    <row r="724" spans="1:19">
      <c r="A724" s="4" t="s">
        <v>215</v>
      </c>
      <c r="B724" s="4">
        <v>2020</v>
      </c>
      <c r="C724" s="76">
        <v>43890</v>
      </c>
      <c r="D724" s="4" t="s">
        <v>19</v>
      </c>
      <c r="E724" s="22" t="s">
        <v>62</v>
      </c>
      <c r="F724" t="s">
        <v>540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24">
        <f t="shared" si="47"/>
        <v>70.970921636274028</v>
      </c>
      <c r="N724">
        <v>1</v>
      </c>
      <c r="O724">
        <v>10.089</v>
      </c>
      <c r="P724" s="124">
        <f t="shared" si="46"/>
        <v>71.364852809991078</v>
      </c>
      <c r="S724" s="124" t="str">
        <f t="shared" si="48"/>
        <v/>
      </c>
    </row>
    <row r="725" spans="1:19">
      <c r="A725" s="4" t="s">
        <v>215</v>
      </c>
      <c r="B725" s="4">
        <v>2020</v>
      </c>
      <c r="C725" s="76">
        <v>43890</v>
      </c>
      <c r="D725" s="4" t="s">
        <v>19</v>
      </c>
      <c r="E725" s="22" t="s">
        <v>62</v>
      </c>
      <c r="F725" t="s">
        <v>540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24">
        <f t="shared" si="47"/>
        <v>70.970921636274028</v>
      </c>
      <c r="N725">
        <v>2</v>
      </c>
      <c r="O725">
        <v>10.942</v>
      </c>
      <c r="P725" s="124">
        <f t="shared" si="46"/>
        <v>65.801498811917384</v>
      </c>
      <c r="S725" s="124" t="str">
        <f t="shared" si="48"/>
        <v/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533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24">
        <f t="shared" si="47"/>
        <v>68.571428571428569</v>
      </c>
      <c r="P726" s="124" t="str">
        <f t="shared" si="46"/>
        <v/>
      </c>
      <c r="S726" s="124" t="str">
        <f t="shared" si="48"/>
        <v/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533</v>
      </c>
      <c r="F727">
        <v>1</v>
      </c>
      <c r="G727" t="s">
        <v>789</v>
      </c>
      <c r="H727" t="s">
        <v>790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24">
        <f t="shared" si="47"/>
        <v>67.631035130565465</v>
      </c>
      <c r="P727" s="124" t="str">
        <f t="shared" si="46"/>
        <v/>
      </c>
      <c r="S727" s="124" t="str">
        <f t="shared" si="48"/>
        <v/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533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24">
        <f t="shared" si="47"/>
        <v>67.605633802816897</v>
      </c>
      <c r="P728" s="124" t="str">
        <f t="shared" ref="P728:P791" si="49">IF(O728="","",3.6*200/(O728))</f>
        <v/>
      </c>
      <c r="S728" s="124" t="str">
        <f t="shared" si="48"/>
        <v/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533</v>
      </c>
      <c r="F729">
        <v>2</v>
      </c>
      <c r="G729" t="s">
        <v>849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24">
        <f t="shared" si="47"/>
        <v>67.214339058999258</v>
      </c>
      <c r="P729" s="124" t="str">
        <f t="shared" si="49"/>
        <v/>
      </c>
      <c r="S729" s="124" t="str">
        <f t="shared" si="48"/>
        <v/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533</v>
      </c>
      <c r="F730">
        <v>3</v>
      </c>
      <c r="G730" t="s">
        <v>822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24">
        <f t="shared" si="47"/>
        <v>66.182553543524222</v>
      </c>
      <c r="P730" s="124" t="str">
        <f t="shared" si="49"/>
        <v/>
      </c>
      <c r="S730" s="124" t="str">
        <f t="shared" si="48"/>
        <v/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533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24">
        <f t="shared" si="47"/>
        <v>67.039106145251395</v>
      </c>
      <c r="P731" s="124" t="str">
        <f t="shared" si="49"/>
        <v/>
      </c>
      <c r="S731" s="124" t="str">
        <f t="shared" si="48"/>
        <v/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533</v>
      </c>
      <c r="F732">
        <v>4</v>
      </c>
      <c r="G732" t="s">
        <v>81</v>
      </c>
      <c r="H732" t="s">
        <v>248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24">
        <f t="shared" si="47"/>
        <v>66.359447004608299</v>
      </c>
      <c r="P732" s="124" t="str">
        <f t="shared" si="49"/>
        <v/>
      </c>
      <c r="S732" s="124" t="str">
        <f t="shared" si="48"/>
        <v/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533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24">
        <f t="shared" si="47"/>
        <v>65.270601033451186</v>
      </c>
      <c r="P733" s="124" t="str">
        <f t="shared" si="49"/>
        <v/>
      </c>
      <c r="S733" s="124" t="str">
        <f t="shared" si="48"/>
        <v/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533</v>
      </c>
      <c r="F734">
        <v>5</v>
      </c>
      <c r="G734" t="s">
        <v>788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24">
        <f t="shared" si="47"/>
        <v>64.870709072889454</v>
      </c>
      <c r="P734" s="124" t="str">
        <f t="shared" si="49"/>
        <v/>
      </c>
      <c r="S734" s="124" t="str">
        <f t="shared" si="48"/>
        <v/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533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24">
        <f t="shared" ref="M735:M798" si="50">IF(L735="","",3.6*200/(L735))</f>
        <v>66.790352504638221</v>
      </c>
      <c r="P735" s="124" t="str">
        <f t="shared" si="49"/>
        <v/>
      </c>
      <c r="S735" s="124" t="str">
        <f t="shared" si="48"/>
        <v/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536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24">
        <f t="shared" si="50"/>
        <v>70.921985815602838</v>
      </c>
      <c r="P736" s="124" t="str">
        <f t="shared" si="49"/>
        <v/>
      </c>
      <c r="S736" s="124" t="str">
        <f t="shared" si="48"/>
        <v/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536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24">
        <f t="shared" si="50"/>
        <v>64.429530201342288</v>
      </c>
      <c r="P737" s="124" t="str">
        <f t="shared" si="49"/>
        <v/>
      </c>
      <c r="S737" s="124" t="str">
        <f t="shared" si="48"/>
        <v/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536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24">
        <f t="shared" si="50"/>
        <v>69.713400464756006</v>
      </c>
      <c r="P738" s="124" t="str">
        <f t="shared" si="49"/>
        <v/>
      </c>
      <c r="S738" s="124" t="str">
        <f t="shared" si="48"/>
        <v/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536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24">
        <f t="shared" si="50"/>
        <v>69.144338807260155</v>
      </c>
      <c r="P739" s="124" t="str">
        <f t="shared" si="49"/>
        <v/>
      </c>
      <c r="S739" s="124" t="str">
        <f t="shared" si="48"/>
        <v/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536</v>
      </c>
      <c r="F740">
        <v>3</v>
      </c>
      <c r="G740" t="s">
        <v>255</v>
      </c>
      <c r="H740" t="s">
        <v>898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24">
        <f t="shared" si="50"/>
        <v>68.239977253340911</v>
      </c>
      <c r="P740" s="124" t="str">
        <f t="shared" si="49"/>
        <v/>
      </c>
      <c r="S740" s="124" t="str">
        <f t="shared" si="48"/>
        <v/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536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24">
        <f t="shared" si="50"/>
        <v>68.350104423770645</v>
      </c>
      <c r="P741" s="124" t="str">
        <f t="shared" si="49"/>
        <v/>
      </c>
      <c r="S741" s="124" t="str">
        <f t="shared" si="48"/>
        <v/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536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534</v>
      </c>
      <c r="M742" s="124"/>
      <c r="P742" s="124" t="str">
        <f t="shared" si="49"/>
        <v/>
      </c>
      <c r="S742" s="124" t="str">
        <f t="shared" si="48"/>
        <v/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536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24">
        <f t="shared" ref="M743:M785" si="51">IF(L743="","",3.6*200/(L743))</f>
        <v>68.761340846146496</v>
      </c>
      <c r="P743" s="124" t="str">
        <f t="shared" si="49"/>
        <v/>
      </c>
      <c r="S743" s="124" t="str">
        <f t="shared" si="48"/>
        <v/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536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24">
        <f t="shared" si="51"/>
        <v>68.735083532219576</v>
      </c>
      <c r="P744" s="124" t="str">
        <f t="shared" si="49"/>
        <v/>
      </c>
      <c r="S744" s="124" t="str">
        <f t="shared" si="48"/>
        <v/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536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24">
        <f t="shared" si="51"/>
        <v>70.298769771528995</v>
      </c>
      <c r="P745" s="124" t="str">
        <f t="shared" si="49"/>
        <v/>
      </c>
      <c r="S745" s="124" t="str">
        <f t="shared" si="48"/>
        <v/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536</v>
      </c>
      <c r="F746">
        <v>6</v>
      </c>
      <c r="G746" t="s">
        <v>65</v>
      </c>
      <c r="H746" t="s">
        <v>748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24">
        <f t="shared" si="51"/>
        <v>69.686411149825773</v>
      </c>
      <c r="P746" s="124" t="str">
        <f t="shared" si="49"/>
        <v/>
      </c>
      <c r="S746" s="124" t="str">
        <f t="shared" si="48"/>
        <v/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536</v>
      </c>
      <c r="F747">
        <v>7</v>
      </c>
      <c r="G747" t="s">
        <v>167</v>
      </c>
      <c r="H747" t="s">
        <v>898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24">
        <f t="shared" si="51"/>
        <v>69.304071614207345</v>
      </c>
      <c r="P747" s="124" t="str">
        <f t="shared" si="49"/>
        <v/>
      </c>
      <c r="S747" s="124" t="str">
        <f t="shared" si="48"/>
        <v/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536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24">
        <f t="shared" si="51"/>
        <v>68.454078722190545</v>
      </c>
      <c r="P748" s="124" t="str">
        <f t="shared" si="49"/>
        <v/>
      </c>
      <c r="S748" s="124" t="str">
        <f t="shared" si="48"/>
        <v/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536</v>
      </c>
      <c r="F749">
        <v>8</v>
      </c>
      <c r="G749" t="s">
        <v>49</v>
      </c>
      <c r="H749" t="s">
        <v>896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24">
        <f t="shared" si="51"/>
        <v>70.161761839797308</v>
      </c>
      <c r="P749" s="124" t="str">
        <f t="shared" si="49"/>
        <v/>
      </c>
      <c r="S749" s="124" t="str">
        <f t="shared" si="48"/>
        <v/>
      </c>
    </row>
    <row r="750" spans="1:19">
      <c r="A750" s="28" t="s">
        <v>224</v>
      </c>
      <c r="B750" s="28">
        <v>2021</v>
      </c>
      <c r="C750" s="44">
        <v>44332</v>
      </c>
      <c r="D750" s="21" t="s">
        <v>64</v>
      </c>
      <c r="E750" s="22" t="s">
        <v>536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24">
        <f t="shared" si="51"/>
        <v>68.958911981610953</v>
      </c>
      <c r="P750" s="124" t="str">
        <f t="shared" si="49"/>
        <v/>
      </c>
      <c r="S750" s="124" t="str">
        <f t="shared" si="48"/>
        <v/>
      </c>
    </row>
    <row r="751" spans="1:19">
      <c r="A751" s="28" t="s">
        <v>224</v>
      </c>
      <c r="B751" s="28">
        <v>2021</v>
      </c>
      <c r="C751" s="44">
        <v>44332</v>
      </c>
      <c r="D751" s="21" t="s">
        <v>64</v>
      </c>
      <c r="E751" s="22" t="s">
        <v>536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24">
        <f t="shared" si="51"/>
        <v>67.580251548714102</v>
      </c>
      <c r="P751" s="124" t="str">
        <f t="shared" si="49"/>
        <v/>
      </c>
      <c r="S751" s="124" t="str">
        <f t="shared" si="48"/>
        <v/>
      </c>
    </row>
    <row r="752" spans="1:19">
      <c r="A752" s="28" t="s">
        <v>224</v>
      </c>
      <c r="B752" s="28">
        <v>2021</v>
      </c>
      <c r="C752" s="44">
        <v>44332</v>
      </c>
      <c r="D752" s="21" t="s">
        <v>64</v>
      </c>
      <c r="E752" s="22" t="s">
        <v>537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24">
        <f t="shared" si="51"/>
        <v>70.066173608407937</v>
      </c>
      <c r="N752">
        <v>1</v>
      </c>
      <c r="O752">
        <v>10.263999999999999</v>
      </c>
      <c r="P752" s="124">
        <f t="shared" si="49"/>
        <v>70.148090413094309</v>
      </c>
      <c r="S752" s="124" t="str">
        <f t="shared" si="48"/>
        <v/>
      </c>
    </row>
    <row r="753" spans="1:19">
      <c r="A753" s="28" t="s">
        <v>224</v>
      </c>
      <c r="B753" s="28">
        <v>2021</v>
      </c>
      <c r="C753" s="44">
        <v>44332</v>
      </c>
      <c r="D753" s="21" t="s">
        <v>64</v>
      </c>
      <c r="E753" s="22" t="s">
        <v>537</v>
      </c>
      <c r="F753">
        <v>1</v>
      </c>
      <c r="G753" t="s">
        <v>49</v>
      </c>
      <c r="H753" t="s">
        <v>896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24">
        <f t="shared" si="51"/>
        <v>69.936862554638168</v>
      </c>
      <c r="N753">
        <v>2</v>
      </c>
      <c r="O753">
        <v>10.465999999999999</v>
      </c>
      <c r="P753" s="124">
        <f t="shared" si="49"/>
        <v>68.794190712784257</v>
      </c>
      <c r="S753" s="124" t="str">
        <f t="shared" si="48"/>
        <v/>
      </c>
    </row>
    <row r="754" spans="1:19">
      <c r="A754" s="28" t="s">
        <v>224</v>
      </c>
      <c r="B754" s="28">
        <v>2021</v>
      </c>
      <c r="C754" s="44">
        <v>44332</v>
      </c>
      <c r="D754" s="21" t="s">
        <v>64</v>
      </c>
      <c r="E754" s="22" t="s">
        <v>537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24">
        <f t="shared" si="51"/>
        <v>68.22057987492893</v>
      </c>
      <c r="N754">
        <v>1</v>
      </c>
      <c r="O754">
        <v>10.343999999999999</v>
      </c>
      <c r="P754" s="124">
        <f t="shared" si="49"/>
        <v>69.60556844547564</v>
      </c>
      <c r="S754" s="124" t="str">
        <f t="shared" si="48"/>
        <v/>
      </c>
    </row>
    <row r="755" spans="1:19">
      <c r="A755" s="28" t="s">
        <v>224</v>
      </c>
      <c r="B755" s="28">
        <v>2021</v>
      </c>
      <c r="C755" s="44">
        <v>44332</v>
      </c>
      <c r="D755" s="21" t="s">
        <v>64</v>
      </c>
      <c r="E755" s="22" t="s">
        <v>537</v>
      </c>
      <c r="F755">
        <v>2</v>
      </c>
      <c r="G755" t="s">
        <v>167</v>
      </c>
      <c r="H755" t="s">
        <v>898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24">
        <f t="shared" si="51"/>
        <v>67.962997923352845</v>
      </c>
      <c r="N755">
        <v>2</v>
      </c>
      <c r="O755">
        <v>10.641</v>
      </c>
      <c r="P755" s="124">
        <f t="shared" si="49"/>
        <v>67.662813645334083</v>
      </c>
      <c r="S755" s="124" t="str">
        <f t="shared" si="48"/>
        <v/>
      </c>
    </row>
    <row r="756" spans="1:19">
      <c r="A756" s="28" t="s">
        <v>224</v>
      </c>
      <c r="B756" s="28">
        <v>2021</v>
      </c>
      <c r="C756" s="44">
        <v>44332</v>
      </c>
      <c r="D756" s="21" t="s">
        <v>64</v>
      </c>
      <c r="E756" s="22" t="s">
        <v>537</v>
      </c>
      <c r="F756">
        <v>3</v>
      </c>
      <c r="G756" t="s">
        <v>255</v>
      </c>
      <c r="H756" t="s">
        <v>898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24">
        <f t="shared" si="51"/>
        <v>69.828338667442537</v>
      </c>
      <c r="N756">
        <v>1</v>
      </c>
      <c r="O756">
        <v>10.228</v>
      </c>
      <c r="P756" s="124">
        <f t="shared" si="49"/>
        <v>70.394994133750487</v>
      </c>
      <c r="S756" s="124" t="str">
        <f t="shared" si="48"/>
        <v/>
      </c>
    </row>
    <row r="757" spans="1:19">
      <c r="A757" s="28" t="s">
        <v>224</v>
      </c>
      <c r="B757" s="28">
        <v>2021</v>
      </c>
      <c r="C757" s="44">
        <v>44332</v>
      </c>
      <c r="D757" s="21" t="s">
        <v>64</v>
      </c>
      <c r="E757" s="22" t="s">
        <v>537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24">
        <f t="shared" si="51"/>
        <v>69.32409012131717</v>
      </c>
      <c r="N757">
        <v>2</v>
      </c>
      <c r="O757">
        <v>10.327</v>
      </c>
      <c r="P757" s="124">
        <f t="shared" si="49"/>
        <v>69.720151060327296</v>
      </c>
      <c r="S757" s="124" t="str">
        <f t="shared" si="48"/>
        <v/>
      </c>
    </row>
    <row r="758" spans="1:19">
      <c r="A758" s="28" t="s">
        <v>224</v>
      </c>
      <c r="B758" s="28">
        <v>2021</v>
      </c>
      <c r="C758" s="44">
        <v>44332</v>
      </c>
      <c r="D758" s="21" t="s">
        <v>64</v>
      </c>
      <c r="E758" s="22" t="s">
        <v>537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24">
        <f t="shared" si="51"/>
        <v>70.477682067345341</v>
      </c>
      <c r="N758">
        <v>1</v>
      </c>
      <c r="O758">
        <v>10.43</v>
      </c>
      <c r="P758" s="124">
        <f t="shared" si="49"/>
        <v>69.031639501438164</v>
      </c>
      <c r="S758" s="124" t="str">
        <f t="shared" si="48"/>
        <v/>
      </c>
    </row>
    <row r="759" spans="1:19">
      <c r="A759" s="28" t="s">
        <v>224</v>
      </c>
      <c r="B759" s="28">
        <v>2021</v>
      </c>
      <c r="C759" s="44">
        <v>44332</v>
      </c>
      <c r="D759" s="21" t="s">
        <v>64</v>
      </c>
      <c r="E759" s="22" t="s">
        <v>537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24">
        <f t="shared" si="51"/>
        <v>65.099457504520799</v>
      </c>
      <c r="N759">
        <v>2</v>
      </c>
      <c r="O759">
        <v>10.568</v>
      </c>
      <c r="P759" s="124">
        <f t="shared" si="49"/>
        <v>68.130204390613173</v>
      </c>
      <c r="S759" s="124" t="str">
        <f t="shared" si="48"/>
        <v/>
      </c>
    </row>
    <row r="760" spans="1:19">
      <c r="A760" s="28" t="s">
        <v>224</v>
      </c>
      <c r="B760" s="28">
        <v>2021</v>
      </c>
      <c r="C760" s="44">
        <v>44332</v>
      </c>
      <c r="D760" s="21" t="s">
        <v>64</v>
      </c>
      <c r="E760" s="22" t="s">
        <v>538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24">
        <f t="shared" si="51"/>
        <v>71.2166172106825</v>
      </c>
      <c r="N760">
        <v>1</v>
      </c>
      <c r="O760">
        <v>10.262</v>
      </c>
      <c r="P760" s="124">
        <f t="shared" si="49"/>
        <v>70.161761839797308</v>
      </c>
      <c r="S760" s="124" t="str">
        <f t="shared" si="48"/>
        <v/>
      </c>
    </row>
    <row r="761" spans="1:19">
      <c r="A761" s="28" t="s">
        <v>224</v>
      </c>
      <c r="B761" s="28">
        <v>2021</v>
      </c>
      <c r="C761" s="44">
        <v>44332</v>
      </c>
      <c r="D761" s="21" t="s">
        <v>64</v>
      </c>
      <c r="E761" s="22" t="s">
        <v>538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24">
        <f t="shared" si="51"/>
        <v>69.950451763334314</v>
      </c>
      <c r="N761">
        <v>2</v>
      </c>
      <c r="O761">
        <v>10.428000000000001</v>
      </c>
      <c r="P761" s="124">
        <f t="shared" si="49"/>
        <v>69.044879171461446</v>
      </c>
      <c r="S761" s="124" t="str">
        <f t="shared" si="48"/>
        <v/>
      </c>
    </row>
    <row r="762" spans="1:19">
      <c r="A762" s="28" t="s">
        <v>224</v>
      </c>
      <c r="B762" s="28">
        <v>2021</v>
      </c>
      <c r="C762" s="44">
        <v>44332</v>
      </c>
      <c r="D762" s="21" t="s">
        <v>64</v>
      </c>
      <c r="E762" s="22" t="s">
        <v>538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24">
        <f t="shared" si="51"/>
        <v>70.74081351935547</v>
      </c>
      <c r="N762">
        <v>1</v>
      </c>
      <c r="O762">
        <v>10.304</v>
      </c>
      <c r="P762" s="124">
        <f t="shared" si="49"/>
        <v>69.875776397515523</v>
      </c>
      <c r="S762" s="124" t="str">
        <f t="shared" si="48"/>
        <v/>
      </c>
    </row>
    <row r="763" spans="1:19">
      <c r="A763" s="28" t="s">
        <v>224</v>
      </c>
      <c r="B763" s="28">
        <v>2021</v>
      </c>
      <c r="C763" s="44">
        <v>44332</v>
      </c>
      <c r="D763" s="21" t="s">
        <v>64</v>
      </c>
      <c r="E763" s="22" t="s">
        <v>538</v>
      </c>
      <c r="F763">
        <v>2</v>
      </c>
      <c r="G763" t="s">
        <v>255</v>
      </c>
      <c r="H763" t="s">
        <v>898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24">
        <f t="shared" si="51"/>
        <v>68.866571018651356</v>
      </c>
      <c r="N763">
        <v>2</v>
      </c>
      <c r="O763">
        <v>11.191000000000001</v>
      </c>
      <c r="P763" s="124">
        <f t="shared" si="49"/>
        <v>64.337413993387543</v>
      </c>
      <c r="S763" s="124" t="str">
        <f t="shared" si="48"/>
        <v/>
      </c>
    </row>
    <row r="764" spans="1:19">
      <c r="A764" s="28" t="s">
        <v>224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539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24">
        <f t="shared" si="51"/>
        <v>69.964046254008352</v>
      </c>
      <c r="N764">
        <v>1</v>
      </c>
      <c r="O764">
        <v>10.289</v>
      </c>
      <c r="P764" s="124">
        <f t="shared" si="49"/>
        <v>69.977646029740498</v>
      </c>
      <c r="S764" s="124" t="str">
        <f t="shared" si="48"/>
        <v/>
      </c>
    </row>
    <row r="765" spans="1:19">
      <c r="A765" s="28" t="s">
        <v>224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539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24">
        <f t="shared" si="51"/>
        <v>69.733656174334129</v>
      </c>
      <c r="N765">
        <v>2</v>
      </c>
      <c r="O765">
        <v>10.314</v>
      </c>
      <c r="P765" s="124">
        <f t="shared" si="49"/>
        <v>69.808027923211171</v>
      </c>
      <c r="S765" s="124" t="str">
        <f t="shared" si="48"/>
        <v/>
      </c>
    </row>
    <row r="766" spans="1:19">
      <c r="A766" s="28" t="s">
        <v>224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540</v>
      </c>
      <c r="G766" t="s">
        <v>255</v>
      </c>
      <c r="H766" t="s">
        <v>898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24">
        <f t="shared" si="51"/>
        <v>69.137699251008257</v>
      </c>
      <c r="N766">
        <v>1</v>
      </c>
      <c r="O766">
        <v>10.307</v>
      </c>
      <c r="P766" s="124">
        <f t="shared" si="49"/>
        <v>69.855438051809443</v>
      </c>
      <c r="S766" s="124" t="str">
        <f t="shared" si="48"/>
        <v/>
      </c>
    </row>
    <row r="767" spans="1:19">
      <c r="A767" s="28" t="s">
        <v>224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540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24">
        <f t="shared" si="51"/>
        <v>67.937346669182872</v>
      </c>
      <c r="N767">
        <v>2</v>
      </c>
      <c r="O767">
        <v>10.587</v>
      </c>
      <c r="P767" s="124">
        <f t="shared" si="49"/>
        <v>68.007934258996883</v>
      </c>
      <c r="S767" s="124" t="str">
        <f t="shared" si="48"/>
        <v/>
      </c>
    </row>
    <row r="768" spans="1:19">
      <c r="A768" s="21" t="s">
        <v>866</v>
      </c>
      <c r="B768" s="21">
        <v>2021</v>
      </c>
      <c r="C768" s="75">
        <v>44388</v>
      </c>
      <c r="D768" s="21" t="s">
        <v>64</v>
      </c>
      <c r="E768" s="22" t="s">
        <v>533</v>
      </c>
      <c r="F768">
        <v>1</v>
      </c>
      <c r="G768" t="s">
        <v>867</v>
      </c>
      <c r="H768" t="s">
        <v>868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24">
        <f t="shared" si="51"/>
        <v>68.564898581087519</v>
      </c>
      <c r="P768" s="124" t="str">
        <f t="shared" si="49"/>
        <v/>
      </c>
      <c r="S768" s="124" t="str">
        <f t="shared" si="48"/>
        <v/>
      </c>
    </row>
    <row r="769" spans="1:19">
      <c r="A769" s="21" t="s">
        <v>866</v>
      </c>
      <c r="B769" s="21">
        <v>2021</v>
      </c>
      <c r="C769" s="75">
        <v>44388</v>
      </c>
      <c r="D769" s="21" t="s">
        <v>64</v>
      </c>
      <c r="E769" s="22" t="s">
        <v>533</v>
      </c>
      <c r="F769">
        <v>1</v>
      </c>
      <c r="G769" t="s">
        <v>873</v>
      </c>
      <c r="H769" t="s">
        <v>874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24">
        <f t="shared" si="51"/>
        <v>68.033638854767077</v>
      </c>
      <c r="P769" s="124" t="str">
        <f t="shared" si="49"/>
        <v/>
      </c>
      <c r="S769" s="124" t="str">
        <f t="shared" si="48"/>
        <v/>
      </c>
    </row>
    <row r="770" spans="1:19">
      <c r="A770" s="21" t="s">
        <v>866</v>
      </c>
      <c r="B770" s="21">
        <v>2021</v>
      </c>
      <c r="C770" s="75">
        <v>44388</v>
      </c>
      <c r="D770" s="21" t="s">
        <v>64</v>
      </c>
      <c r="E770" s="22" t="s">
        <v>533</v>
      </c>
      <c r="F770">
        <v>2</v>
      </c>
      <c r="G770" t="s">
        <v>1267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24">
        <f t="shared" si="51"/>
        <v>68.525744741600846</v>
      </c>
      <c r="P770" s="124" t="str">
        <f t="shared" si="49"/>
        <v/>
      </c>
      <c r="S770" s="124" t="str">
        <f t="shared" ref="S770:S833" si="52">IF(R770="","",3.6*200/(R770))</f>
        <v/>
      </c>
    </row>
    <row r="771" spans="1:19">
      <c r="A771" s="21" t="s">
        <v>866</v>
      </c>
      <c r="B771" s="21">
        <v>2021</v>
      </c>
      <c r="C771" s="75">
        <v>44388</v>
      </c>
      <c r="D771" s="21" t="s">
        <v>64</v>
      </c>
      <c r="E771" s="22" t="s">
        <v>533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24">
        <f t="shared" si="51"/>
        <v>67.937346669182872</v>
      </c>
      <c r="P771" s="124" t="str">
        <f t="shared" si="49"/>
        <v/>
      </c>
      <c r="S771" s="124" t="str">
        <f t="shared" si="52"/>
        <v/>
      </c>
    </row>
    <row r="772" spans="1:19">
      <c r="A772" s="21" t="s">
        <v>866</v>
      </c>
      <c r="B772" s="21">
        <v>2021</v>
      </c>
      <c r="C772" s="75">
        <v>44388</v>
      </c>
      <c r="D772" s="21" t="s">
        <v>64</v>
      </c>
      <c r="E772" s="22" t="s">
        <v>533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24">
        <f t="shared" si="51"/>
        <v>69.137699251008257</v>
      </c>
      <c r="P772" s="124" t="str">
        <f t="shared" si="49"/>
        <v/>
      </c>
      <c r="S772" s="124" t="str">
        <f t="shared" si="52"/>
        <v/>
      </c>
    </row>
    <row r="773" spans="1:19">
      <c r="A773" s="21" t="s">
        <v>866</v>
      </c>
      <c r="B773" s="21">
        <v>2021</v>
      </c>
      <c r="C773" s="75">
        <v>44388</v>
      </c>
      <c r="D773" s="21" t="s">
        <v>64</v>
      </c>
      <c r="E773" s="22" t="s">
        <v>533</v>
      </c>
      <c r="F773">
        <v>3</v>
      </c>
      <c r="G773" t="s">
        <v>822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24">
        <f t="shared" si="51"/>
        <v>68.807339449541288</v>
      </c>
      <c r="P773" s="124" t="str">
        <f t="shared" si="49"/>
        <v/>
      </c>
      <c r="S773" s="124" t="str">
        <f t="shared" si="52"/>
        <v/>
      </c>
    </row>
    <row r="774" spans="1:19">
      <c r="A774" s="21" t="s">
        <v>866</v>
      </c>
      <c r="B774" s="21">
        <v>2021</v>
      </c>
      <c r="C774" s="75">
        <v>44388</v>
      </c>
      <c r="D774" s="21" t="s">
        <v>64</v>
      </c>
      <c r="E774" s="22" t="s">
        <v>533</v>
      </c>
      <c r="F774">
        <v>4</v>
      </c>
      <c r="G774" t="s">
        <v>830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24">
        <f t="shared" si="51"/>
        <v>67.969413763806287</v>
      </c>
      <c r="P774" s="124" t="str">
        <f t="shared" si="49"/>
        <v/>
      </c>
      <c r="S774" s="124" t="str">
        <f t="shared" si="52"/>
        <v/>
      </c>
    </row>
    <row r="775" spans="1:19">
      <c r="A775" s="21" t="s">
        <v>866</v>
      </c>
      <c r="B775" s="21">
        <v>2021</v>
      </c>
      <c r="C775" s="75">
        <v>44388</v>
      </c>
      <c r="D775" s="21" t="s">
        <v>64</v>
      </c>
      <c r="E775" s="22" t="s">
        <v>533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24">
        <f t="shared" si="51"/>
        <v>69.424356378362745</v>
      </c>
      <c r="P775" s="124" t="str">
        <f t="shared" si="49"/>
        <v/>
      </c>
      <c r="S775" s="124" t="str">
        <f t="shared" si="52"/>
        <v/>
      </c>
    </row>
    <row r="776" spans="1:19">
      <c r="A776" s="21" t="s">
        <v>866</v>
      </c>
      <c r="B776" s="21">
        <v>2021</v>
      </c>
      <c r="C776" s="75">
        <v>44388</v>
      </c>
      <c r="D776" s="21" t="s">
        <v>64</v>
      </c>
      <c r="E776" s="22" t="s">
        <v>533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24">
        <f t="shared" si="51"/>
        <v>63.988624244578737</v>
      </c>
      <c r="P776" s="124" t="str">
        <f t="shared" si="49"/>
        <v/>
      </c>
      <c r="S776" s="124" t="str">
        <f t="shared" si="52"/>
        <v/>
      </c>
    </row>
    <row r="777" spans="1:19">
      <c r="A777" s="21" t="s">
        <v>866</v>
      </c>
      <c r="B777" s="21">
        <v>2021</v>
      </c>
      <c r="C777" s="75">
        <v>44388</v>
      </c>
      <c r="D777" s="21" t="s">
        <v>64</v>
      </c>
      <c r="E777" s="22" t="s">
        <v>533</v>
      </c>
      <c r="F777">
        <v>6</v>
      </c>
      <c r="G777" t="s">
        <v>869</v>
      </c>
      <c r="H777" t="s">
        <v>868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24">
        <f t="shared" si="51"/>
        <v>67.264573991031384</v>
      </c>
      <c r="P777" s="124" t="str">
        <f t="shared" si="49"/>
        <v/>
      </c>
      <c r="S777" s="124" t="str">
        <f t="shared" si="52"/>
        <v/>
      </c>
    </row>
    <row r="778" spans="1:19">
      <c r="A778" s="21" t="s">
        <v>866</v>
      </c>
      <c r="B778" s="21">
        <v>2021</v>
      </c>
      <c r="C778" s="75">
        <v>44388</v>
      </c>
      <c r="D778" s="21" t="s">
        <v>64</v>
      </c>
      <c r="E778" s="22" t="s">
        <v>533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24">
        <f t="shared" si="51"/>
        <v>61.829111206526399</v>
      </c>
      <c r="P778" s="124" t="str">
        <f t="shared" si="49"/>
        <v/>
      </c>
      <c r="S778" s="124" t="str">
        <f t="shared" si="52"/>
        <v/>
      </c>
    </row>
    <row r="779" spans="1:19">
      <c r="A779" s="21" t="s">
        <v>866</v>
      </c>
      <c r="B779" s="21">
        <v>2021</v>
      </c>
      <c r="C779" s="75">
        <v>44388</v>
      </c>
      <c r="D779" s="21" t="s">
        <v>64</v>
      </c>
      <c r="E779" s="22" t="s">
        <v>533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24">
        <f t="shared" si="51"/>
        <v>68.415051311288479</v>
      </c>
      <c r="P779" s="124" t="str">
        <f t="shared" si="49"/>
        <v/>
      </c>
      <c r="S779" s="124" t="str">
        <f t="shared" si="52"/>
        <v/>
      </c>
    </row>
    <row r="780" spans="1:19">
      <c r="A780" s="21" t="s">
        <v>866</v>
      </c>
      <c r="B780" s="21">
        <v>2021</v>
      </c>
      <c r="C780" s="75">
        <v>44388</v>
      </c>
      <c r="D780" s="21" t="s">
        <v>64</v>
      </c>
      <c r="E780" s="22" t="s">
        <v>533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24">
        <f t="shared" si="51"/>
        <v>68.787618228718827</v>
      </c>
      <c r="P780" s="124" t="str">
        <f t="shared" si="49"/>
        <v/>
      </c>
      <c r="S780" s="124" t="str">
        <f t="shared" si="52"/>
        <v/>
      </c>
    </row>
    <row r="781" spans="1:19">
      <c r="A781" s="21" t="s">
        <v>866</v>
      </c>
      <c r="B781" s="21">
        <v>2021</v>
      </c>
      <c r="C781" s="75">
        <v>44388</v>
      </c>
      <c r="D781" s="21" t="s">
        <v>64</v>
      </c>
      <c r="E781" s="22" t="s">
        <v>533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24">
        <f t="shared" si="51"/>
        <v>68.833652007648183</v>
      </c>
      <c r="P781" s="124" t="str">
        <f t="shared" si="49"/>
        <v/>
      </c>
      <c r="S781" s="124" t="str">
        <f t="shared" si="52"/>
        <v/>
      </c>
    </row>
    <row r="782" spans="1:19">
      <c r="A782" s="21" t="s">
        <v>866</v>
      </c>
      <c r="B782" s="21">
        <v>2021</v>
      </c>
      <c r="C782" s="75">
        <v>44388</v>
      </c>
      <c r="D782" s="21" t="s">
        <v>64</v>
      </c>
      <c r="E782" s="22" t="s">
        <v>536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24">
        <f t="shared" si="51"/>
        <v>70.796460176991147</v>
      </c>
      <c r="P782" s="124" t="str">
        <f t="shared" si="49"/>
        <v/>
      </c>
      <c r="S782" s="124" t="str">
        <f t="shared" si="52"/>
        <v/>
      </c>
    </row>
    <row r="783" spans="1:19">
      <c r="A783" s="21" t="s">
        <v>866</v>
      </c>
      <c r="B783" s="21">
        <v>2021</v>
      </c>
      <c r="C783" s="75">
        <v>44388</v>
      </c>
      <c r="D783" s="21" t="s">
        <v>64</v>
      </c>
      <c r="E783" s="22" t="s">
        <v>536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24">
        <f t="shared" si="51"/>
        <v>69.257406694882647</v>
      </c>
      <c r="P783" s="124" t="str">
        <f t="shared" si="49"/>
        <v/>
      </c>
      <c r="S783" s="124" t="str">
        <f t="shared" si="52"/>
        <v/>
      </c>
    </row>
    <row r="784" spans="1:19">
      <c r="A784" s="21" t="s">
        <v>866</v>
      </c>
      <c r="B784" s="21">
        <v>2021</v>
      </c>
      <c r="C784" s="75">
        <v>44388</v>
      </c>
      <c r="D784" s="21" t="s">
        <v>64</v>
      </c>
      <c r="E784" s="22" t="s">
        <v>536</v>
      </c>
      <c r="F784">
        <v>6</v>
      </c>
      <c r="G784" t="s">
        <v>1267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24">
        <f t="shared" si="51"/>
        <v>67.726460351801336</v>
      </c>
      <c r="P784" s="124" t="str">
        <f t="shared" si="49"/>
        <v/>
      </c>
      <c r="S784" s="124" t="str">
        <f t="shared" si="52"/>
        <v/>
      </c>
    </row>
    <row r="785" spans="1:19">
      <c r="A785" s="21" t="s">
        <v>866</v>
      </c>
      <c r="B785" s="21">
        <v>2021</v>
      </c>
      <c r="C785" s="75">
        <v>44388</v>
      </c>
      <c r="D785" s="21" t="s">
        <v>64</v>
      </c>
      <c r="E785" s="22" t="s">
        <v>536</v>
      </c>
      <c r="F785">
        <v>2</v>
      </c>
      <c r="G785" t="s">
        <v>869</v>
      </c>
      <c r="H785" t="s">
        <v>868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24">
        <f t="shared" si="51"/>
        <v>69.984447900466563</v>
      </c>
      <c r="P785" s="124" t="str">
        <f t="shared" si="49"/>
        <v/>
      </c>
      <c r="S785" s="124" t="str">
        <f t="shared" si="52"/>
        <v/>
      </c>
    </row>
    <row r="786" spans="1:19">
      <c r="A786" s="21" t="s">
        <v>866</v>
      </c>
      <c r="B786" s="21">
        <v>2021</v>
      </c>
      <c r="C786" s="75">
        <v>44388</v>
      </c>
      <c r="D786" s="21" t="s">
        <v>64</v>
      </c>
      <c r="E786" s="22" t="s">
        <v>536</v>
      </c>
      <c r="F786">
        <v>2</v>
      </c>
      <c r="G786" t="s">
        <v>871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534</v>
      </c>
      <c r="M786" s="124"/>
      <c r="P786" s="124" t="str">
        <f t="shared" si="49"/>
        <v/>
      </c>
      <c r="S786" s="124" t="str">
        <f t="shared" si="52"/>
        <v/>
      </c>
    </row>
    <row r="787" spans="1:19">
      <c r="A787" s="21" t="s">
        <v>866</v>
      </c>
      <c r="B787" s="21">
        <v>2021</v>
      </c>
      <c r="C787" s="75">
        <v>44388</v>
      </c>
      <c r="D787" s="21" t="s">
        <v>64</v>
      </c>
      <c r="E787" s="22" t="s">
        <v>536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24">
        <f t="shared" ref="M787:M818" si="53">IF(L787="","",3.6*200/(L787))</f>
        <v>71.195490952239695</v>
      </c>
      <c r="P787" s="124" t="str">
        <f t="shared" si="49"/>
        <v/>
      </c>
      <c r="S787" s="124" t="str">
        <f t="shared" si="52"/>
        <v/>
      </c>
    </row>
    <row r="788" spans="1:19">
      <c r="A788" s="21" t="s">
        <v>866</v>
      </c>
      <c r="B788" s="21">
        <v>2021</v>
      </c>
      <c r="C788" s="75">
        <v>44388</v>
      </c>
      <c r="D788" s="21" t="s">
        <v>64</v>
      </c>
      <c r="E788" s="22" t="s">
        <v>536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24">
        <f t="shared" si="53"/>
        <v>69.518200251037953</v>
      </c>
      <c r="P788" s="124" t="str">
        <f t="shared" si="49"/>
        <v/>
      </c>
      <c r="S788" s="124" t="str">
        <f t="shared" si="52"/>
        <v/>
      </c>
    </row>
    <row r="789" spans="1:19">
      <c r="A789" s="21" t="s">
        <v>866</v>
      </c>
      <c r="B789" s="21">
        <v>2021</v>
      </c>
      <c r="C789" s="75">
        <v>44388</v>
      </c>
      <c r="D789" s="21" t="s">
        <v>64</v>
      </c>
      <c r="E789" s="22" t="s">
        <v>536</v>
      </c>
      <c r="F789">
        <v>4</v>
      </c>
      <c r="G789" t="s">
        <v>468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24">
        <f t="shared" si="53"/>
        <v>68.610634648370493</v>
      </c>
      <c r="P789" s="124" t="str">
        <f t="shared" si="49"/>
        <v/>
      </c>
      <c r="S789" s="124" t="str">
        <f t="shared" si="52"/>
        <v/>
      </c>
    </row>
    <row r="790" spans="1:19">
      <c r="A790" s="21" t="s">
        <v>866</v>
      </c>
      <c r="B790" s="21">
        <v>2021</v>
      </c>
      <c r="C790" s="75">
        <v>44388</v>
      </c>
      <c r="D790" s="21" t="s">
        <v>64</v>
      </c>
      <c r="E790" s="22" t="s">
        <v>536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24">
        <f t="shared" si="53"/>
        <v>68.265857589835974</v>
      </c>
      <c r="P790" s="124" t="str">
        <f t="shared" si="49"/>
        <v/>
      </c>
      <c r="S790" s="124" t="str">
        <f t="shared" si="52"/>
        <v/>
      </c>
    </row>
    <row r="791" spans="1:19">
      <c r="A791" s="21" t="s">
        <v>866</v>
      </c>
      <c r="B791" s="21">
        <v>2021</v>
      </c>
      <c r="C791" s="75">
        <v>44388</v>
      </c>
      <c r="D791" s="21" t="s">
        <v>64</v>
      </c>
      <c r="E791" s="22" t="s">
        <v>536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24">
        <f t="shared" si="53"/>
        <v>70.189120686293634</v>
      </c>
      <c r="P791" s="124" t="str">
        <f t="shared" si="49"/>
        <v/>
      </c>
      <c r="S791" s="124" t="str">
        <f t="shared" si="52"/>
        <v/>
      </c>
    </row>
    <row r="792" spans="1:19">
      <c r="A792" s="21" t="s">
        <v>866</v>
      </c>
      <c r="B792" s="21">
        <v>2021</v>
      </c>
      <c r="C792" s="75">
        <v>44388</v>
      </c>
      <c r="D792" s="21" t="s">
        <v>64</v>
      </c>
      <c r="E792" s="22" t="s">
        <v>536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24">
        <f t="shared" si="53"/>
        <v>68.162453848338529</v>
      </c>
      <c r="P792" s="124" t="str">
        <f t="shared" ref="P792:P855" si="54">IF(O792="","",3.6*200/(O792))</f>
        <v/>
      </c>
      <c r="S792" s="124" t="str">
        <f t="shared" si="52"/>
        <v/>
      </c>
    </row>
    <row r="793" spans="1:19">
      <c r="A793" s="21" t="s">
        <v>866</v>
      </c>
      <c r="B793" s="21">
        <v>2021</v>
      </c>
      <c r="C793" s="75">
        <v>44388</v>
      </c>
      <c r="D793" s="21" t="s">
        <v>64</v>
      </c>
      <c r="E793" s="22" t="s">
        <v>536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24">
        <f t="shared" si="53"/>
        <v>70.339976553341145</v>
      </c>
      <c r="P793" s="124" t="str">
        <f t="shared" si="54"/>
        <v/>
      </c>
      <c r="S793" s="124" t="str">
        <f t="shared" si="52"/>
        <v/>
      </c>
    </row>
    <row r="794" spans="1:19">
      <c r="A794" s="21" t="s">
        <v>866</v>
      </c>
      <c r="B794" s="21">
        <v>2021</v>
      </c>
      <c r="C794" s="75">
        <v>44388</v>
      </c>
      <c r="D794" s="21" t="s">
        <v>64</v>
      </c>
      <c r="E794" s="22" t="s">
        <v>536</v>
      </c>
      <c r="F794">
        <v>7</v>
      </c>
      <c r="G794" t="s">
        <v>867</v>
      </c>
      <c r="H794" t="s">
        <v>868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24">
        <f t="shared" si="53"/>
        <v>69.74041069352964</v>
      </c>
      <c r="P794" s="124" t="str">
        <f t="shared" si="54"/>
        <v/>
      </c>
      <c r="S794" s="124" t="str">
        <f t="shared" si="52"/>
        <v/>
      </c>
    </row>
    <row r="795" spans="1:19">
      <c r="A795" s="21" t="s">
        <v>866</v>
      </c>
      <c r="B795" s="21">
        <v>2021</v>
      </c>
      <c r="C795" s="75">
        <v>44388</v>
      </c>
      <c r="D795" s="21" t="s">
        <v>64</v>
      </c>
      <c r="E795" s="22" t="s">
        <v>536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24">
        <f t="shared" si="53"/>
        <v>69.848661233993013</v>
      </c>
      <c r="P795" s="124" t="str">
        <f t="shared" si="54"/>
        <v/>
      </c>
      <c r="S795" s="124" t="str">
        <f t="shared" si="52"/>
        <v/>
      </c>
    </row>
    <row r="796" spans="1:19">
      <c r="A796" s="21" t="s">
        <v>866</v>
      </c>
      <c r="B796" s="21">
        <v>2021</v>
      </c>
      <c r="C796" s="75">
        <v>44388</v>
      </c>
      <c r="D796" s="21" t="s">
        <v>64</v>
      </c>
      <c r="E796" s="22" t="s">
        <v>536</v>
      </c>
      <c r="F796">
        <v>8</v>
      </c>
      <c r="G796" t="s">
        <v>872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24">
        <f t="shared" si="53"/>
        <v>69.679667086035039</v>
      </c>
      <c r="P796" s="124" t="str">
        <f t="shared" si="54"/>
        <v/>
      </c>
      <c r="S796" s="124" t="str">
        <f t="shared" si="52"/>
        <v/>
      </c>
    </row>
    <row r="797" spans="1:19">
      <c r="A797" s="21" t="s">
        <v>866</v>
      </c>
      <c r="B797" s="21">
        <v>2021</v>
      </c>
      <c r="C797" s="75">
        <v>44388</v>
      </c>
      <c r="D797" s="21" t="s">
        <v>64</v>
      </c>
      <c r="E797" s="22" t="s">
        <v>536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24">
        <f t="shared" si="53"/>
        <v>67.64374295377678</v>
      </c>
      <c r="P797" s="124" t="str">
        <f t="shared" si="54"/>
        <v/>
      </c>
      <c r="S797" s="124" t="str">
        <f t="shared" si="52"/>
        <v/>
      </c>
    </row>
    <row r="798" spans="1:19">
      <c r="A798" s="21" t="s">
        <v>866</v>
      </c>
      <c r="B798" s="21">
        <v>2021</v>
      </c>
      <c r="C798" s="75">
        <v>44388</v>
      </c>
      <c r="D798" s="21" t="s">
        <v>64</v>
      </c>
      <c r="E798" s="22" t="s">
        <v>537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24">
        <f t="shared" si="53"/>
        <v>70.887072954612577</v>
      </c>
      <c r="N798">
        <v>2</v>
      </c>
      <c r="O798">
        <v>10.505999999999998</v>
      </c>
      <c r="P798" s="124">
        <f t="shared" si="54"/>
        <v>68.532267275842386</v>
      </c>
      <c r="S798" s="124" t="str">
        <f t="shared" si="52"/>
        <v/>
      </c>
    </row>
    <row r="799" spans="1:19">
      <c r="A799" s="21" t="s">
        <v>866</v>
      </c>
      <c r="B799" s="21">
        <v>2021</v>
      </c>
      <c r="C799" s="75">
        <v>44388</v>
      </c>
      <c r="D799" s="21" t="s">
        <v>64</v>
      </c>
      <c r="E799" s="22" t="s">
        <v>537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24">
        <f t="shared" si="53"/>
        <v>70.3125</v>
      </c>
      <c r="N799">
        <v>1</v>
      </c>
      <c r="O799">
        <v>10.105</v>
      </c>
      <c r="P799" s="124">
        <f t="shared" si="54"/>
        <v>71.251855517070751</v>
      </c>
      <c r="S799" s="124" t="str">
        <f t="shared" si="52"/>
        <v/>
      </c>
    </row>
    <row r="800" spans="1:19">
      <c r="A800" s="21" t="s">
        <v>866</v>
      </c>
      <c r="B800" s="21">
        <v>2021</v>
      </c>
      <c r="C800" s="75">
        <v>44388</v>
      </c>
      <c r="D800" s="21" t="s">
        <v>64</v>
      </c>
      <c r="E800" s="22" t="s">
        <v>537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24">
        <f t="shared" si="53"/>
        <v>61.554244678122593</v>
      </c>
      <c r="N800">
        <v>2</v>
      </c>
      <c r="O800">
        <v>10.315000000000001</v>
      </c>
      <c r="P800" s="124">
        <f t="shared" si="54"/>
        <v>69.801260300533201</v>
      </c>
      <c r="S800" s="124" t="str">
        <f t="shared" si="52"/>
        <v/>
      </c>
    </row>
    <row r="801" spans="1:19">
      <c r="A801" s="21" t="s">
        <v>866</v>
      </c>
      <c r="B801" s="21">
        <v>2021</v>
      </c>
      <c r="C801" s="75">
        <v>44388</v>
      </c>
      <c r="D801" s="21" t="s">
        <v>64</v>
      </c>
      <c r="E801" s="22" t="s">
        <v>537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24">
        <f t="shared" si="53"/>
        <v>67.995089243554631</v>
      </c>
      <c r="N801">
        <v>1</v>
      </c>
      <c r="O801">
        <v>10.956</v>
      </c>
      <c r="P801" s="124">
        <f t="shared" si="54"/>
        <v>65.71741511500548</v>
      </c>
      <c r="Q801">
        <v>1</v>
      </c>
      <c r="R801">
        <v>10.554</v>
      </c>
      <c r="S801" s="124">
        <f t="shared" si="52"/>
        <v>68.22057987492893</v>
      </c>
    </row>
    <row r="802" spans="1:19">
      <c r="A802" s="21" t="s">
        <v>866</v>
      </c>
      <c r="B802" s="21">
        <v>2021</v>
      </c>
      <c r="C802" s="75">
        <v>44388</v>
      </c>
      <c r="D802" s="21" t="s">
        <v>64</v>
      </c>
      <c r="E802" s="22" t="s">
        <v>537</v>
      </c>
      <c r="F802">
        <v>2</v>
      </c>
      <c r="G802" t="s">
        <v>869</v>
      </c>
      <c r="H802" t="s">
        <v>868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24">
        <f t="shared" si="53"/>
        <v>68.014358586812776</v>
      </c>
      <c r="N802">
        <v>2</v>
      </c>
      <c r="O802">
        <v>10.959999999999999</v>
      </c>
      <c r="P802" s="124">
        <f t="shared" si="54"/>
        <v>65.693430656934311</v>
      </c>
      <c r="Q802">
        <v>2</v>
      </c>
      <c r="R802">
        <v>10.657999999999999</v>
      </c>
      <c r="S802" s="124">
        <f t="shared" si="52"/>
        <v>67.554888346781766</v>
      </c>
    </row>
    <row r="803" spans="1:19">
      <c r="A803" s="21" t="s">
        <v>866</v>
      </c>
      <c r="B803" s="21">
        <v>2021</v>
      </c>
      <c r="C803" s="75">
        <v>44388</v>
      </c>
      <c r="D803" s="21" t="s">
        <v>64</v>
      </c>
      <c r="E803" s="22" t="s">
        <v>537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24">
        <f t="shared" si="53"/>
        <v>71.251855517070751</v>
      </c>
      <c r="N803">
        <v>1</v>
      </c>
      <c r="O803">
        <v>10.4</v>
      </c>
      <c r="P803" s="124">
        <f t="shared" si="54"/>
        <v>69.230769230769226</v>
      </c>
      <c r="S803" s="124" t="str">
        <f t="shared" si="52"/>
        <v/>
      </c>
    </row>
    <row r="804" spans="1:19">
      <c r="A804" s="21" t="s">
        <v>866</v>
      </c>
      <c r="B804" s="21">
        <v>2021</v>
      </c>
      <c r="C804" s="75">
        <v>44388</v>
      </c>
      <c r="D804" s="21" t="s">
        <v>64</v>
      </c>
      <c r="E804" s="22" t="s">
        <v>537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24">
        <f t="shared" si="53"/>
        <v>70.271325395276207</v>
      </c>
      <c r="N804">
        <v>2</v>
      </c>
      <c r="O804">
        <v>10.776</v>
      </c>
      <c r="P804" s="124">
        <f t="shared" si="54"/>
        <v>66.815144766147</v>
      </c>
      <c r="S804" s="124" t="str">
        <f t="shared" si="52"/>
        <v/>
      </c>
    </row>
    <row r="805" spans="1:19">
      <c r="A805" s="21" t="s">
        <v>866</v>
      </c>
      <c r="B805" s="21">
        <v>2021</v>
      </c>
      <c r="C805" s="75">
        <v>44388</v>
      </c>
      <c r="D805" s="21" t="s">
        <v>64</v>
      </c>
      <c r="E805" s="22" t="s">
        <v>537</v>
      </c>
      <c r="F805">
        <v>4</v>
      </c>
      <c r="G805" t="s">
        <v>468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24">
        <f t="shared" si="53"/>
        <v>71.097067245976092</v>
      </c>
      <c r="N805">
        <v>1</v>
      </c>
      <c r="O805">
        <v>10.497999999999999</v>
      </c>
      <c r="P805" s="124">
        <f t="shared" si="54"/>
        <v>68.584492284244618</v>
      </c>
      <c r="S805" s="124" t="str">
        <f t="shared" si="52"/>
        <v/>
      </c>
    </row>
    <row r="806" spans="1:19">
      <c r="A806" s="4" t="s">
        <v>866</v>
      </c>
      <c r="B806" s="4">
        <v>2021</v>
      </c>
      <c r="C806" s="5">
        <v>44388</v>
      </c>
      <c r="D806" s="4" t="s">
        <v>64</v>
      </c>
      <c r="E806" s="22" t="s">
        <v>538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24">
        <f t="shared" si="53"/>
        <v>71.202531645569621</v>
      </c>
      <c r="N806">
        <v>1</v>
      </c>
      <c r="O806">
        <v>9.9459999999999997</v>
      </c>
      <c r="P806" s="124">
        <f t="shared" si="54"/>
        <v>72.390910918962405</v>
      </c>
      <c r="S806" s="124" t="str">
        <f t="shared" si="52"/>
        <v/>
      </c>
    </row>
    <row r="807" spans="1:19">
      <c r="A807" s="4" t="s">
        <v>866</v>
      </c>
      <c r="B807" s="4">
        <v>2021</v>
      </c>
      <c r="C807" s="5">
        <v>44388</v>
      </c>
      <c r="D807" s="4" t="s">
        <v>64</v>
      </c>
      <c r="E807" s="22" t="s">
        <v>538</v>
      </c>
      <c r="F807">
        <v>1</v>
      </c>
      <c r="G807" t="s">
        <v>468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24">
        <f t="shared" si="53"/>
        <v>70.852194449911423</v>
      </c>
      <c r="N807">
        <v>2</v>
      </c>
      <c r="O807">
        <v>10.209</v>
      </c>
      <c r="P807" s="124">
        <f t="shared" si="54"/>
        <v>70.526006464883935</v>
      </c>
      <c r="S807" s="124" t="str">
        <f t="shared" si="52"/>
        <v/>
      </c>
    </row>
    <row r="808" spans="1:19">
      <c r="A808" s="4" t="s">
        <v>866</v>
      </c>
      <c r="B808" s="4">
        <v>2021</v>
      </c>
      <c r="C808" s="5">
        <v>44388</v>
      </c>
      <c r="D808" s="4" t="s">
        <v>64</v>
      </c>
      <c r="E808" s="22" t="s">
        <v>538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24">
        <f t="shared" si="53"/>
        <v>70.62285434036292</v>
      </c>
      <c r="N808">
        <v>1</v>
      </c>
      <c r="O808">
        <v>10.396000000000001</v>
      </c>
      <c r="P808" s="124">
        <f t="shared" si="54"/>
        <v>69.257406694882647</v>
      </c>
      <c r="S808" s="124" t="str">
        <f t="shared" si="52"/>
        <v/>
      </c>
    </row>
    <row r="809" spans="1:19">
      <c r="A809" s="4" t="s">
        <v>866</v>
      </c>
      <c r="B809" s="4">
        <v>2021</v>
      </c>
      <c r="C809" s="5">
        <v>44388</v>
      </c>
      <c r="D809" s="4" t="s">
        <v>64</v>
      </c>
      <c r="E809" s="22" t="s">
        <v>538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24">
        <f t="shared" si="53"/>
        <v>67.026624464717926</v>
      </c>
      <c r="N809">
        <v>2</v>
      </c>
      <c r="O809">
        <v>11.078000000000001</v>
      </c>
      <c r="P809" s="124">
        <f t="shared" si="54"/>
        <v>64.993681169886258</v>
      </c>
      <c r="S809" s="124" t="str">
        <f t="shared" si="52"/>
        <v/>
      </c>
    </row>
    <row r="810" spans="1:19">
      <c r="A810" s="4" t="s">
        <v>866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539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24">
        <f t="shared" si="53"/>
        <v>70.977917981072551</v>
      </c>
      <c r="N810">
        <v>2</v>
      </c>
      <c r="O810">
        <v>10.294</v>
      </c>
      <c r="P810" s="124">
        <f t="shared" si="54"/>
        <v>69.943656498931418</v>
      </c>
      <c r="Q810">
        <v>2</v>
      </c>
      <c r="R810">
        <v>10.209</v>
      </c>
      <c r="S810" s="124">
        <f t="shared" si="52"/>
        <v>70.526006464883935</v>
      </c>
    </row>
    <row r="811" spans="1:19">
      <c r="A811" s="4" t="s">
        <v>866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539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24">
        <f t="shared" si="53"/>
        <v>70.928972515023148</v>
      </c>
      <c r="N811">
        <v>1</v>
      </c>
      <c r="O811">
        <v>10.201000000000001</v>
      </c>
      <c r="P811" s="124">
        <f t="shared" si="54"/>
        <v>70.581315557298296</v>
      </c>
      <c r="Q811">
        <v>1</v>
      </c>
      <c r="R811">
        <v>10.122</v>
      </c>
      <c r="S811" s="124">
        <f t="shared" si="52"/>
        <v>71.132187314759932</v>
      </c>
    </row>
    <row r="812" spans="1:19">
      <c r="A812" s="4" t="s">
        <v>866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540</v>
      </c>
      <c r="G812" t="s">
        <v>468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24">
        <f t="shared" si="53"/>
        <v>70.512192733326799</v>
      </c>
      <c r="N812">
        <v>1</v>
      </c>
      <c r="O812">
        <v>10.253</v>
      </c>
      <c r="P812" s="124">
        <f t="shared" si="54"/>
        <v>70.223349263630155</v>
      </c>
      <c r="S812" s="124" t="str">
        <f t="shared" si="52"/>
        <v/>
      </c>
    </row>
    <row r="813" spans="1:19">
      <c r="A813" s="4" t="s">
        <v>866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540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24">
        <f t="shared" si="53"/>
        <v>69.923278624842183</v>
      </c>
      <c r="N813">
        <v>2</v>
      </c>
      <c r="O813">
        <v>10.419</v>
      </c>
      <c r="P813" s="124">
        <f t="shared" si="54"/>
        <v>69.104520587388421</v>
      </c>
      <c r="S813" s="124" t="str">
        <f t="shared" si="52"/>
        <v/>
      </c>
    </row>
    <row r="814" spans="1:19">
      <c r="A814" s="1" t="s">
        <v>1144</v>
      </c>
      <c r="B814" s="1">
        <v>2021</v>
      </c>
      <c r="C814" s="76">
        <v>44412</v>
      </c>
      <c r="D814" s="1" t="s">
        <v>189</v>
      </c>
      <c r="E814" s="25" t="s">
        <v>1146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24">
        <f t="shared" si="53"/>
        <v>70.291906667968362</v>
      </c>
      <c r="P814" s="124" t="str">
        <f t="shared" si="54"/>
        <v/>
      </c>
      <c r="S814" s="124" t="str">
        <f t="shared" si="52"/>
        <v/>
      </c>
    </row>
    <row r="815" spans="1:19">
      <c r="A815" s="1" t="s">
        <v>1144</v>
      </c>
      <c r="B815" s="1">
        <v>2021</v>
      </c>
      <c r="C815" s="76">
        <v>44412</v>
      </c>
      <c r="D815" s="1" t="s">
        <v>189</v>
      </c>
      <c r="E815" s="25" t="s">
        <v>1146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24">
        <f t="shared" si="53"/>
        <v>73.312289990835964</v>
      </c>
      <c r="P815" s="124" t="str">
        <f t="shared" si="54"/>
        <v/>
      </c>
      <c r="S815" s="124" t="str">
        <f t="shared" si="52"/>
        <v/>
      </c>
    </row>
    <row r="816" spans="1:19">
      <c r="A816" s="1" t="s">
        <v>1144</v>
      </c>
      <c r="B816" s="1">
        <v>2021</v>
      </c>
      <c r="C816" s="76">
        <v>44412</v>
      </c>
      <c r="D816" s="1" t="s">
        <v>189</v>
      </c>
      <c r="E816" s="25" t="s">
        <v>1146</v>
      </c>
      <c r="F816">
        <v>1</v>
      </c>
      <c r="G816" t="s">
        <v>904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24">
        <f t="shared" si="53"/>
        <v>71.613288243485172</v>
      </c>
      <c r="P816" s="124" t="str">
        <f t="shared" si="54"/>
        <v/>
      </c>
      <c r="S816" s="124" t="str">
        <f t="shared" si="52"/>
        <v/>
      </c>
    </row>
    <row r="817" spans="1:19">
      <c r="A817" s="1" t="s">
        <v>1144</v>
      </c>
      <c r="B817" s="1">
        <v>2021</v>
      </c>
      <c r="C817" s="76">
        <v>44412</v>
      </c>
      <c r="D817" s="1" t="s">
        <v>189</v>
      </c>
      <c r="E817" s="25" t="s">
        <v>1146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24">
        <f t="shared" si="53"/>
        <v>71.964017991004496</v>
      </c>
      <c r="P817" s="124" t="str">
        <f t="shared" si="54"/>
        <v/>
      </c>
      <c r="S817" s="124" t="str">
        <f t="shared" si="52"/>
        <v/>
      </c>
    </row>
    <row r="818" spans="1:19">
      <c r="A818" s="1" t="s">
        <v>1144</v>
      </c>
      <c r="B818" s="1">
        <v>2021</v>
      </c>
      <c r="C818" s="76">
        <v>44412</v>
      </c>
      <c r="D818" s="1" t="s">
        <v>189</v>
      </c>
      <c r="E818" s="25" t="s">
        <v>1146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24">
        <f t="shared" si="53"/>
        <v>71.513706793802129</v>
      </c>
      <c r="P818" s="124" t="str">
        <f t="shared" si="54"/>
        <v/>
      </c>
      <c r="S818" s="124" t="str">
        <f t="shared" si="52"/>
        <v/>
      </c>
    </row>
    <row r="819" spans="1:19">
      <c r="A819" s="1" t="s">
        <v>1144</v>
      </c>
      <c r="B819" s="1">
        <v>2021</v>
      </c>
      <c r="C819" s="76">
        <v>44412</v>
      </c>
      <c r="D819" s="1" t="s">
        <v>189</v>
      </c>
      <c r="E819" s="25" t="s">
        <v>1146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24">
        <f t="shared" ref="M819:M850" si="55">IF(L819="","",3.6*200/(L819))</f>
        <v>73.252619798555287</v>
      </c>
      <c r="P819" s="124" t="str">
        <f t="shared" si="54"/>
        <v/>
      </c>
      <c r="S819" s="124" t="str">
        <f t="shared" si="52"/>
        <v/>
      </c>
    </row>
    <row r="820" spans="1:19">
      <c r="A820" s="1" t="s">
        <v>1144</v>
      </c>
      <c r="B820" s="1">
        <v>2021</v>
      </c>
      <c r="C820" s="76">
        <v>44412</v>
      </c>
      <c r="D820" s="1" t="s">
        <v>189</v>
      </c>
      <c r="E820" s="25" t="s">
        <v>1146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24">
        <f t="shared" si="55"/>
        <v>71.040947212629504</v>
      </c>
      <c r="P820" s="124" t="str">
        <f t="shared" si="54"/>
        <v/>
      </c>
      <c r="S820" s="124" t="str">
        <f t="shared" si="52"/>
        <v/>
      </c>
    </row>
    <row r="821" spans="1:19">
      <c r="A821" s="1" t="s">
        <v>1144</v>
      </c>
      <c r="B821" s="1">
        <v>2021</v>
      </c>
      <c r="C821" s="76">
        <v>44412</v>
      </c>
      <c r="D821" s="1" t="s">
        <v>189</v>
      </c>
      <c r="E821" s="25" t="s">
        <v>1146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24">
        <f t="shared" si="55"/>
        <v>73.289902280130292</v>
      </c>
      <c r="P821" s="124" t="str">
        <f t="shared" si="54"/>
        <v/>
      </c>
      <c r="S821" s="124" t="str">
        <f t="shared" si="52"/>
        <v/>
      </c>
    </row>
    <row r="822" spans="1:19">
      <c r="A822" s="1" t="s">
        <v>1144</v>
      </c>
      <c r="B822" s="1">
        <v>2021</v>
      </c>
      <c r="C822" s="76">
        <v>44412</v>
      </c>
      <c r="D822" s="1" t="s">
        <v>189</v>
      </c>
      <c r="E822" s="25" t="s">
        <v>1146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24">
        <f t="shared" si="55"/>
        <v>68.952307986975669</v>
      </c>
      <c r="P822" s="124" t="str">
        <f t="shared" si="54"/>
        <v/>
      </c>
      <c r="S822" s="124" t="str">
        <f t="shared" si="52"/>
        <v/>
      </c>
    </row>
    <row r="823" spans="1:19">
      <c r="A823" s="1" t="s">
        <v>1144</v>
      </c>
      <c r="B823" s="1">
        <v>2021</v>
      </c>
      <c r="C823" s="76">
        <v>44412</v>
      </c>
      <c r="D823" s="1" t="s">
        <v>189</v>
      </c>
      <c r="E823" s="25" t="s">
        <v>1146</v>
      </c>
      <c r="F823">
        <v>5</v>
      </c>
      <c r="G823" t="s">
        <v>195</v>
      </c>
      <c r="H823" t="s">
        <v>1145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24">
        <f t="shared" si="55"/>
        <v>73.029719038442039</v>
      </c>
      <c r="P823" s="124" t="str">
        <f t="shared" si="54"/>
        <v/>
      </c>
      <c r="S823" s="124" t="str">
        <f t="shared" si="52"/>
        <v/>
      </c>
    </row>
    <row r="824" spans="1:19">
      <c r="A824" s="1" t="s">
        <v>1144</v>
      </c>
      <c r="B824" s="1">
        <v>2021</v>
      </c>
      <c r="C824" s="76">
        <v>44412</v>
      </c>
      <c r="D824" s="1" t="s">
        <v>189</v>
      </c>
      <c r="E824" s="25" t="s">
        <v>1146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24">
        <f t="shared" si="55"/>
        <v>69.645966337782937</v>
      </c>
      <c r="P824" s="124" t="str">
        <f t="shared" si="54"/>
        <v/>
      </c>
      <c r="S824" s="124" t="str">
        <f t="shared" si="52"/>
        <v/>
      </c>
    </row>
    <row r="825" spans="1:19">
      <c r="A825" s="1" t="s">
        <v>1144</v>
      </c>
      <c r="B825" s="1">
        <v>2021</v>
      </c>
      <c r="C825" s="76">
        <v>44412</v>
      </c>
      <c r="D825" s="1" t="s">
        <v>189</v>
      </c>
      <c r="E825" s="25" t="s">
        <v>1146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24">
        <f t="shared" si="55"/>
        <v>72.566014916347513</v>
      </c>
      <c r="P825" s="124" t="str">
        <f t="shared" si="54"/>
        <v/>
      </c>
      <c r="S825" s="124" t="str">
        <f t="shared" si="52"/>
        <v/>
      </c>
    </row>
    <row r="826" spans="1:19">
      <c r="A826" s="1" t="s">
        <v>1144</v>
      </c>
      <c r="B826" s="1">
        <v>2021</v>
      </c>
      <c r="C826" s="76">
        <v>44412</v>
      </c>
      <c r="D826" s="1" t="s">
        <v>189</v>
      </c>
      <c r="E826" s="25" t="s">
        <v>1146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24">
        <f t="shared" si="55"/>
        <v>71.294187543321115</v>
      </c>
      <c r="P826" s="124" t="str">
        <f t="shared" si="54"/>
        <v/>
      </c>
      <c r="S826" s="124" t="str">
        <f t="shared" si="52"/>
        <v/>
      </c>
    </row>
    <row r="827" spans="1:19">
      <c r="A827" s="1" t="s">
        <v>1144</v>
      </c>
      <c r="B827" s="1">
        <v>2021</v>
      </c>
      <c r="C827" s="76">
        <v>44412</v>
      </c>
      <c r="D827" s="1" t="s">
        <v>189</v>
      </c>
      <c r="E827" s="25" t="s">
        <v>1146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24">
        <f t="shared" si="55"/>
        <v>70.045724292246334</v>
      </c>
      <c r="P827" s="124" t="str">
        <f t="shared" si="54"/>
        <v/>
      </c>
      <c r="S827" s="124" t="str">
        <f t="shared" si="52"/>
        <v/>
      </c>
    </row>
    <row r="828" spans="1:19">
      <c r="A828" s="1" t="s">
        <v>1144</v>
      </c>
      <c r="B828" s="1">
        <v>2021</v>
      </c>
      <c r="C828" s="76">
        <v>44412</v>
      </c>
      <c r="D828" s="1" t="s">
        <v>189</v>
      </c>
      <c r="E828" s="25" t="s">
        <v>1146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24">
        <f t="shared" si="55"/>
        <v>73.53692166275151</v>
      </c>
      <c r="P828" s="124" t="str">
        <f t="shared" si="54"/>
        <v/>
      </c>
      <c r="S828" s="124" t="str">
        <f t="shared" si="52"/>
        <v/>
      </c>
    </row>
    <row r="829" spans="1:19">
      <c r="A829" s="1" t="s">
        <v>1144</v>
      </c>
      <c r="B829" s="1">
        <v>2021</v>
      </c>
      <c r="C829" s="76">
        <v>44412</v>
      </c>
      <c r="D829" s="1" t="s">
        <v>189</v>
      </c>
      <c r="E829" s="25" t="s">
        <v>1146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24">
        <f t="shared" si="55"/>
        <v>73.29736333095795</v>
      </c>
      <c r="P829" s="124" t="str">
        <f t="shared" si="54"/>
        <v/>
      </c>
      <c r="S829" s="124" t="str">
        <f t="shared" si="52"/>
        <v/>
      </c>
    </row>
    <row r="830" spans="1:19">
      <c r="A830" s="1" t="s">
        <v>1144</v>
      </c>
      <c r="B830" s="1">
        <v>2021</v>
      </c>
      <c r="C830" s="76">
        <v>44412</v>
      </c>
      <c r="D830" s="1" t="s">
        <v>189</v>
      </c>
      <c r="E830" s="25" t="s">
        <v>1146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24">
        <f t="shared" si="55"/>
        <v>72.021606481944588</v>
      </c>
      <c r="P830" s="124" t="str">
        <f t="shared" si="54"/>
        <v/>
      </c>
      <c r="S830" s="124" t="str">
        <f t="shared" si="52"/>
        <v/>
      </c>
    </row>
    <row r="831" spans="1:19">
      <c r="A831" s="1" t="s">
        <v>1144</v>
      </c>
      <c r="B831" s="1">
        <v>2021</v>
      </c>
      <c r="C831" s="76">
        <v>44412</v>
      </c>
      <c r="D831" s="1" t="s">
        <v>189</v>
      </c>
      <c r="E831" s="25" t="s">
        <v>1146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24">
        <f t="shared" si="55"/>
        <v>71.421485963694082</v>
      </c>
      <c r="P831" s="124" t="str">
        <f t="shared" si="54"/>
        <v/>
      </c>
      <c r="S831" s="124" t="str">
        <f t="shared" si="52"/>
        <v/>
      </c>
    </row>
    <row r="832" spans="1:19">
      <c r="A832" s="1" t="s">
        <v>1144</v>
      </c>
      <c r="B832" s="1">
        <v>2021</v>
      </c>
      <c r="C832" s="76">
        <v>44412</v>
      </c>
      <c r="D832" s="1" t="s">
        <v>189</v>
      </c>
      <c r="E832" s="25" t="s">
        <v>1146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24">
        <f t="shared" si="55"/>
        <v>70.713022981732465</v>
      </c>
      <c r="P832" s="124" t="str">
        <f t="shared" si="54"/>
        <v/>
      </c>
      <c r="S832" s="124" t="str">
        <f t="shared" si="52"/>
        <v/>
      </c>
    </row>
    <row r="833" spans="1:19">
      <c r="A833" s="1" t="s">
        <v>1144</v>
      </c>
      <c r="B833" s="1">
        <v>2021</v>
      </c>
      <c r="C833" s="76">
        <v>44412</v>
      </c>
      <c r="D833" s="1" t="s">
        <v>189</v>
      </c>
      <c r="E833" s="25" t="s">
        <v>1146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24">
        <f t="shared" si="55"/>
        <v>70.57439717702411</v>
      </c>
      <c r="P833" s="124" t="str">
        <f t="shared" si="54"/>
        <v/>
      </c>
      <c r="S833" s="124" t="str">
        <f t="shared" si="52"/>
        <v/>
      </c>
    </row>
    <row r="834" spans="1:19">
      <c r="A834" s="1" t="s">
        <v>1144</v>
      </c>
      <c r="B834" s="1">
        <v>2021</v>
      </c>
      <c r="C834" s="76">
        <v>44412</v>
      </c>
      <c r="D834" s="1" t="s">
        <v>189</v>
      </c>
      <c r="E834" s="25" t="s">
        <v>1146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24">
        <f t="shared" si="55"/>
        <v>68.800764452938367</v>
      </c>
      <c r="P834" s="124" t="str">
        <f t="shared" si="54"/>
        <v/>
      </c>
      <c r="S834" s="124" t="str">
        <f t="shared" ref="S834:S897" si="56">IF(R834="","",3.6*200/(R834))</f>
        <v/>
      </c>
    </row>
    <row r="835" spans="1:19">
      <c r="A835" s="1" t="s">
        <v>1144</v>
      </c>
      <c r="B835" s="1">
        <v>2021</v>
      </c>
      <c r="C835" s="76">
        <v>44412</v>
      </c>
      <c r="D835" s="1" t="s">
        <v>189</v>
      </c>
      <c r="E835" s="25" t="s">
        <v>1146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24">
        <f t="shared" si="55"/>
        <v>66.93938267013759</v>
      </c>
      <c r="P835" s="124" t="str">
        <f t="shared" si="54"/>
        <v/>
      </c>
      <c r="S835" s="124" t="str">
        <f t="shared" si="56"/>
        <v/>
      </c>
    </row>
    <row r="836" spans="1:19">
      <c r="A836" s="1" t="s">
        <v>1144</v>
      </c>
      <c r="B836" s="1">
        <v>2021</v>
      </c>
      <c r="C836" s="76">
        <v>44412</v>
      </c>
      <c r="D836" s="1" t="s">
        <v>189</v>
      </c>
      <c r="E836" s="25" t="s">
        <v>1146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24">
        <f t="shared" si="55"/>
        <v>70.394994133750487</v>
      </c>
      <c r="P836" s="124" t="str">
        <f t="shared" si="54"/>
        <v/>
      </c>
      <c r="S836" s="124" t="str">
        <f t="shared" si="56"/>
        <v/>
      </c>
    </row>
    <row r="837" spans="1:19">
      <c r="A837" s="1" t="s">
        <v>1144</v>
      </c>
      <c r="B837" s="1">
        <v>2021</v>
      </c>
      <c r="C837" s="76">
        <v>44412</v>
      </c>
      <c r="D837" s="1" t="s">
        <v>189</v>
      </c>
      <c r="E837" s="25" t="s">
        <v>1146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24">
        <f t="shared" si="55"/>
        <v>72.551390568319221</v>
      </c>
      <c r="P837" s="124" t="str">
        <f t="shared" si="54"/>
        <v/>
      </c>
      <c r="S837" s="124" t="str">
        <f t="shared" si="56"/>
        <v/>
      </c>
    </row>
    <row r="838" spans="1:19">
      <c r="A838" s="1" t="s">
        <v>1144</v>
      </c>
      <c r="B838" s="1">
        <v>2021</v>
      </c>
      <c r="C838" s="76">
        <v>44412</v>
      </c>
      <c r="D838" s="1" t="s">
        <v>189</v>
      </c>
      <c r="E838" s="25" t="s">
        <v>1155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24">
        <f t="shared" si="55"/>
        <v>71.784646061814556</v>
      </c>
      <c r="P838" s="124" t="str">
        <f t="shared" si="54"/>
        <v/>
      </c>
      <c r="S838" s="124" t="str">
        <f t="shared" si="56"/>
        <v/>
      </c>
    </row>
    <row r="839" spans="1:19">
      <c r="A839" s="1" t="s">
        <v>1144</v>
      </c>
      <c r="B839" s="1">
        <v>2021</v>
      </c>
      <c r="C839" s="76">
        <v>44412</v>
      </c>
      <c r="D839" s="1" t="s">
        <v>189</v>
      </c>
      <c r="E839" s="25" t="s">
        <v>1155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24">
        <f t="shared" si="55"/>
        <v>71.599045346062056</v>
      </c>
      <c r="P839" s="124" t="str">
        <f t="shared" si="54"/>
        <v/>
      </c>
      <c r="S839" s="124" t="str">
        <f t="shared" si="56"/>
        <v/>
      </c>
    </row>
    <row r="840" spans="1:19">
      <c r="A840" s="1" t="s">
        <v>1144</v>
      </c>
      <c r="B840" s="1">
        <v>2021</v>
      </c>
      <c r="C840" s="76">
        <v>44412</v>
      </c>
      <c r="D840" s="1" t="s">
        <v>189</v>
      </c>
      <c r="E840" s="25" t="s">
        <v>1155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24">
        <f t="shared" si="55"/>
        <v>70.175438596491233</v>
      </c>
      <c r="P840" s="124" t="str">
        <f t="shared" si="54"/>
        <v/>
      </c>
      <c r="S840" s="124" t="str">
        <f t="shared" si="56"/>
        <v/>
      </c>
    </row>
    <row r="841" spans="1:19">
      <c r="A841" s="1" t="s">
        <v>1144</v>
      </c>
      <c r="B841" s="1">
        <v>2021</v>
      </c>
      <c r="C841" s="76">
        <v>44412</v>
      </c>
      <c r="D841" s="1" t="s">
        <v>189</v>
      </c>
      <c r="E841" s="25" t="s">
        <v>1155</v>
      </c>
      <c r="F841">
        <v>1</v>
      </c>
      <c r="G841" t="s">
        <v>904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24">
        <f t="shared" si="55"/>
        <v>67.892503536067906</v>
      </c>
      <c r="P841" s="124" t="str">
        <f t="shared" si="54"/>
        <v/>
      </c>
      <c r="S841" s="124" t="str">
        <f t="shared" si="56"/>
        <v/>
      </c>
    </row>
    <row r="842" spans="1:19">
      <c r="A842" s="1" t="s">
        <v>1144</v>
      </c>
      <c r="B842" s="1">
        <v>2021</v>
      </c>
      <c r="C842" s="76">
        <v>44412</v>
      </c>
      <c r="D842" s="1" t="s">
        <v>189</v>
      </c>
      <c r="E842" s="25" t="s">
        <v>1155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24">
        <f t="shared" si="55"/>
        <v>74.480190338264194</v>
      </c>
      <c r="P842" s="124" t="str">
        <f t="shared" si="54"/>
        <v/>
      </c>
      <c r="S842" s="124" t="str">
        <f t="shared" si="56"/>
        <v/>
      </c>
    </row>
    <row r="843" spans="1:19">
      <c r="A843" s="1" t="s">
        <v>1144</v>
      </c>
      <c r="B843" s="1">
        <v>2021</v>
      </c>
      <c r="C843" s="76">
        <v>44412</v>
      </c>
      <c r="D843" s="1" t="s">
        <v>189</v>
      </c>
      <c r="E843" s="25" t="s">
        <v>1155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24">
        <f t="shared" si="55"/>
        <v>69.998055609566407</v>
      </c>
      <c r="P843" s="124" t="str">
        <f t="shared" si="54"/>
        <v/>
      </c>
      <c r="S843" s="124" t="str">
        <f t="shared" si="56"/>
        <v/>
      </c>
    </row>
    <row r="844" spans="1:19">
      <c r="A844" s="1" t="s">
        <v>1144</v>
      </c>
      <c r="B844" s="1">
        <v>2021</v>
      </c>
      <c r="C844" s="76">
        <v>44412</v>
      </c>
      <c r="D844" s="1" t="s">
        <v>189</v>
      </c>
      <c r="E844" s="25" t="s">
        <v>1155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24">
        <f t="shared" si="55"/>
        <v>69.666182873730051</v>
      </c>
      <c r="P844" s="124" t="str">
        <f t="shared" si="54"/>
        <v/>
      </c>
      <c r="S844" s="124" t="str">
        <f t="shared" si="56"/>
        <v/>
      </c>
    </row>
    <row r="845" spans="1:19">
      <c r="A845" s="1" t="s">
        <v>1144</v>
      </c>
      <c r="B845" s="1">
        <v>2021</v>
      </c>
      <c r="C845" s="76">
        <v>44412</v>
      </c>
      <c r="D845" s="1" t="s">
        <v>189</v>
      </c>
      <c r="E845" s="25" t="s">
        <v>1155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24">
        <f t="shared" si="55"/>
        <v>71.442746576701737</v>
      </c>
      <c r="P845" s="124" t="str">
        <f t="shared" si="54"/>
        <v/>
      </c>
      <c r="S845" s="124" t="str">
        <f t="shared" si="56"/>
        <v/>
      </c>
    </row>
    <row r="846" spans="1:19">
      <c r="A846" s="1" t="s">
        <v>1144</v>
      </c>
      <c r="B846" s="1">
        <v>2021</v>
      </c>
      <c r="C846" s="76">
        <v>44412</v>
      </c>
      <c r="D846" s="1" t="s">
        <v>189</v>
      </c>
      <c r="E846" s="25" t="s">
        <v>1155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24">
        <f t="shared" si="55"/>
        <v>70.581315557298296</v>
      </c>
      <c r="P846" s="124" t="str">
        <f t="shared" si="54"/>
        <v/>
      </c>
      <c r="S846" s="124" t="str">
        <f t="shared" si="56"/>
        <v/>
      </c>
    </row>
    <row r="847" spans="1:19">
      <c r="A847" s="1" t="s">
        <v>1144</v>
      </c>
      <c r="B847" s="1">
        <v>2021</v>
      </c>
      <c r="C847" s="76">
        <v>44412</v>
      </c>
      <c r="D847" s="1" t="s">
        <v>189</v>
      </c>
      <c r="E847" s="25" t="s">
        <v>1155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24">
        <f t="shared" si="55"/>
        <v>71.556350626118075</v>
      </c>
      <c r="P847" s="124" t="str">
        <f t="shared" si="54"/>
        <v/>
      </c>
      <c r="S847" s="124" t="str">
        <f t="shared" si="56"/>
        <v/>
      </c>
    </row>
    <row r="848" spans="1:19">
      <c r="A848" s="1" t="s">
        <v>1144</v>
      </c>
      <c r="B848" s="1">
        <v>2021</v>
      </c>
      <c r="C848" s="76">
        <v>44412</v>
      </c>
      <c r="D848" s="1" t="s">
        <v>189</v>
      </c>
      <c r="E848" s="25" t="s">
        <v>1155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24">
        <f t="shared" si="55"/>
        <v>68.892928906324755</v>
      </c>
      <c r="P848" s="124" t="str">
        <f t="shared" si="54"/>
        <v/>
      </c>
      <c r="S848" s="124" t="str">
        <f t="shared" si="56"/>
        <v/>
      </c>
    </row>
    <row r="849" spans="1:19">
      <c r="A849" s="1" t="s">
        <v>1144</v>
      </c>
      <c r="B849" s="1">
        <v>2021</v>
      </c>
      <c r="C849" s="76">
        <v>44412</v>
      </c>
      <c r="D849" s="1" t="s">
        <v>189</v>
      </c>
      <c r="E849" s="25" t="s">
        <v>1155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24">
        <f t="shared" si="55"/>
        <v>71.884984025559106</v>
      </c>
      <c r="P849" s="124" t="str">
        <f t="shared" si="54"/>
        <v/>
      </c>
      <c r="S849" s="124" t="str">
        <f t="shared" si="56"/>
        <v/>
      </c>
    </row>
    <row r="850" spans="1:19">
      <c r="A850" s="1" t="s">
        <v>1144</v>
      </c>
      <c r="B850" s="1">
        <v>2021</v>
      </c>
      <c r="C850" s="76">
        <v>44412</v>
      </c>
      <c r="D850" s="1" t="s">
        <v>189</v>
      </c>
      <c r="E850" s="25" t="s">
        <v>533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24">
        <f t="shared" si="55"/>
        <v>70.970921636274014</v>
      </c>
      <c r="P850" s="124" t="str">
        <f t="shared" si="54"/>
        <v/>
      </c>
      <c r="S850" s="124" t="str">
        <f t="shared" si="56"/>
        <v/>
      </c>
    </row>
    <row r="851" spans="1:19">
      <c r="A851" s="1" t="s">
        <v>1144</v>
      </c>
      <c r="B851" s="1">
        <v>2021</v>
      </c>
      <c r="C851" s="76">
        <v>44412</v>
      </c>
      <c r="D851" s="1" t="s">
        <v>189</v>
      </c>
      <c r="E851" s="25" t="s">
        <v>533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24">
        <f t="shared" ref="M851:M882" si="57">IF(L851="","",3.6*200/(L851))</f>
        <v>71.756029499701015</v>
      </c>
      <c r="P851" s="124" t="str">
        <f t="shared" si="54"/>
        <v/>
      </c>
      <c r="S851" s="124" t="str">
        <f t="shared" si="56"/>
        <v/>
      </c>
    </row>
    <row r="852" spans="1:19">
      <c r="A852" s="1" t="s">
        <v>1144</v>
      </c>
      <c r="B852" s="1">
        <v>2021</v>
      </c>
      <c r="C852" s="76">
        <v>44412</v>
      </c>
      <c r="D852" s="1" t="s">
        <v>189</v>
      </c>
      <c r="E852" s="25" t="s">
        <v>533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24">
        <f t="shared" si="57"/>
        <v>73.725168953512181</v>
      </c>
      <c r="P852" s="124" t="str">
        <f t="shared" si="54"/>
        <v/>
      </c>
      <c r="S852" s="124" t="str">
        <f t="shared" si="56"/>
        <v/>
      </c>
    </row>
    <row r="853" spans="1:19">
      <c r="A853" s="1" t="s">
        <v>1144</v>
      </c>
      <c r="B853" s="1">
        <v>2021</v>
      </c>
      <c r="C853" s="76">
        <v>44412</v>
      </c>
      <c r="D853" s="1" t="s">
        <v>189</v>
      </c>
      <c r="E853" s="25" t="s">
        <v>533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24">
        <f t="shared" si="57"/>
        <v>72.845002023472276</v>
      </c>
      <c r="P853" s="124" t="str">
        <f t="shared" si="54"/>
        <v/>
      </c>
      <c r="S853" s="124" t="str">
        <f t="shared" si="56"/>
        <v/>
      </c>
    </row>
    <row r="854" spans="1:19">
      <c r="A854" s="1" t="s">
        <v>1144</v>
      </c>
      <c r="B854" s="1">
        <v>2021</v>
      </c>
      <c r="C854" s="76">
        <v>44412</v>
      </c>
      <c r="D854" s="1" t="s">
        <v>189</v>
      </c>
      <c r="E854" s="25" t="s">
        <v>533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24">
        <f t="shared" si="57"/>
        <v>71.884984025559106</v>
      </c>
      <c r="P854" s="124" t="str">
        <f t="shared" si="54"/>
        <v/>
      </c>
      <c r="S854" s="124" t="str">
        <f t="shared" si="56"/>
        <v/>
      </c>
    </row>
    <row r="855" spans="1:19">
      <c r="A855" s="1" t="s">
        <v>1144</v>
      </c>
      <c r="B855" s="1">
        <v>2021</v>
      </c>
      <c r="C855" s="76">
        <v>44412</v>
      </c>
      <c r="D855" s="1" t="s">
        <v>189</v>
      </c>
      <c r="E855" s="25" t="s">
        <v>533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24">
        <f t="shared" si="57"/>
        <v>73.484384568279239</v>
      </c>
      <c r="P855" s="124" t="str">
        <f t="shared" si="54"/>
        <v/>
      </c>
      <c r="S855" s="124" t="str">
        <f t="shared" si="56"/>
        <v/>
      </c>
    </row>
    <row r="856" spans="1:19">
      <c r="A856" s="1" t="s">
        <v>1144</v>
      </c>
      <c r="B856" s="1">
        <v>2021</v>
      </c>
      <c r="C856" s="76">
        <v>44412</v>
      </c>
      <c r="D856" s="1" t="s">
        <v>189</v>
      </c>
      <c r="E856" s="25" t="s">
        <v>533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24">
        <f t="shared" si="57"/>
        <v>73.289902280130292</v>
      </c>
      <c r="P856" s="124" t="str">
        <f t="shared" ref="P856:P919" si="58">IF(O856="","",3.6*200/(O856))</f>
        <v/>
      </c>
      <c r="S856" s="124" t="str">
        <f t="shared" si="56"/>
        <v/>
      </c>
    </row>
    <row r="857" spans="1:19">
      <c r="A857" s="1" t="s">
        <v>1144</v>
      </c>
      <c r="B857" s="1">
        <v>2021</v>
      </c>
      <c r="C857" s="76">
        <v>44412</v>
      </c>
      <c r="D857" s="1" t="s">
        <v>189</v>
      </c>
      <c r="E857" s="25" t="s">
        <v>533</v>
      </c>
      <c r="F857">
        <v>5</v>
      </c>
      <c r="G857" t="s">
        <v>195</v>
      </c>
      <c r="H857" t="s">
        <v>1145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24">
        <f t="shared" si="57"/>
        <v>71.097067245976092</v>
      </c>
      <c r="P857" s="124" t="str">
        <f t="shared" si="58"/>
        <v/>
      </c>
      <c r="S857" s="124" t="str">
        <f t="shared" si="56"/>
        <v/>
      </c>
    </row>
    <row r="858" spans="1:19">
      <c r="A858" s="1" t="s">
        <v>1144</v>
      </c>
      <c r="B858" s="1">
        <v>2021</v>
      </c>
      <c r="C858" s="76">
        <v>44412</v>
      </c>
      <c r="D858" s="1" t="s">
        <v>189</v>
      </c>
      <c r="E858" s="25" t="s">
        <v>533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24">
        <f t="shared" si="57"/>
        <v>70.353722884502645</v>
      </c>
      <c r="P858" s="124" t="str">
        <f t="shared" si="58"/>
        <v/>
      </c>
      <c r="S858" s="124" t="str">
        <f t="shared" si="56"/>
        <v/>
      </c>
    </row>
    <row r="859" spans="1:19">
      <c r="A859" s="1" t="s">
        <v>1144</v>
      </c>
      <c r="B859" s="1">
        <v>2021</v>
      </c>
      <c r="C859" s="76">
        <v>44412</v>
      </c>
      <c r="D859" s="1" t="s">
        <v>189</v>
      </c>
      <c r="E859" s="25" t="s">
        <v>533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24">
        <f t="shared" si="57"/>
        <v>70.264467649068024</v>
      </c>
      <c r="P859" s="124" t="str">
        <f t="shared" si="58"/>
        <v/>
      </c>
      <c r="S859" s="124" t="str">
        <f t="shared" si="56"/>
        <v/>
      </c>
    </row>
    <row r="860" spans="1:19">
      <c r="A860" s="1" t="s">
        <v>1144</v>
      </c>
      <c r="B860" s="1">
        <v>2021</v>
      </c>
      <c r="C860" s="76">
        <v>44412</v>
      </c>
      <c r="D860" s="1" t="s">
        <v>189</v>
      </c>
      <c r="E860" s="25" t="s">
        <v>533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24">
        <f t="shared" si="57"/>
        <v>69.257406694882647</v>
      </c>
      <c r="P860" s="124" t="str">
        <f t="shared" si="58"/>
        <v/>
      </c>
      <c r="S860" s="124" t="str">
        <f t="shared" si="56"/>
        <v/>
      </c>
    </row>
    <row r="861" spans="1:19">
      <c r="A861" s="1" t="s">
        <v>1144</v>
      </c>
      <c r="B861" s="1">
        <v>2021</v>
      </c>
      <c r="C861" s="76">
        <v>44412</v>
      </c>
      <c r="D861" s="1" t="s">
        <v>189</v>
      </c>
      <c r="E861" s="25" t="s">
        <v>533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24">
        <f t="shared" si="57"/>
        <v>73.133570340274247</v>
      </c>
      <c r="P861" s="124" t="str">
        <f t="shared" si="58"/>
        <v/>
      </c>
      <c r="S861" s="124" t="str">
        <f t="shared" si="56"/>
        <v/>
      </c>
    </row>
    <row r="862" spans="1:19">
      <c r="A862" s="1" t="s">
        <v>1144</v>
      </c>
      <c r="B862" s="1">
        <v>2021</v>
      </c>
      <c r="C862" s="76">
        <v>44412</v>
      </c>
      <c r="D862" s="1" t="s">
        <v>189</v>
      </c>
      <c r="E862" s="25" t="s">
        <v>533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24">
        <f t="shared" si="57"/>
        <v>72.852372761307294</v>
      </c>
      <c r="P862" s="124" t="str">
        <f t="shared" si="58"/>
        <v/>
      </c>
      <c r="S862" s="124" t="str">
        <f t="shared" si="56"/>
        <v/>
      </c>
    </row>
    <row r="863" spans="1:19">
      <c r="A863" s="1" t="s">
        <v>1144</v>
      </c>
      <c r="B863" s="1">
        <v>2021</v>
      </c>
      <c r="C863" s="76">
        <v>44412</v>
      </c>
      <c r="D863" s="1" t="s">
        <v>189</v>
      </c>
      <c r="E863" s="25" t="s">
        <v>533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24">
        <f t="shared" si="57"/>
        <v>72.609923356192013</v>
      </c>
      <c r="P863" s="124" t="str">
        <f t="shared" si="58"/>
        <v/>
      </c>
      <c r="S863" s="124" t="str">
        <f t="shared" si="56"/>
        <v/>
      </c>
    </row>
    <row r="864" spans="1:19">
      <c r="A864" s="1" t="s">
        <v>1144</v>
      </c>
      <c r="B864" s="1">
        <v>2021</v>
      </c>
      <c r="C864" s="76">
        <v>44412</v>
      </c>
      <c r="D864" s="1" t="s">
        <v>189</v>
      </c>
      <c r="E864" s="25" t="s">
        <v>533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24">
        <f t="shared" si="57"/>
        <v>72.456475797524391</v>
      </c>
      <c r="P864" s="124" t="str">
        <f t="shared" si="58"/>
        <v/>
      </c>
      <c r="S864" s="124" t="str">
        <f t="shared" si="56"/>
        <v/>
      </c>
    </row>
    <row r="865" spans="1:19">
      <c r="A865" s="1" t="s">
        <v>1144</v>
      </c>
      <c r="B865" s="1">
        <v>2021</v>
      </c>
      <c r="C865" s="76">
        <v>44412</v>
      </c>
      <c r="D865" s="1" t="s">
        <v>189</v>
      </c>
      <c r="E865" s="25" t="s">
        <v>533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24">
        <f t="shared" si="57"/>
        <v>71.820448877805489</v>
      </c>
      <c r="P865" s="124" t="str">
        <f t="shared" si="58"/>
        <v/>
      </c>
      <c r="S865" s="124" t="str">
        <f t="shared" si="56"/>
        <v/>
      </c>
    </row>
    <row r="866" spans="1:19">
      <c r="A866" s="1" t="s">
        <v>1144</v>
      </c>
      <c r="B866" s="1">
        <v>2021</v>
      </c>
      <c r="C866" s="76">
        <v>44412</v>
      </c>
      <c r="D866" s="1" t="s">
        <v>189</v>
      </c>
      <c r="E866" s="25" t="s">
        <v>1156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24">
        <f t="shared" si="57"/>
        <v>68.577959805695784</v>
      </c>
      <c r="P866" s="124" t="str">
        <f t="shared" si="58"/>
        <v/>
      </c>
      <c r="S866" s="124" t="str">
        <f t="shared" si="56"/>
        <v/>
      </c>
    </row>
    <row r="867" spans="1:19">
      <c r="A867" s="1" t="s">
        <v>1144</v>
      </c>
      <c r="B867" s="1">
        <v>2021</v>
      </c>
      <c r="C867" s="76">
        <v>44412</v>
      </c>
      <c r="D867" s="1" t="s">
        <v>189</v>
      </c>
      <c r="E867" s="25" t="s">
        <v>1156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24">
        <f t="shared" si="57"/>
        <v>69.747166521360072</v>
      </c>
      <c r="P867" s="124" t="str">
        <f t="shared" si="58"/>
        <v/>
      </c>
      <c r="S867" s="124" t="str">
        <f t="shared" si="56"/>
        <v/>
      </c>
    </row>
    <row r="868" spans="1:19">
      <c r="A868" s="1" t="s">
        <v>1144</v>
      </c>
      <c r="B868" s="1">
        <v>2021</v>
      </c>
      <c r="C868" s="76">
        <v>44412</v>
      </c>
      <c r="D868" s="1" t="s">
        <v>189</v>
      </c>
      <c r="E868" s="25" t="s">
        <v>1156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24">
        <f t="shared" si="57"/>
        <v>72.72727272727272</v>
      </c>
      <c r="P868" s="124" t="str">
        <f t="shared" si="58"/>
        <v/>
      </c>
      <c r="S868" s="124" t="str">
        <f t="shared" si="56"/>
        <v/>
      </c>
    </row>
    <row r="869" spans="1:19">
      <c r="A869" s="1" t="s">
        <v>1144</v>
      </c>
      <c r="B869" s="1">
        <v>2021</v>
      </c>
      <c r="C869" s="76">
        <v>44412</v>
      </c>
      <c r="D869" s="1" t="s">
        <v>189</v>
      </c>
      <c r="E869" s="25" t="s">
        <v>1156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24">
        <f t="shared" si="57"/>
        <v>69.787728990985755</v>
      </c>
      <c r="P869" s="124" t="str">
        <f t="shared" si="58"/>
        <v/>
      </c>
      <c r="S869" s="124" t="str">
        <f t="shared" si="56"/>
        <v/>
      </c>
    </row>
    <row r="870" spans="1:19">
      <c r="A870" s="1" t="s">
        <v>1144</v>
      </c>
      <c r="B870" s="1">
        <v>2021</v>
      </c>
      <c r="C870" s="76">
        <v>44412</v>
      </c>
      <c r="D870" s="1" t="s">
        <v>189</v>
      </c>
      <c r="E870" s="25" t="s">
        <v>1156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24">
        <f t="shared" si="57"/>
        <v>68.072232201947628</v>
      </c>
      <c r="P870" s="124" t="str">
        <f t="shared" si="58"/>
        <v/>
      </c>
      <c r="S870" s="124" t="str">
        <f t="shared" si="56"/>
        <v/>
      </c>
    </row>
    <row r="871" spans="1:19">
      <c r="A871" s="1" t="s">
        <v>1144</v>
      </c>
      <c r="B871" s="1">
        <v>2021</v>
      </c>
      <c r="C871" s="76">
        <v>44412</v>
      </c>
      <c r="D871" s="1" t="s">
        <v>189</v>
      </c>
      <c r="E871" s="25" t="s">
        <v>1156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24">
        <f t="shared" si="57"/>
        <v>71.068996150429371</v>
      </c>
      <c r="P871" s="124" t="str">
        <f t="shared" si="58"/>
        <v/>
      </c>
      <c r="S871" s="124" t="str">
        <f t="shared" si="56"/>
        <v/>
      </c>
    </row>
    <row r="872" spans="1:19">
      <c r="A872" s="1" t="s">
        <v>1144</v>
      </c>
      <c r="B872" s="1">
        <v>2021</v>
      </c>
      <c r="C872" s="76">
        <v>44412</v>
      </c>
      <c r="D872" s="1" t="s">
        <v>189</v>
      </c>
      <c r="E872" s="25" t="s">
        <v>1156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24">
        <f t="shared" si="57"/>
        <v>70.346849047386428</v>
      </c>
      <c r="P872" s="124" t="str">
        <f t="shared" si="58"/>
        <v/>
      </c>
      <c r="S872" s="124" t="str">
        <f t="shared" si="56"/>
        <v/>
      </c>
    </row>
    <row r="873" spans="1:19">
      <c r="A873" s="1" t="s">
        <v>1144</v>
      </c>
      <c r="B873" s="1">
        <v>2021</v>
      </c>
      <c r="C873" s="76">
        <v>44412</v>
      </c>
      <c r="D873" s="1" t="s">
        <v>189</v>
      </c>
      <c r="E873" s="25" t="s">
        <v>1156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24">
        <f t="shared" si="57"/>
        <v>72.108162243365044</v>
      </c>
      <c r="P873" s="124" t="str">
        <f t="shared" si="58"/>
        <v/>
      </c>
      <c r="S873" s="124" t="str">
        <f t="shared" si="56"/>
        <v/>
      </c>
    </row>
    <row r="874" spans="1:19">
      <c r="A874" s="1" t="s">
        <v>1144</v>
      </c>
      <c r="B874" s="1">
        <v>2021</v>
      </c>
      <c r="C874" s="76">
        <v>44412</v>
      </c>
      <c r="D874" s="1" t="s">
        <v>189</v>
      </c>
      <c r="E874" s="25" t="s">
        <v>536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24">
        <f t="shared" si="57"/>
        <v>73.237717424473601</v>
      </c>
      <c r="P874" s="124" t="str">
        <f t="shared" si="58"/>
        <v/>
      </c>
      <c r="S874" s="124" t="str">
        <f t="shared" si="56"/>
        <v/>
      </c>
    </row>
    <row r="875" spans="1:19">
      <c r="A875" s="1" t="s">
        <v>1144</v>
      </c>
      <c r="B875" s="1">
        <v>2021</v>
      </c>
      <c r="C875" s="76">
        <v>44412</v>
      </c>
      <c r="D875" s="1" t="s">
        <v>189</v>
      </c>
      <c r="E875" s="25" t="s">
        <v>536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24">
        <f t="shared" si="57"/>
        <v>72.940938101509488</v>
      </c>
      <c r="P875" s="124" t="str">
        <f t="shared" si="58"/>
        <v/>
      </c>
      <c r="S875" s="124" t="str">
        <f t="shared" si="56"/>
        <v/>
      </c>
    </row>
    <row r="876" spans="1:19">
      <c r="A876" s="1" t="s">
        <v>1144</v>
      </c>
      <c r="B876" s="1">
        <v>2021</v>
      </c>
      <c r="C876" s="76">
        <v>44412</v>
      </c>
      <c r="D876" s="1" t="s">
        <v>189</v>
      </c>
      <c r="E876" s="25" t="s">
        <v>536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24">
        <f t="shared" si="57"/>
        <v>74.727555786196163</v>
      </c>
      <c r="P876" s="124" t="str">
        <f t="shared" si="58"/>
        <v/>
      </c>
      <c r="S876" s="124" t="str">
        <f t="shared" si="56"/>
        <v/>
      </c>
    </row>
    <row r="877" spans="1:19">
      <c r="A877" s="1" t="s">
        <v>1144</v>
      </c>
      <c r="B877" s="1">
        <v>2021</v>
      </c>
      <c r="C877" s="76">
        <v>44412</v>
      </c>
      <c r="D877" s="1" t="s">
        <v>189</v>
      </c>
      <c r="E877" s="25" t="s">
        <v>536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24">
        <f t="shared" si="57"/>
        <v>71.400238000793337</v>
      </c>
      <c r="P877" s="124" t="str">
        <f t="shared" si="58"/>
        <v/>
      </c>
      <c r="S877" s="124" t="str">
        <f t="shared" si="56"/>
        <v/>
      </c>
    </row>
    <row r="878" spans="1:19">
      <c r="A878" s="1" t="s">
        <v>1144</v>
      </c>
      <c r="B878" s="1">
        <v>2021</v>
      </c>
      <c r="C878" s="76">
        <v>44412</v>
      </c>
      <c r="D878" s="1" t="s">
        <v>189</v>
      </c>
      <c r="E878" s="25" t="s">
        <v>536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24">
        <f t="shared" si="57"/>
        <v>72.267389340560072</v>
      </c>
      <c r="P878" s="124" t="str">
        <f t="shared" si="58"/>
        <v/>
      </c>
      <c r="S878" s="124" t="str">
        <f t="shared" si="56"/>
        <v/>
      </c>
    </row>
    <row r="879" spans="1:19">
      <c r="A879" s="1" t="s">
        <v>1144</v>
      </c>
      <c r="B879" s="1">
        <v>2021</v>
      </c>
      <c r="C879" s="76">
        <v>44412</v>
      </c>
      <c r="D879" s="1" t="s">
        <v>189</v>
      </c>
      <c r="E879" s="25" t="s">
        <v>536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24">
        <f t="shared" si="57"/>
        <v>71.047957371225593</v>
      </c>
      <c r="P879" s="124" t="str">
        <f t="shared" si="58"/>
        <v/>
      </c>
      <c r="S879" s="124" t="str">
        <f t="shared" si="56"/>
        <v/>
      </c>
    </row>
    <row r="880" spans="1:19">
      <c r="A880" s="1" t="s">
        <v>1144</v>
      </c>
      <c r="B880" s="1">
        <v>2021</v>
      </c>
      <c r="C880" s="76">
        <v>44412</v>
      </c>
      <c r="D880" s="1" t="s">
        <v>189</v>
      </c>
      <c r="E880" s="25" t="s">
        <v>536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24">
        <f t="shared" si="57"/>
        <v>71.350708552175206</v>
      </c>
      <c r="P880" s="124" t="str">
        <f t="shared" si="58"/>
        <v/>
      </c>
      <c r="S880" s="124" t="str">
        <f t="shared" si="56"/>
        <v/>
      </c>
    </row>
    <row r="881" spans="1:19">
      <c r="A881" s="1" t="s">
        <v>1144</v>
      </c>
      <c r="B881" s="1">
        <v>2021</v>
      </c>
      <c r="C881" s="76">
        <v>44412</v>
      </c>
      <c r="D881" s="1" t="s">
        <v>189</v>
      </c>
      <c r="E881" s="25" t="s">
        <v>536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24">
        <f t="shared" si="57"/>
        <v>68.25938566552901</v>
      </c>
      <c r="P881" s="124" t="str">
        <f t="shared" si="58"/>
        <v/>
      </c>
      <c r="S881" s="124" t="str">
        <f t="shared" si="56"/>
        <v/>
      </c>
    </row>
    <row r="882" spans="1:19">
      <c r="A882" s="1" t="s">
        <v>1144</v>
      </c>
      <c r="B882" s="1">
        <v>2021</v>
      </c>
      <c r="C882" s="76">
        <v>44412</v>
      </c>
      <c r="D882" s="1" t="s">
        <v>189</v>
      </c>
      <c r="E882" s="25" t="s">
        <v>536</v>
      </c>
      <c r="F882">
        <v>5</v>
      </c>
      <c r="G882" t="s">
        <v>195</v>
      </c>
      <c r="H882" t="s">
        <v>1145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24">
        <f t="shared" si="57"/>
        <v>73.26007326007327</v>
      </c>
      <c r="P882" s="124" t="str">
        <f t="shared" si="58"/>
        <v/>
      </c>
      <c r="S882" s="124" t="str">
        <f t="shared" si="56"/>
        <v/>
      </c>
    </row>
    <row r="883" spans="1:19">
      <c r="A883" s="1" t="s">
        <v>1144</v>
      </c>
      <c r="B883" s="1">
        <v>2021</v>
      </c>
      <c r="C883" s="76">
        <v>44412</v>
      </c>
      <c r="D883" s="1" t="s">
        <v>189</v>
      </c>
      <c r="E883" s="25" t="s">
        <v>536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24">
        <f t="shared" ref="M883:M914" si="59">IF(L883="","",3.6*200/(L883))</f>
        <v>72.697899838449118</v>
      </c>
      <c r="P883" s="124" t="str">
        <f t="shared" si="58"/>
        <v/>
      </c>
      <c r="S883" s="124" t="str">
        <f t="shared" si="56"/>
        <v/>
      </c>
    </row>
    <row r="884" spans="1:19">
      <c r="A884" s="1" t="s">
        <v>1144</v>
      </c>
      <c r="B884" s="1">
        <v>2021</v>
      </c>
      <c r="C884" s="76">
        <v>44412</v>
      </c>
      <c r="D884" s="1" t="s">
        <v>189</v>
      </c>
      <c r="E884" s="25" t="s">
        <v>536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24">
        <f t="shared" si="59"/>
        <v>69.531627233220661</v>
      </c>
      <c r="P884" s="124" t="str">
        <f t="shared" si="58"/>
        <v/>
      </c>
      <c r="S884" s="124" t="str">
        <f t="shared" si="56"/>
        <v/>
      </c>
    </row>
    <row r="885" spans="1:19">
      <c r="A885" s="1" t="s">
        <v>1144</v>
      </c>
      <c r="B885" s="1">
        <v>2021</v>
      </c>
      <c r="C885" s="76">
        <v>44412</v>
      </c>
      <c r="D885" s="1" t="s">
        <v>189</v>
      </c>
      <c r="E885" s="25" t="s">
        <v>536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24">
        <f t="shared" si="59"/>
        <v>68.656431772670928</v>
      </c>
      <c r="P885" s="124" t="str">
        <f t="shared" si="58"/>
        <v/>
      </c>
      <c r="S885" s="124" t="str">
        <f t="shared" si="56"/>
        <v/>
      </c>
    </row>
    <row r="886" spans="1:19">
      <c r="A886" s="1" t="s">
        <v>1144</v>
      </c>
      <c r="B886" s="1">
        <v>2021</v>
      </c>
      <c r="C886" s="76">
        <v>44412</v>
      </c>
      <c r="D886" s="1" t="s">
        <v>189</v>
      </c>
      <c r="E886" s="25" t="s">
        <v>1157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24">
        <f t="shared" si="59"/>
        <v>71.52791575601033</v>
      </c>
      <c r="P886" s="124" t="str">
        <f t="shared" si="58"/>
        <v/>
      </c>
      <c r="S886" s="124" t="str">
        <f t="shared" si="56"/>
        <v/>
      </c>
    </row>
    <row r="887" spans="1:19">
      <c r="A887" s="1" t="s">
        <v>1144</v>
      </c>
      <c r="B887" s="1">
        <v>2021</v>
      </c>
      <c r="C887" s="76">
        <v>44412</v>
      </c>
      <c r="D887" s="1" t="s">
        <v>189</v>
      </c>
      <c r="E887" s="25" t="s">
        <v>1157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24">
        <f t="shared" si="59"/>
        <v>71.230708349821924</v>
      </c>
      <c r="P887" s="124" t="str">
        <f t="shared" si="58"/>
        <v/>
      </c>
      <c r="S887" s="124" t="str">
        <f t="shared" si="56"/>
        <v/>
      </c>
    </row>
    <row r="888" spans="1:19">
      <c r="A888" s="1" t="s">
        <v>1144</v>
      </c>
      <c r="B888" s="1">
        <v>2021</v>
      </c>
      <c r="C888" s="76">
        <v>44412</v>
      </c>
      <c r="D888" s="1" t="s">
        <v>189</v>
      </c>
      <c r="E888" s="25" t="s">
        <v>1157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24">
        <f t="shared" si="59"/>
        <v>69.290732364546244</v>
      </c>
      <c r="P888" s="124" t="str">
        <f t="shared" si="58"/>
        <v/>
      </c>
      <c r="S888" s="124" t="str">
        <f t="shared" si="56"/>
        <v/>
      </c>
    </row>
    <row r="889" spans="1:19">
      <c r="A889" s="1" t="s">
        <v>1144</v>
      </c>
      <c r="B889" s="1">
        <v>2021</v>
      </c>
      <c r="C889" s="76">
        <v>44412</v>
      </c>
      <c r="D889" s="1" t="s">
        <v>189</v>
      </c>
      <c r="E889" s="25" t="s">
        <v>1157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24">
        <f t="shared" si="59"/>
        <v>70.803422165404655</v>
      </c>
      <c r="P889" s="124" t="str">
        <f t="shared" si="58"/>
        <v/>
      </c>
      <c r="S889" s="124" t="str">
        <f t="shared" si="56"/>
        <v/>
      </c>
    </row>
    <row r="890" spans="1:19">
      <c r="A890" s="1" t="s">
        <v>1144</v>
      </c>
      <c r="B890" s="1">
        <v>2021</v>
      </c>
      <c r="C890" s="76">
        <v>44412</v>
      </c>
      <c r="D890" s="1" t="s">
        <v>189</v>
      </c>
      <c r="E890" s="25" t="s">
        <v>1157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24">
        <f t="shared" si="59"/>
        <v>70.107108081791623</v>
      </c>
      <c r="P890" s="124" t="str">
        <f t="shared" si="58"/>
        <v/>
      </c>
      <c r="S890" s="124" t="str">
        <f t="shared" si="56"/>
        <v/>
      </c>
    </row>
    <row r="891" spans="1:19">
      <c r="A891" s="1" t="s">
        <v>1144</v>
      </c>
      <c r="B891" s="1">
        <v>2021</v>
      </c>
      <c r="C891" s="76">
        <v>44412</v>
      </c>
      <c r="D891" s="1" t="s">
        <v>189</v>
      </c>
      <c r="E891" s="25" t="s">
        <v>1157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24">
        <f t="shared" si="59"/>
        <v>69.889341875364011</v>
      </c>
      <c r="P891" s="124" t="str">
        <f t="shared" si="58"/>
        <v/>
      </c>
      <c r="S891" s="124" t="str">
        <f t="shared" si="56"/>
        <v/>
      </c>
    </row>
    <row r="892" spans="1:19">
      <c r="A892" s="1" t="s">
        <v>1144</v>
      </c>
      <c r="B892" s="1">
        <v>2021</v>
      </c>
      <c r="C892" s="76">
        <v>44412</v>
      </c>
      <c r="D892" s="1" t="s">
        <v>189</v>
      </c>
      <c r="E892" s="25" t="s">
        <v>537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24">
        <f t="shared" si="59"/>
        <v>70.560564484515865</v>
      </c>
      <c r="N892">
        <v>1</v>
      </c>
      <c r="O892">
        <v>9.9019999999999992</v>
      </c>
      <c r="P892" s="124">
        <f t="shared" si="58"/>
        <v>72.712583316501721</v>
      </c>
      <c r="S892" s="124" t="str">
        <f t="shared" si="56"/>
        <v/>
      </c>
    </row>
    <row r="893" spans="1:19">
      <c r="A893" s="1" t="s">
        <v>1144</v>
      </c>
      <c r="B893" s="1">
        <v>2021</v>
      </c>
      <c r="C893" s="76">
        <v>44412</v>
      </c>
      <c r="D893" s="1" t="s">
        <v>189</v>
      </c>
      <c r="E893" s="25" t="s">
        <v>537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24">
        <f t="shared" si="59"/>
        <v>56.944005061689339</v>
      </c>
      <c r="N893">
        <v>2</v>
      </c>
      <c r="O893">
        <v>9.9609999999999985</v>
      </c>
      <c r="P893" s="124">
        <f t="shared" si="58"/>
        <v>72.281899407690005</v>
      </c>
      <c r="S893" s="124" t="str">
        <f t="shared" si="56"/>
        <v/>
      </c>
    </row>
    <row r="894" spans="1:19">
      <c r="A894" s="1" t="s">
        <v>1144</v>
      </c>
      <c r="B894" s="1">
        <v>2021</v>
      </c>
      <c r="C894" s="76">
        <v>44412</v>
      </c>
      <c r="D894" s="1" t="s">
        <v>189</v>
      </c>
      <c r="E894" s="25" t="s">
        <v>537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24">
        <f t="shared" si="59"/>
        <v>70.291906667968362</v>
      </c>
      <c r="N894">
        <v>1</v>
      </c>
      <c r="O894">
        <v>10.551</v>
      </c>
      <c r="P894" s="124">
        <f t="shared" si="58"/>
        <v>68.239977253340911</v>
      </c>
      <c r="S894" s="124" t="str">
        <f t="shared" si="56"/>
        <v/>
      </c>
    </row>
    <row r="895" spans="1:19">
      <c r="A895" s="1" t="s">
        <v>1144</v>
      </c>
      <c r="B895" s="1">
        <v>2021</v>
      </c>
      <c r="C895" s="76">
        <v>44412</v>
      </c>
      <c r="D895" s="1" t="s">
        <v>189</v>
      </c>
      <c r="E895" s="25" t="s">
        <v>537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24">
        <f t="shared" si="59"/>
        <v>69.970845481049551</v>
      </c>
      <c r="N895">
        <v>2</v>
      </c>
      <c r="O895">
        <v>11.493</v>
      </c>
      <c r="P895" s="124">
        <f t="shared" si="58"/>
        <v>62.646828504306967</v>
      </c>
      <c r="S895" s="124" t="str">
        <f t="shared" si="56"/>
        <v/>
      </c>
    </row>
    <row r="896" spans="1:19">
      <c r="A896" s="1" t="s">
        <v>1144</v>
      </c>
      <c r="B896" s="1">
        <v>2021</v>
      </c>
      <c r="C896" s="76">
        <v>44412</v>
      </c>
      <c r="D896" s="1" t="s">
        <v>189</v>
      </c>
      <c r="E896" s="25" t="s">
        <v>537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24">
        <f t="shared" si="59"/>
        <v>74.380165289256198</v>
      </c>
      <c r="N896">
        <v>1</v>
      </c>
      <c r="O896">
        <v>9.7949999999999999</v>
      </c>
      <c r="P896" s="124">
        <f t="shared" si="58"/>
        <v>73.506891271056659</v>
      </c>
      <c r="S896" s="124" t="str">
        <f t="shared" si="56"/>
        <v/>
      </c>
    </row>
    <row r="897" spans="1:19">
      <c r="A897" s="1" t="s">
        <v>1144</v>
      </c>
      <c r="B897" s="1">
        <v>2021</v>
      </c>
      <c r="C897" s="76">
        <v>44412</v>
      </c>
      <c r="D897" s="1" t="s">
        <v>189</v>
      </c>
      <c r="E897" s="25" t="s">
        <v>537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24">
        <f t="shared" si="59"/>
        <v>59.079346844998774</v>
      </c>
      <c r="N897">
        <v>2</v>
      </c>
      <c r="O897">
        <v>10.191000000000001</v>
      </c>
      <c r="P897" s="124">
        <f t="shared" si="58"/>
        <v>70.650574035914033</v>
      </c>
      <c r="S897" s="124" t="str">
        <f t="shared" si="56"/>
        <v/>
      </c>
    </row>
    <row r="898" spans="1:19">
      <c r="A898" s="1" t="s">
        <v>1144</v>
      </c>
      <c r="B898" s="1">
        <v>2021</v>
      </c>
      <c r="C898" s="76">
        <v>44412</v>
      </c>
      <c r="D898" s="1" t="s">
        <v>189</v>
      </c>
      <c r="E898" s="25" t="s">
        <v>537</v>
      </c>
      <c r="F898">
        <v>4</v>
      </c>
      <c r="G898" t="s">
        <v>195</v>
      </c>
      <c r="H898" t="s">
        <v>1145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24">
        <f t="shared" si="59"/>
        <v>72.412752690334912</v>
      </c>
      <c r="N898">
        <v>1</v>
      </c>
      <c r="O898">
        <v>9.8239999999999998</v>
      </c>
      <c r="P898" s="124">
        <f t="shared" si="58"/>
        <v>73.289902280130292</v>
      </c>
      <c r="Q898">
        <v>1</v>
      </c>
      <c r="R898">
        <v>10.381</v>
      </c>
      <c r="S898" s="124">
        <f t="shared" ref="S898:S961" si="60">IF(R898="","",3.6*200/(R898))</f>
        <v>69.357480011559574</v>
      </c>
    </row>
    <row r="899" spans="1:19">
      <c r="A899" s="1" t="s">
        <v>1144</v>
      </c>
      <c r="B899" s="1">
        <v>2021</v>
      </c>
      <c r="C899" s="76">
        <v>44412</v>
      </c>
      <c r="D899" s="1" t="s">
        <v>189</v>
      </c>
      <c r="E899" s="25" t="s">
        <v>537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24">
        <f t="shared" si="59"/>
        <v>74.626865671641795</v>
      </c>
      <c r="N899">
        <v>2</v>
      </c>
      <c r="O899" t="s">
        <v>534</v>
      </c>
      <c r="P899" s="124"/>
      <c r="Q899">
        <v>2</v>
      </c>
      <c r="R899">
        <v>14.763999999999999</v>
      </c>
      <c r="S899" s="124">
        <f t="shared" si="60"/>
        <v>48.767271742075323</v>
      </c>
    </row>
    <row r="900" spans="1:19">
      <c r="A900" s="1" t="s">
        <v>1144</v>
      </c>
      <c r="B900" s="1">
        <v>2021</v>
      </c>
      <c r="C900" s="76">
        <v>44412</v>
      </c>
      <c r="D900" s="1" t="s">
        <v>189</v>
      </c>
      <c r="E900" s="25" t="s">
        <v>1158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24">
        <f t="shared" si="59"/>
        <v>72.881870634679629</v>
      </c>
      <c r="P900" s="124" t="str">
        <f t="shared" ref="P900:P931" si="61">IF(O900="","",3.6*200/(O900))</f>
        <v/>
      </c>
      <c r="S900" s="124" t="str">
        <f t="shared" si="60"/>
        <v/>
      </c>
    </row>
    <row r="901" spans="1:19">
      <c r="A901" s="1" t="s">
        <v>1144</v>
      </c>
      <c r="B901" s="1">
        <v>2021</v>
      </c>
      <c r="C901" s="76">
        <v>44412</v>
      </c>
      <c r="D901" s="1" t="s">
        <v>189</v>
      </c>
      <c r="E901" s="25" t="s">
        <v>1158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24">
        <f t="shared" si="59"/>
        <v>71.777489781676806</v>
      </c>
      <c r="P901" s="124" t="str">
        <f t="shared" si="61"/>
        <v/>
      </c>
      <c r="S901" s="124" t="str">
        <f t="shared" si="60"/>
        <v/>
      </c>
    </row>
    <row r="902" spans="1:19">
      <c r="A902" s="1" t="s">
        <v>1144</v>
      </c>
      <c r="B902" s="1">
        <v>2021</v>
      </c>
      <c r="C902" s="76">
        <v>44412</v>
      </c>
      <c r="D902" s="1" t="s">
        <v>189</v>
      </c>
      <c r="E902" s="25" t="s">
        <v>1158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24">
        <f t="shared" si="59"/>
        <v>67.44730679156909</v>
      </c>
      <c r="P902" s="124" t="str">
        <f t="shared" si="61"/>
        <v/>
      </c>
      <c r="S902" s="124" t="str">
        <f t="shared" si="60"/>
        <v/>
      </c>
    </row>
    <row r="903" spans="1:19">
      <c r="A903" s="1" t="s">
        <v>1144</v>
      </c>
      <c r="B903" s="1">
        <v>2021</v>
      </c>
      <c r="C903" s="76">
        <v>44412</v>
      </c>
      <c r="D903" s="1" t="s">
        <v>189</v>
      </c>
      <c r="E903" s="25" t="s">
        <v>1158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24">
        <f t="shared" si="59"/>
        <v>62.316081010905322</v>
      </c>
      <c r="P903" s="124" t="str">
        <f t="shared" si="61"/>
        <v/>
      </c>
      <c r="S903" s="124" t="str">
        <f t="shared" si="60"/>
        <v/>
      </c>
    </row>
    <row r="904" spans="1:19">
      <c r="A904" s="1" t="s">
        <v>1144</v>
      </c>
      <c r="B904" s="1">
        <v>2021</v>
      </c>
      <c r="C904" s="76">
        <v>44412</v>
      </c>
      <c r="D904" s="1" t="s">
        <v>189</v>
      </c>
      <c r="E904" s="25" t="s">
        <v>538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24">
        <f t="shared" si="59"/>
        <v>74.288072637226577</v>
      </c>
      <c r="N904">
        <v>1</v>
      </c>
      <c r="O904">
        <v>9.7859999999999996</v>
      </c>
      <c r="P904" s="124">
        <f t="shared" si="61"/>
        <v>73.574494175352541</v>
      </c>
      <c r="S904" s="124" t="str">
        <f t="shared" si="60"/>
        <v/>
      </c>
    </row>
    <row r="905" spans="1:19">
      <c r="A905" s="1" t="s">
        <v>1144</v>
      </c>
      <c r="B905" s="1">
        <v>2021</v>
      </c>
      <c r="C905" s="76">
        <v>44412</v>
      </c>
      <c r="D905" s="1" t="s">
        <v>189</v>
      </c>
      <c r="E905" s="25" t="s">
        <v>538</v>
      </c>
      <c r="F905">
        <v>1</v>
      </c>
      <c r="G905" t="s">
        <v>195</v>
      </c>
      <c r="H905" t="s">
        <v>1145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24">
        <f t="shared" si="59"/>
        <v>73.476885396469029</v>
      </c>
      <c r="N905">
        <v>2</v>
      </c>
      <c r="O905">
        <v>9.7959999999999994</v>
      </c>
      <c r="P905" s="124">
        <f t="shared" si="61"/>
        <v>73.499387505104124</v>
      </c>
      <c r="S905" s="124" t="str">
        <f t="shared" si="60"/>
        <v/>
      </c>
    </row>
    <row r="906" spans="1:19">
      <c r="A906" s="1" t="s">
        <v>1144</v>
      </c>
      <c r="B906" s="1">
        <v>2021</v>
      </c>
      <c r="C906" s="76">
        <v>44412</v>
      </c>
      <c r="D906" s="1" t="s">
        <v>189</v>
      </c>
      <c r="E906" s="25" t="s">
        <v>538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24">
        <f t="shared" si="59"/>
        <v>73.868882733148666</v>
      </c>
      <c r="N906">
        <v>1</v>
      </c>
      <c r="O906">
        <v>9.7840000000000007</v>
      </c>
      <c r="P906" s="124">
        <f t="shared" si="61"/>
        <v>73.589533932951753</v>
      </c>
      <c r="S906" s="124" t="str">
        <f t="shared" si="60"/>
        <v/>
      </c>
    </row>
    <row r="907" spans="1:19">
      <c r="A907" s="1" t="s">
        <v>1144</v>
      </c>
      <c r="B907" s="1">
        <v>2021</v>
      </c>
      <c r="C907" s="76">
        <v>44412</v>
      </c>
      <c r="D907" s="1" t="s">
        <v>189</v>
      </c>
      <c r="E907" s="25" t="s">
        <v>538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24">
        <f t="shared" si="59"/>
        <v>73.364581210515595</v>
      </c>
      <c r="N907">
        <v>2</v>
      </c>
      <c r="O907">
        <v>9.8260000000000005</v>
      </c>
      <c r="P907" s="124">
        <f t="shared" si="61"/>
        <v>73.274984734378179</v>
      </c>
      <c r="S907" s="124" t="str">
        <f t="shared" si="60"/>
        <v/>
      </c>
    </row>
    <row r="908" spans="1:19">
      <c r="A908" s="1" t="s">
        <v>1144</v>
      </c>
      <c r="B908" s="1">
        <v>2021</v>
      </c>
      <c r="C908" s="76">
        <v>44412</v>
      </c>
      <c r="D908" s="1" t="s">
        <v>189</v>
      </c>
      <c r="E908" s="25" t="s">
        <v>62</v>
      </c>
      <c r="F908" t="s">
        <v>539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24">
        <f t="shared" si="59"/>
        <v>73.952341824157756</v>
      </c>
      <c r="N908">
        <v>1</v>
      </c>
      <c r="O908">
        <v>9.7759999999999998</v>
      </c>
      <c r="P908" s="124">
        <f t="shared" si="61"/>
        <v>73.649754500818332</v>
      </c>
      <c r="Q908">
        <v>1</v>
      </c>
      <c r="R908">
        <v>10.680999999999999</v>
      </c>
      <c r="S908" s="124">
        <f t="shared" si="60"/>
        <v>67.409418593764627</v>
      </c>
    </row>
    <row r="909" spans="1:19">
      <c r="A909" s="1" t="s">
        <v>1144</v>
      </c>
      <c r="B909" s="1">
        <v>2021</v>
      </c>
      <c r="C909" s="76">
        <v>44412</v>
      </c>
      <c r="D909" s="1" t="s">
        <v>189</v>
      </c>
      <c r="E909" s="25" t="s">
        <v>62</v>
      </c>
      <c r="F909" t="s">
        <v>539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24">
        <f t="shared" si="59"/>
        <v>74.043603455368157</v>
      </c>
      <c r="N909">
        <v>2</v>
      </c>
      <c r="O909">
        <v>9.7910000000000004</v>
      </c>
      <c r="P909" s="124">
        <f t="shared" si="61"/>
        <v>73.53692166275151</v>
      </c>
      <c r="Q909">
        <v>2</v>
      </c>
      <c r="R909">
        <v>10.888999999999999</v>
      </c>
      <c r="S909" s="124">
        <f t="shared" si="60"/>
        <v>66.121774267609524</v>
      </c>
    </row>
    <row r="910" spans="1:19">
      <c r="A910" s="1" t="s">
        <v>1144</v>
      </c>
      <c r="B910" s="1">
        <v>2021</v>
      </c>
      <c r="C910" s="76">
        <v>44412</v>
      </c>
      <c r="D910" s="1" t="s">
        <v>189</v>
      </c>
      <c r="E910" s="25" t="s">
        <v>62</v>
      </c>
      <c r="F910" t="s">
        <v>540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24">
        <f t="shared" si="59"/>
        <v>73.574494175352541</v>
      </c>
      <c r="N910">
        <v>1</v>
      </c>
      <c r="O910">
        <v>9.9429999999999996</v>
      </c>
      <c r="P910" s="124">
        <f t="shared" si="61"/>
        <v>72.412752690334912</v>
      </c>
      <c r="S910" s="124" t="str">
        <f t="shared" si="60"/>
        <v/>
      </c>
    </row>
    <row r="911" spans="1:19">
      <c r="A911" s="1" t="s">
        <v>1144</v>
      </c>
      <c r="B911" s="1">
        <v>2021</v>
      </c>
      <c r="C911" s="76">
        <v>44412</v>
      </c>
      <c r="D911" s="1" t="s">
        <v>189</v>
      </c>
      <c r="E911" s="25" t="s">
        <v>62</v>
      </c>
      <c r="F911" t="s">
        <v>540</v>
      </c>
      <c r="G911" t="s">
        <v>195</v>
      </c>
      <c r="H911" t="s">
        <v>1145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24">
        <f t="shared" si="59"/>
        <v>70.09345794392523</v>
      </c>
      <c r="N911">
        <v>2</v>
      </c>
      <c r="O911">
        <v>9.9580000000000002</v>
      </c>
      <c r="P911" s="124">
        <f t="shared" si="61"/>
        <v>72.303675436834709</v>
      </c>
      <c r="S911" s="124" t="str">
        <f t="shared" si="60"/>
        <v/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533</v>
      </c>
      <c r="F912">
        <v>4</v>
      </c>
      <c r="G912" t="s">
        <v>1190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24">
        <f t="shared" si="59"/>
        <v>65.771444231296257</v>
      </c>
      <c r="P912" s="124" t="str">
        <f t="shared" si="61"/>
        <v/>
      </c>
      <c r="S912" s="124" t="str">
        <f t="shared" si="60"/>
        <v/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533</v>
      </c>
      <c r="F913">
        <v>1</v>
      </c>
      <c r="G913" t="s">
        <v>1813</v>
      </c>
      <c r="H913" t="s">
        <v>851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24">
        <f t="shared" si="59"/>
        <v>63.40260655160268</v>
      </c>
      <c r="P913" s="124" t="str">
        <f t="shared" si="61"/>
        <v/>
      </c>
      <c r="S913" s="124" t="str">
        <f t="shared" si="60"/>
        <v/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533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24">
        <f t="shared" si="59"/>
        <v>67.561227362297075</v>
      </c>
      <c r="P914" s="124" t="str">
        <f t="shared" si="61"/>
        <v/>
      </c>
      <c r="S914" s="124" t="str">
        <f t="shared" si="60"/>
        <v/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533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24">
        <f t="shared" ref="M915:M946" si="62">IF(L915="","",3.6*200/(L915))</f>
        <v>68.623713305375517</v>
      </c>
      <c r="P915" s="124" t="str">
        <f t="shared" si="61"/>
        <v/>
      </c>
      <c r="S915" s="124" t="str">
        <f t="shared" si="60"/>
        <v/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533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24">
        <f t="shared" si="62"/>
        <v>66.506558285608719</v>
      </c>
      <c r="P916" s="124" t="str">
        <f t="shared" si="61"/>
        <v/>
      </c>
      <c r="S916" s="124" t="str">
        <f t="shared" si="60"/>
        <v/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533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24">
        <f t="shared" si="62"/>
        <v>67.214339058999258</v>
      </c>
      <c r="P917" s="124" t="str">
        <f t="shared" si="61"/>
        <v/>
      </c>
      <c r="S917" s="124" t="str">
        <f t="shared" si="60"/>
        <v/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533</v>
      </c>
      <c r="F918">
        <v>3</v>
      </c>
      <c r="G918" t="s">
        <v>850</v>
      </c>
      <c r="H918" t="s">
        <v>851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24">
        <f t="shared" si="62"/>
        <v>67.145388417420506</v>
      </c>
      <c r="P918" s="124" t="str">
        <f t="shared" si="61"/>
        <v/>
      </c>
      <c r="S918" s="124" t="str">
        <f t="shared" si="60"/>
        <v/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533</v>
      </c>
      <c r="F919">
        <v>4</v>
      </c>
      <c r="G919" t="s">
        <v>822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24">
        <f t="shared" si="62"/>
        <v>65.47240156406292</v>
      </c>
      <c r="P919" s="124" t="str">
        <f t="shared" si="61"/>
        <v/>
      </c>
      <c r="S919" s="124" t="str">
        <f t="shared" si="60"/>
        <v/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533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24">
        <f t="shared" si="62"/>
        <v>65.934065934065941</v>
      </c>
      <c r="P920" s="124" t="str">
        <f t="shared" si="61"/>
        <v/>
      </c>
      <c r="S920" s="124" t="str">
        <f t="shared" si="60"/>
        <v/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533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24">
        <f t="shared" si="62"/>
        <v>65.645514223194752</v>
      </c>
      <c r="P921" s="124" t="str">
        <f t="shared" si="61"/>
        <v/>
      </c>
      <c r="S921" s="124" t="str">
        <f t="shared" si="60"/>
        <v/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533</v>
      </c>
      <c r="F922">
        <v>6</v>
      </c>
      <c r="G922" t="s">
        <v>849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24">
        <f t="shared" si="62"/>
        <v>66.964285714285708</v>
      </c>
      <c r="P922" s="124" t="str">
        <f t="shared" si="61"/>
        <v/>
      </c>
      <c r="S922" s="124" t="str">
        <f t="shared" si="60"/>
        <v/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533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534</v>
      </c>
      <c r="M923" s="124"/>
      <c r="P923" s="124" t="str">
        <f t="shared" si="61"/>
        <v/>
      </c>
      <c r="S923" s="124" t="str">
        <f t="shared" si="60"/>
        <v/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536</v>
      </c>
      <c r="F924">
        <v>3</v>
      </c>
      <c r="G924" t="s">
        <v>1190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24">
        <f t="shared" ref="M924:M955" si="63">IF(L924="","",3.6*200/(L924))</f>
        <v>65.282437210989215</v>
      </c>
      <c r="P924" s="124" t="str">
        <f t="shared" si="61"/>
        <v/>
      </c>
      <c r="S924" s="124" t="str">
        <f t="shared" si="60"/>
        <v/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536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24">
        <f t="shared" si="63"/>
        <v>68.906115417743322</v>
      </c>
      <c r="P925" s="124" t="str">
        <f t="shared" si="61"/>
        <v/>
      </c>
      <c r="S925" s="124" t="str">
        <f t="shared" si="60"/>
        <v/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536</v>
      </c>
      <c r="F926">
        <v>1</v>
      </c>
      <c r="G926" t="s">
        <v>849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24">
        <f t="shared" si="63"/>
        <v>66.98920729438035</v>
      </c>
      <c r="P926" s="124" t="str">
        <f t="shared" si="61"/>
        <v/>
      </c>
      <c r="S926" s="124" t="str">
        <f t="shared" si="60"/>
        <v/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536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24">
        <f t="shared" si="63"/>
        <v>69.364161849710982</v>
      </c>
      <c r="P927" s="124" t="str">
        <f t="shared" si="61"/>
        <v/>
      </c>
      <c r="S927" s="124" t="str">
        <f t="shared" si="60"/>
        <v/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536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24">
        <f t="shared" si="63"/>
        <v>51.8956321176301</v>
      </c>
      <c r="P928" s="124" t="str">
        <f t="shared" si="61"/>
        <v/>
      </c>
      <c r="S928" s="124" t="str">
        <f t="shared" si="60"/>
        <v/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536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24">
        <f t="shared" si="63"/>
        <v>68.007934258996883</v>
      </c>
      <c r="P929" s="124" t="str">
        <f t="shared" si="61"/>
        <v/>
      </c>
      <c r="S929" s="124" t="str">
        <f t="shared" si="60"/>
        <v/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536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24">
        <f t="shared" si="63"/>
        <v>68.741645980523202</v>
      </c>
      <c r="P930" s="124" t="str">
        <f t="shared" si="61"/>
        <v/>
      </c>
      <c r="S930" s="124" t="str">
        <f t="shared" si="60"/>
        <v/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536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24">
        <f t="shared" si="63"/>
        <v>68.278805120910391</v>
      </c>
      <c r="P931" s="124" t="str">
        <f t="shared" si="61"/>
        <v/>
      </c>
      <c r="S931" s="124" t="str">
        <f t="shared" si="60"/>
        <v/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536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24">
        <f t="shared" si="63"/>
        <v>69.397590361445779</v>
      </c>
      <c r="P932" s="124" t="str">
        <f t="shared" ref="P932:P963" si="64">IF(O932="","",3.6*200/(O932))</f>
        <v/>
      </c>
      <c r="S932" s="124" t="str">
        <f t="shared" si="60"/>
        <v/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536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24">
        <f t="shared" si="63"/>
        <v>68.833652007648183</v>
      </c>
      <c r="P933" s="124" t="str">
        <f t="shared" si="64"/>
        <v/>
      </c>
      <c r="S933" s="124" t="str">
        <f t="shared" si="60"/>
        <v/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536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24">
        <f t="shared" si="63"/>
        <v>69.970845481049565</v>
      </c>
      <c r="P934" s="124" t="str">
        <f t="shared" si="64"/>
        <v/>
      </c>
      <c r="S934" s="124" t="str">
        <f t="shared" si="60"/>
        <v/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536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24">
        <f t="shared" si="63"/>
        <v>69.111153772317152</v>
      </c>
      <c r="P935" s="124" t="str">
        <f t="shared" si="64"/>
        <v/>
      </c>
      <c r="S935" s="124" t="str">
        <f t="shared" si="60"/>
        <v/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536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24">
        <f t="shared" si="63"/>
        <v>69.290732364546244</v>
      </c>
      <c r="P936" s="124" t="str">
        <f t="shared" si="64"/>
        <v/>
      </c>
      <c r="S936" s="124" t="str">
        <f t="shared" si="60"/>
        <v/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536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24">
        <f t="shared" si="63"/>
        <v>68.421552789128583</v>
      </c>
      <c r="P937" s="124" t="str">
        <f t="shared" si="64"/>
        <v/>
      </c>
      <c r="S937" s="124" t="str">
        <f t="shared" si="60"/>
        <v/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536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24">
        <f t="shared" si="63"/>
        <v>69.24408540103866</v>
      </c>
      <c r="P938" s="124" t="str">
        <f t="shared" si="64"/>
        <v/>
      </c>
      <c r="S938" s="124" t="str">
        <f t="shared" si="60"/>
        <v/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536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24">
        <f t="shared" si="63"/>
        <v>68.728522336769771</v>
      </c>
      <c r="P939" s="124" t="str">
        <f t="shared" si="64"/>
        <v/>
      </c>
      <c r="S939" s="124" t="str">
        <f t="shared" si="60"/>
        <v/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537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24">
        <f t="shared" si="63"/>
        <v>67.007910656119137</v>
      </c>
      <c r="N940">
        <v>1</v>
      </c>
      <c r="O940">
        <v>10.93</v>
      </c>
      <c r="P940" s="124">
        <f t="shared" si="64"/>
        <v>65.873741994510524</v>
      </c>
      <c r="S940" s="124" t="str">
        <f t="shared" si="60"/>
        <v/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537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24">
        <f t="shared" si="63"/>
        <v>65.825562260010983</v>
      </c>
      <c r="N941">
        <v>2</v>
      </c>
      <c r="O941">
        <v>11.106999999999999</v>
      </c>
      <c r="P941" s="124">
        <f t="shared" si="64"/>
        <v>64.823984874403536</v>
      </c>
      <c r="S941" s="124" t="str">
        <f t="shared" si="60"/>
        <v/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537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24">
        <f t="shared" si="63"/>
        <v>69.848661233993013</v>
      </c>
      <c r="N942">
        <v>1</v>
      </c>
      <c r="O942">
        <v>10.311999999999999</v>
      </c>
      <c r="P942" s="124">
        <f t="shared" si="64"/>
        <v>69.82156710628395</v>
      </c>
      <c r="S942" s="124" t="str">
        <f t="shared" si="60"/>
        <v/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537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24">
        <f t="shared" si="63"/>
        <v>68.846815834767639</v>
      </c>
      <c r="N943">
        <v>2</v>
      </c>
      <c r="O943">
        <v>10.356999999999999</v>
      </c>
      <c r="P943" s="124">
        <f t="shared" si="64"/>
        <v>69.518200251037953</v>
      </c>
      <c r="S943" s="124" t="str">
        <f t="shared" si="60"/>
        <v/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537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24">
        <f t="shared" si="63"/>
        <v>69.47124662292552</v>
      </c>
      <c r="N944">
        <v>1</v>
      </c>
      <c r="O944">
        <v>10.345000000000001</v>
      </c>
      <c r="P944" s="124">
        <f t="shared" si="64"/>
        <v>69.598840019333011</v>
      </c>
      <c r="Q944">
        <v>1</v>
      </c>
      <c r="R944">
        <v>10.683</v>
      </c>
      <c r="S944" s="124">
        <f t="shared" si="60"/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537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24">
        <f t="shared" si="63"/>
        <v>70.278184480234259</v>
      </c>
      <c r="N945">
        <v>2</v>
      </c>
      <c r="O945">
        <v>10.402000000000001</v>
      </c>
      <c r="P945" s="124">
        <f t="shared" si="64"/>
        <v>69.217458181119014</v>
      </c>
      <c r="Q945">
        <v>2</v>
      </c>
      <c r="R945">
        <v>12.221</v>
      </c>
      <c r="S945" s="124">
        <f t="shared" si="60"/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537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24">
        <f t="shared" si="63"/>
        <v>70.901033973412112</v>
      </c>
      <c r="N946">
        <v>1</v>
      </c>
      <c r="O946">
        <v>10.416</v>
      </c>
      <c r="P946" s="124">
        <f t="shared" si="64"/>
        <v>69.124423963133637</v>
      </c>
      <c r="S946" s="124" t="str">
        <f t="shared" si="60"/>
        <v/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537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24">
        <f t="shared" si="63"/>
        <v>69.518200251037953</v>
      </c>
      <c r="N947">
        <v>2</v>
      </c>
      <c r="O947">
        <v>10.532</v>
      </c>
      <c r="P947" s="124">
        <f t="shared" si="64"/>
        <v>68.363083934675274</v>
      </c>
      <c r="S947" s="124" t="str">
        <f t="shared" si="60"/>
        <v/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538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24">
        <f t="shared" si="63"/>
        <v>71.978406478056584</v>
      </c>
      <c r="N948">
        <v>1</v>
      </c>
      <c r="O948">
        <v>10.247</v>
      </c>
      <c r="P948" s="124">
        <f t="shared" si="64"/>
        <v>70.264467649068024</v>
      </c>
      <c r="S948" s="124" t="str">
        <f t="shared" si="60"/>
        <v/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538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24">
        <f t="shared" si="63"/>
        <v>70.664442045343023</v>
      </c>
      <c r="N949">
        <v>2</v>
      </c>
      <c r="O949">
        <v>12.786</v>
      </c>
      <c r="P949" s="124">
        <f t="shared" si="64"/>
        <v>56.311590802440172</v>
      </c>
      <c r="S949" s="124" t="str">
        <f t="shared" si="60"/>
        <v/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538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24">
        <f t="shared" si="63"/>
        <v>70.852194449911423</v>
      </c>
      <c r="N950">
        <v>1</v>
      </c>
      <c r="O950">
        <v>10.23</v>
      </c>
      <c r="P950" s="124">
        <f t="shared" si="64"/>
        <v>70.381231671554247</v>
      </c>
      <c r="Q950">
        <v>1</v>
      </c>
      <c r="R950">
        <v>10.496</v>
      </c>
      <c r="S950" s="124">
        <f t="shared" si="60"/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538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24">
        <f t="shared" si="63"/>
        <v>71.181413741967376</v>
      </c>
      <c r="N951">
        <v>2</v>
      </c>
      <c r="O951">
        <v>10.395</v>
      </c>
      <c r="P951" s="124">
        <f t="shared" si="64"/>
        <v>69.264069264069263</v>
      </c>
      <c r="Q951">
        <v>2</v>
      </c>
      <c r="R951">
        <v>10.5</v>
      </c>
      <c r="S951" s="124">
        <f t="shared" si="60"/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539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24">
        <f t="shared" si="63"/>
        <v>70.615927814829348</v>
      </c>
      <c r="N952">
        <v>1</v>
      </c>
      <c r="O952">
        <v>9.8450000000000006</v>
      </c>
      <c r="P952" s="124">
        <f t="shared" si="64"/>
        <v>73.133570340274247</v>
      </c>
      <c r="S952" s="124" t="str">
        <f t="shared" si="60"/>
        <v/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539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24">
        <f t="shared" si="63"/>
        <v>69.760682104447241</v>
      </c>
      <c r="N953">
        <v>2</v>
      </c>
      <c r="O953">
        <v>10.361000000000001</v>
      </c>
      <c r="P953" s="124">
        <f t="shared" si="64"/>
        <v>69.491361837660449</v>
      </c>
      <c r="S953" s="124" t="str">
        <f t="shared" si="60"/>
        <v/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540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24">
        <f t="shared" si="63"/>
        <v>71.613288243485172</v>
      </c>
      <c r="N954">
        <v>1</v>
      </c>
      <c r="O954">
        <v>10.035</v>
      </c>
      <c r="P954" s="124">
        <f t="shared" si="64"/>
        <v>71.74887892376681</v>
      </c>
      <c r="S954" s="124" t="str">
        <f t="shared" si="60"/>
        <v/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540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24">
        <f t="shared" si="63"/>
        <v>71.308309398831341</v>
      </c>
      <c r="N955">
        <v>2</v>
      </c>
      <c r="O955">
        <v>10.926</v>
      </c>
      <c r="P955" s="124">
        <f t="shared" si="64"/>
        <v>65.897858319604609</v>
      </c>
      <c r="S955" s="124" t="str">
        <f t="shared" si="60"/>
        <v/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533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24">
        <f t="shared" ref="M956:M987" si="65">IF(L956="","",3.6*200/(L956))</f>
        <v>70.733863837312114</v>
      </c>
      <c r="P956" s="124" t="str">
        <f t="shared" si="64"/>
        <v/>
      </c>
      <c r="S956" s="124" t="str">
        <f t="shared" si="60"/>
        <v/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533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24">
        <f t="shared" si="65"/>
        <v>63.196699727903095</v>
      </c>
      <c r="P957" s="124" t="str">
        <f t="shared" si="64"/>
        <v/>
      </c>
      <c r="S957" s="124" t="str">
        <f t="shared" si="60"/>
        <v/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533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24">
        <f t="shared" si="65"/>
        <v>69.397590361445779</v>
      </c>
      <c r="P958" s="124" t="str">
        <f t="shared" si="64"/>
        <v/>
      </c>
      <c r="S958" s="124" t="str">
        <f t="shared" si="60"/>
        <v/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533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24">
        <f t="shared" si="65"/>
        <v>66.747010290164084</v>
      </c>
      <c r="P959" s="124" t="str">
        <f t="shared" si="64"/>
        <v/>
      </c>
      <c r="S959" s="124" t="str">
        <f t="shared" si="60"/>
        <v/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533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24">
        <f t="shared" si="65"/>
        <v>66.079295154185019</v>
      </c>
      <c r="P960" s="124" t="str">
        <f t="shared" si="64"/>
        <v/>
      </c>
      <c r="S960" s="124" t="str">
        <f t="shared" si="60"/>
        <v/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533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24">
        <f t="shared" si="65"/>
        <v>66.660494398666785</v>
      </c>
      <c r="P961" s="124" t="str">
        <f t="shared" si="64"/>
        <v/>
      </c>
      <c r="S961" s="124" t="str">
        <f t="shared" si="60"/>
        <v/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533</v>
      </c>
      <c r="F962">
        <v>2</v>
      </c>
      <c r="G962" t="s">
        <v>81</v>
      </c>
      <c r="H962" t="s">
        <v>248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24">
        <f t="shared" si="65"/>
        <v>66.146072576940739</v>
      </c>
      <c r="P962" s="124" t="str">
        <f t="shared" si="64"/>
        <v/>
      </c>
      <c r="S962" s="124" t="str">
        <f t="shared" ref="S962:S1025" si="66">IF(R962="","",3.6*200/(R962))</f>
        <v/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533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24">
        <f t="shared" si="65"/>
        <v>69.760682104447241</v>
      </c>
      <c r="P963" s="124" t="str">
        <f t="shared" si="64"/>
        <v/>
      </c>
      <c r="S963" s="124" t="str">
        <f t="shared" si="66"/>
        <v/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533</v>
      </c>
      <c r="F964">
        <v>4</v>
      </c>
      <c r="G964" t="s">
        <v>702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24">
        <f t="shared" si="65"/>
        <v>68.892928906324755</v>
      </c>
      <c r="P964" s="124" t="str">
        <f t="shared" ref="P964:P995" si="67">IF(O964="","",3.6*200/(O964))</f>
        <v/>
      </c>
      <c r="S964" s="124" t="str">
        <f t="shared" si="66"/>
        <v/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533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24">
        <f t="shared" si="65"/>
        <v>69.794493989918564</v>
      </c>
      <c r="P965" s="124" t="str">
        <f t="shared" si="67"/>
        <v/>
      </c>
      <c r="S965" s="124" t="str">
        <f t="shared" si="66"/>
        <v/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533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24">
        <f t="shared" si="65"/>
        <v>68.22057987492893</v>
      </c>
      <c r="P966" s="124" t="str">
        <f t="shared" si="67"/>
        <v/>
      </c>
      <c r="S966" s="124" t="str">
        <f t="shared" si="66"/>
        <v/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533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24">
        <f t="shared" si="65"/>
        <v>68.29823562891292</v>
      </c>
      <c r="P967" s="124" t="str">
        <f t="shared" si="67"/>
        <v/>
      </c>
      <c r="S967" s="124" t="str">
        <f t="shared" si="66"/>
        <v/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533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24">
        <f t="shared" si="65"/>
        <v>68.007934258996883</v>
      </c>
      <c r="P968" s="124" t="str">
        <f t="shared" si="67"/>
        <v/>
      </c>
      <c r="S968" s="124" t="str">
        <f t="shared" si="66"/>
        <v/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533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24">
        <f t="shared" si="65"/>
        <v>70.360598065083551</v>
      </c>
      <c r="P969" s="124" t="str">
        <f t="shared" si="67"/>
        <v/>
      </c>
      <c r="S969" s="124" t="str">
        <f t="shared" si="66"/>
        <v/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533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24">
        <f t="shared" si="65"/>
        <v>69.531627233220661</v>
      </c>
      <c r="P970" s="124" t="str">
        <f t="shared" si="67"/>
        <v/>
      </c>
      <c r="S970" s="124" t="str">
        <f t="shared" si="66"/>
        <v/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533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24">
        <f t="shared" si="65"/>
        <v>68.46709775580068</v>
      </c>
      <c r="P971" s="124" t="str">
        <f t="shared" si="67"/>
        <v/>
      </c>
      <c r="S971" s="124" t="str">
        <f t="shared" si="66"/>
        <v/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533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24">
        <f t="shared" si="65"/>
        <v>68.998562529947293</v>
      </c>
      <c r="P972" s="124" t="str">
        <f t="shared" si="67"/>
        <v/>
      </c>
      <c r="S972" s="124" t="str">
        <f t="shared" si="66"/>
        <v/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533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24">
        <f t="shared" si="65"/>
        <v>71.068996150429371</v>
      </c>
      <c r="P973" s="124" t="str">
        <f t="shared" si="67"/>
        <v/>
      </c>
      <c r="S973" s="124" t="str">
        <f t="shared" si="66"/>
        <v/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533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24">
        <f t="shared" si="65"/>
        <v>70.74081351935547</v>
      </c>
      <c r="P974" s="124" t="str">
        <f t="shared" si="67"/>
        <v/>
      </c>
      <c r="S974" s="124" t="str">
        <f t="shared" si="66"/>
        <v/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533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24">
        <f t="shared" si="65"/>
        <v>70.148090413094309</v>
      </c>
      <c r="P975" s="124" t="str">
        <f t="shared" si="67"/>
        <v/>
      </c>
      <c r="S975" s="124" t="str">
        <f t="shared" si="66"/>
        <v/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533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24">
        <f t="shared" si="65"/>
        <v>69.760682104447241</v>
      </c>
      <c r="P976" s="124" t="str">
        <f t="shared" si="67"/>
        <v/>
      </c>
      <c r="S976" s="124" t="str">
        <f t="shared" si="66"/>
        <v/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533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24">
        <f t="shared" si="65"/>
        <v>69.808027923211171</v>
      </c>
      <c r="P977" s="124" t="str">
        <f t="shared" si="67"/>
        <v/>
      </c>
      <c r="S977" s="124" t="str">
        <f t="shared" si="66"/>
        <v/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533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24">
        <f t="shared" si="65"/>
        <v>69.32409012131717</v>
      </c>
      <c r="P978" s="124" t="str">
        <f t="shared" si="67"/>
        <v/>
      </c>
      <c r="S978" s="124" t="str">
        <f t="shared" si="66"/>
        <v/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533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24">
        <f t="shared" si="65"/>
        <v>70.250756171333791</v>
      </c>
      <c r="P979" s="124" t="str">
        <f t="shared" si="67"/>
        <v/>
      </c>
      <c r="S979" s="124" t="str">
        <f t="shared" si="66"/>
        <v/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536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24">
        <f t="shared" si="65"/>
        <v>72.223894071622027</v>
      </c>
      <c r="P980" s="124" t="str">
        <f t="shared" si="67"/>
        <v/>
      </c>
      <c r="S980" s="124" t="str">
        <f t="shared" si="66"/>
        <v/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536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24">
        <f t="shared" si="65"/>
        <v>70.650574035914047</v>
      </c>
      <c r="P981" s="124" t="str">
        <f t="shared" si="67"/>
        <v/>
      </c>
      <c r="S981" s="124" t="str">
        <f t="shared" si="66"/>
        <v/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536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24">
        <f t="shared" si="65"/>
        <v>70.956933083670052</v>
      </c>
      <c r="P982" s="124" t="str">
        <f t="shared" si="67"/>
        <v/>
      </c>
      <c r="S982" s="124" t="str">
        <f t="shared" si="66"/>
        <v/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536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24">
        <f t="shared" si="65"/>
        <v>72.289156626506013</v>
      </c>
      <c r="P983" s="124" t="str">
        <f t="shared" si="67"/>
        <v/>
      </c>
      <c r="S983" s="124" t="str">
        <f t="shared" si="66"/>
        <v/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536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24">
        <f t="shared" si="65"/>
        <v>65.988452020896332</v>
      </c>
      <c r="P984" s="124" t="str">
        <f t="shared" si="67"/>
        <v/>
      </c>
      <c r="S984" s="124" t="str">
        <f t="shared" si="66"/>
        <v/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536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24">
        <f t="shared" si="65"/>
        <v>74.173277016585956</v>
      </c>
      <c r="P985" s="124" t="str">
        <f t="shared" si="67"/>
        <v/>
      </c>
      <c r="S985" s="124" t="str">
        <f t="shared" si="66"/>
        <v/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536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24">
        <f t="shared" si="65"/>
        <v>69.889341875363996</v>
      </c>
      <c r="P986" s="124" t="str">
        <f t="shared" si="67"/>
        <v/>
      </c>
      <c r="S986" s="124" t="str">
        <f t="shared" si="66"/>
        <v/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536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24">
        <f t="shared" si="65"/>
        <v>70.810385523210059</v>
      </c>
      <c r="P987" s="124" t="str">
        <f t="shared" si="67"/>
        <v/>
      </c>
      <c r="S987" s="124" t="str">
        <f t="shared" si="66"/>
        <v/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536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24">
        <f t="shared" ref="M988:M1019" si="68">IF(L988="","",3.6*200/(L988))</f>
        <v>72.223894071622027</v>
      </c>
      <c r="P988" s="124" t="str">
        <f t="shared" si="67"/>
        <v/>
      </c>
      <c r="S988" s="124" t="str">
        <f t="shared" si="66"/>
        <v/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536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24">
        <f t="shared" si="68"/>
        <v>70.209653827401269</v>
      </c>
      <c r="P989" s="124" t="str">
        <f t="shared" si="67"/>
        <v/>
      </c>
      <c r="S989" s="124" t="str">
        <f t="shared" si="66"/>
        <v/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536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24">
        <f t="shared" si="68"/>
        <v>69.808027923211171</v>
      </c>
      <c r="P990" s="124" t="str">
        <f t="shared" si="67"/>
        <v/>
      </c>
      <c r="S990" s="124" t="str">
        <f t="shared" si="66"/>
        <v/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536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24">
        <f t="shared" si="68"/>
        <v>68.512703397088202</v>
      </c>
      <c r="P991" s="124" t="str">
        <f t="shared" si="67"/>
        <v/>
      </c>
      <c r="S991" s="124" t="str">
        <f t="shared" si="66"/>
        <v/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536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24">
        <f t="shared" si="68"/>
        <v>67.834934991520626</v>
      </c>
      <c r="P992" s="124" t="str">
        <f t="shared" si="67"/>
        <v/>
      </c>
      <c r="S992" s="124" t="str">
        <f t="shared" si="66"/>
        <v/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536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24">
        <f t="shared" si="68"/>
        <v>66.11570247933885</v>
      </c>
      <c r="P993" s="124" t="str">
        <f t="shared" si="67"/>
        <v/>
      </c>
      <c r="S993" s="124" t="str">
        <f t="shared" si="66"/>
        <v/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536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24">
        <f t="shared" si="68"/>
        <v>72.108162243365058</v>
      </c>
      <c r="P994" s="124" t="str">
        <f t="shared" si="67"/>
        <v/>
      </c>
      <c r="S994" s="124" t="str">
        <f t="shared" si="66"/>
        <v/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536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24">
        <f t="shared" si="68"/>
        <v>71.294187543321115</v>
      </c>
      <c r="P995" s="124" t="str">
        <f t="shared" si="67"/>
        <v/>
      </c>
      <c r="S995" s="124" t="str">
        <f t="shared" si="66"/>
        <v/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537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24">
        <f t="shared" si="68"/>
        <v>68.052930056710778</v>
      </c>
      <c r="N996">
        <v>1</v>
      </c>
      <c r="O996">
        <v>10.042999999999999</v>
      </c>
      <c r="P996" s="124">
        <f t="shared" ref="P996:P1027" si="69">IF(O996="","",3.6*200/(O996))</f>
        <v>71.691725580005979</v>
      </c>
      <c r="Q996">
        <v>1</v>
      </c>
      <c r="R996">
        <v>10.002000000000001</v>
      </c>
      <c r="S996" s="124">
        <f t="shared" si="66"/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537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24">
        <f t="shared" si="68"/>
        <v>72.881870634679629</v>
      </c>
      <c r="N997">
        <v>2</v>
      </c>
      <c r="O997">
        <v>10.145999999999999</v>
      </c>
      <c r="P997" s="124">
        <f t="shared" si="69"/>
        <v>70.963926670609112</v>
      </c>
      <c r="Q997">
        <v>2</v>
      </c>
      <c r="R997">
        <v>10.223000000000001</v>
      </c>
      <c r="S997" s="124">
        <f t="shared" si="66"/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537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24">
        <f t="shared" si="68"/>
        <v>71.584808112944927</v>
      </c>
      <c r="N998">
        <v>1</v>
      </c>
      <c r="O998">
        <v>9.9309999999999992</v>
      </c>
      <c r="P998" s="124">
        <f t="shared" si="69"/>
        <v>72.500251736985206</v>
      </c>
      <c r="S998" s="124" t="str">
        <f t="shared" si="66"/>
        <v/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537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24">
        <f t="shared" si="68"/>
        <v>70.796460176991147</v>
      </c>
      <c r="N999">
        <v>2</v>
      </c>
      <c r="O999">
        <v>11.412999999999998</v>
      </c>
      <c r="P999" s="124">
        <f t="shared" si="69"/>
        <v>63.085954613160439</v>
      </c>
      <c r="S999" s="124" t="str">
        <f t="shared" si="66"/>
        <v/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537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24">
        <f t="shared" si="68"/>
        <v>73.409461663947795</v>
      </c>
      <c r="N1000">
        <v>2</v>
      </c>
      <c r="O1000">
        <v>10.052</v>
      </c>
      <c r="P1000" s="124">
        <f t="shared" si="69"/>
        <v>71.627536808595309</v>
      </c>
      <c r="Q1000">
        <v>2</v>
      </c>
      <c r="R1000">
        <v>10.039000000000001</v>
      </c>
      <c r="S1000" s="124">
        <f t="shared" si="66"/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537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24">
        <f t="shared" si="68"/>
        <v>72.874493927125513</v>
      </c>
      <c r="N1001">
        <v>1</v>
      </c>
      <c r="O1001">
        <v>9.9909999999999997</v>
      </c>
      <c r="P1001" s="124">
        <f t="shared" si="69"/>
        <v>72.064858372535284</v>
      </c>
      <c r="Q1001">
        <v>1</v>
      </c>
      <c r="R1001">
        <v>9.8770000000000007</v>
      </c>
      <c r="S1001" s="124">
        <f t="shared" si="66"/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537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24">
        <f t="shared" si="68"/>
        <v>70.873117432818191</v>
      </c>
      <c r="N1002">
        <v>1</v>
      </c>
      <c r="O1002">
        <v>9.9830000000000005</v>
      </c>
      <c r="P1002" s="124">
        <f t="shared" si="69"/>
        <v>72.122608434338375</v>
      </c>
      <c r="S1002" s="124" t="str">
        <f t="shared" si="66"/>
        <v/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537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24">
        <f t="shared" si="68"/>
        <v>70.175438596491219</v>
      </c>
      <c r="N1003">
        <v>2</v>
      </c>
      <c r="O1003">
        <v>10.835000000000001</v>
      </c>
      <c r="P1003" s="124">
        <f t="shared" si="69"/>
        <v>66.451315182279643</v>
      </c>
      <c r="S1003" s="124" t="str">
        <f t="shared" si="66"/>
        <v/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538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24">
        <f t="shared" si="68"/>
        <v>70.636711468654966</v>
      </c>
      <c r="N1004">
        <v>2</v>
      </c>
      <c r="O1004">
        <v>10.127000000000001</v>
      </c>
      <c r="P1004" s="124">
        <f t="shared" si="69"/>
        <v>71.097067245976092</v>
      </c>
      <c r="Q1004">
        <v>2</v>
      </c>
      <c r="R1004">
        <v>9.968</v>
      </c>
      <c r="S1004" s="124">
        <f t="shared" si="66"/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538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24">
        <f t="shared" si="68"/>
        <v>72.057646116893508</v>
      </c>
      <c r="N1005">
        <v>1</v>
      </c>
      <c r="O1005">
        <v>9.8520000000000003</v>
      </c>
      <c r="P1005" s="124">
        <f t="shared" si="69"/>
        <v>73.081607795371497</v>
      </c>
      <c r="S1005" s="124" t="str">
        <f t="shared" si="66"/>
        <v/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538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24">
        <f t="shared" si="68"/>
        <v>71.435658299434465</v>
      </c>
      <c r="N1006">
        <v>2</v>
      </c>
      <c r="O1006">
        <v>10.1</v>
      </c>
      <c r="P1006" s="124">
        <f t="shared" si="69"/>
        <v>71.287128712871294</v>
      </c>
      <c r="S1006" s="124" t="str">
        <f t="shared" si="66"/>
        <v/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538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24">
        <f t="shared" si="68"/>
        <v>56.755478480214407</v>
      </c>
      <c r="N1007">
        <v>1</v>
      </c>
      <c r="O1007">
        <v>10.031000000000001</v>
      </c>
      <c r="P1007" s="124">
        <f t="shared" si="69"/>
        <v>71.777489781676792</v>
      </c>
      <c r="Q1007">
        <v>1</v>
      </c>
      <c r="R1007">
        <v>9.8829999999999991</v>
      </c>
      <c r="S1007" s="124">
        <f t="shared" si="66"/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540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534</v>
      </c>
      <c r="M1008" s="124"/>
      <c r="N1008">
        <v>1</v>
      </c>
      <c r="O1008">
        <v>10.137</v>
      </c>
      <c r="P1008" s="124">
        <f t="shared" si="69"/>
        <v>71.026931044687771</v>
      </c>
      <c r="S1008" s="124" t="str">
        <f t="shared" si="66"/>
        <v/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539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24">
        <f t="shared" ref="M1009:M1040" si="70">IF(L1009="","",3.6*200/(L1009))</f>
        <v>72.867118712680906</v>
      </c>
      <c r="N1009">
        <v>1</v>
      </c>
      <c r="O1009">
        <v>9.9770000000000003</v>
      </c>
      <c r="P1009" s="124">
        <f t="shared" si="69"/>
        <v>72.1659817580435</v>
      </c>
      <c r="S1009" s="124" t="str">
        <f t="shared" si="66"/>
        <v/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539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24">
        <f t="shared" si="70"/>
        <v>71.763181501046546</v>
      </c>
      <c r="N1010">
        <v>2</v>
      </c>
      <c r="O1010">
        <v>10.155000000000001</v>
      </c>
      <c r="P1010" s="124">
        <f t="shared" si="69"/>
        <v>70.901033973412098</v>
      </c>
      <c r="S1010" s="124" t="str">
        <f t="shared" si="66"/>
        <v/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540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24">
        <f t="shared" si="70"/>
        <v>70.346849047386428</v>
      </c>
      <c r="N1011">
        <v>2</v>
      </c>
      <c r="O1011">
        <v>10.172000000000001</v>
      </c>
      <c r="P1011" s="124">
        <f t="shared" si="69"/>
        <v>70.782540306724343</v>
      </c>
      <c r="S1011" s="124" t="str">
        <f t="shared" si="66"/>
        <v/>
      </c>
    </row>
    <row r="1012" spans="1:19">
      <c r="A1012" s="1" t="s">
        <v>63</v>
      </c>
      <c r="B1012" s="1">
        <v>2022</v>
      </c>
      <c r="C1012" s="76">
        <v>44675</v>
      </c>
      <c r="D1012" s="1" t="s">
        <v>64</v>
      </c>
      <c r="E1012" s="22" t="s">
        <v>533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24">
        <f t="shared" si="70"/>
        <v>67.10783856836612</v>
      </c>
      <c r="P1012" s="124" t="str">
        <f t="shared" si="69"/>
        <v/>
      </c>
      <c r="S1012" s="124" t="str">
        <f t="shared" si="66"/>
        <v/>
      </c>
    </row>
    <row r="1013" spans="1:19">
      <c r="A1013" s="1" t="s">
        <v>63</v>
      </c>
      <c r="B1013" s="1">
        <v>2022</v>
      </c>
      <c r="C1013" s="76">
        <v>44675</v>
      </c>
      <c r="D1013" s="1" t="s">
        <v>64</v>
      </c>
      <c r="E1013" s="22" t="s">
        <v>533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24">
        <f t="shared" si="70"/>
        <v>67.396798652064021</v>
      </c>
      <c r="P1013" s="124" t="str">
        <f t="shared" si="69"/>
        <v/>
      </c>
      <c r="S1013" s="124" t="str">
        <f t="shared" si="66"/>
        <v/>
      </c>
    </row>
    <row r="1014" spans="1:19">
      <c r="A1014" s="1" t="s">
        <v>63</v>
      </c>
      <c r="B1014" s="1">
        <v>2022</v>
      </c>
      <c r="C1014" s="76">
        <v>44675</v>
      </c>
      <c r="D1014" s="1" t="s">
        <v>64</v>
      </c>
      <c r="E1014" s="22" t="s">
        <v>533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24">
        <f t="shared" si="70"/>
        <v>69.210804575603191</v>
      </c>
      <c r="P1014" s="124" t="str">
        <f t="shared" si="69"/>
        <v/>
      </c>
      <c r="S1014" s="124" t="str">
        <f t="shared" si="66"/>
        <v/>
      </c>
    </row>
    <row r="1015" spans="1:19">
      <c r="A1015" s="1" t="s">
        <v>63</v>
      </c>
      <c r="B1015" s="1">
        <v>2022</v>
      </c>
      <c r="C1015" s="76">
        <v>44675</v>
      </c>
      <c r="D1015" s="1" t="s">
        <v>64</v>
      </c>
      <c r="E1015" s="22" t="s">
        <v>533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24">
        <f t="shared" si="70"/>
        <v>68.584492284244604</v>
      </c>
      <c r="P1015" s="124" t="str">
        <f t="shared" si="69"/>
        <v/>
      </c>
      <c r="S1015" s="124" t="str">
        <f t="shared" si="66"/>
        <v/>
      </c>
    </row>
    <row r="1016" spans="1:19">
      <c r="A1016" s="1" t="s">
        <v>63</v>
      </c>
      <c r="B1016" s="1">
        <v>2022</v>
      </c>
      <c r="C1016" s="76">
        <v>44675</v>
      </c>
      <c r="D1016" s="1" t="s">
        <v>64</v>
      </c>
      <c r="E1016" s="22" t="s">
        <v>533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24">
        <f t="shared" si="70"/>
        <v>67.86690545763031</v>
      </c>
      <c r="P1016" s="124" t="str">
        <f t="shared" si="69"/>
        <v/>
      </c>
      <c r="S1016" s="124" t="str">
        <f t="shared" si="66"/>
        <v/>
      </c>
    </row>
    <row r="1017" spans="1:19">
      <c r="A1017" s="1" t="s">
        <v>63</v>
      </c>
      <c r="B1017" s="1">
        <v>2022</v>
      </c>
      <c r="C1017" s="76">
        <v>44675</v>
      </c>
      <c r="D1017" s="1" t="s">
        <v>64</v>
      </c>
      <c r="E1017" s="22" t="s">
        <v>533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24">
        <f t="shared" si="70"/>
        <v>68.689181453921009</v>
      </c>
      <c r="P1017" s="124" t="str">
        <f t="shared" si="69"/>
        <v/>
      </c>
      <c r="S1017" s="124" t="str">
        <f t="shared" si="66"/>
        <v/>
      </c>
    </row>
    <row r="1018" spans="1:19">
      <c r="A1018" s="1" t="s">
        <v>63</v>
      </c>
      <c r="B1018" s="1">
        <v>2022</v>
      </c>
      <c r="C1018" s="76">
        <v>44675</v>
      </c>
      <c r="D1018" s="1" t="s">
        <v>64</v>
      </c>
      <c r="E1018" s="22" t="s">
        <v>533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24">
        <f t="shared" si="70"/>
        <v>68.597560975609767</v>
      </c>
      <c r="P1018" s="124" t="str">
        <f t="shared" si="69"/>
        <v/>
      </c>
      <c r="S1018" s="124" t="str">
        <f t="shared" si="66"/>
        <v/>
      </c>
    </row>
    <row r="1019" spans="1:19">
      <c r="A1019" s="1" t="s">
        <v>63</v>
      </c>
      <c r="B1019" s="1">
        <v>2022</v>
      </c>
      <c r="C1019" s="76">
        <v>44675</v>
      </c>
      <c r="D1019" s="1" t="s">
        <v>64</v>
      </c>
      <c r="E1019" s="22" t="s">
        <v>533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24">
        <f t="shared" si="70"/>
        <v>70.546737213403887</v>
      </c>
      <c r="P1019" s="124" t="str">
        <f t="shared" si="69"/>
        <v/>
      </c>
      <c r="S1019" s="124" t="str">
        <f t="shared" si="66"/>
        <v/>
      </c>
    </row>
    <row r="1020" spans="1:19">
      <c r="A1020" s="1" t="s">
        <v>63</v>
      </c>
      <c r="B1020" s="1">
        <v>2022</v>
      </c>
      <c r="C1020" s="76">
        <v>44675</v>
      </c>
      <c r="D1020" s="1" t="s">
        <v>64</v>
      </c>
      <c r="E1020" s="22" t="s">
        <v>533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24">
        <f t="shared" si="70"/>
        <v>67.082828659275137</v>
      </c>
      <c r="P1020" s="124" t="str">
        <f t="shared" si="69"/>
        <v/>
      </c>
      <c r="S1020" s="124" t="str">
        <f t="shared" si="66"/>
        <v/>
      </c>
    </row>
    <row r="1021" spans="1:19">
      <c r="A1021" s="1" t="s">
        <v>63</v>
      </c>
      <c r="B1021" s="1">
        <v>2022</v>
      </c>
      <c r="C1021" s="76">
        <v>44675</v>
      </c>
      <c r="D1021" s="1" t="s">
        <v>64</v>
      </c>
      <c r="E1021" s="22" t="s">
        <v>533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24">
        <f t="shared" si="70"/>
        <v>69.344120196475018</v>
      </c>
      <c r="P1021" s="124" t="str">
        <f t="shared" si="69"/>
        <v/>
      </c>
      <c r="S1021" s="124" t="str">
        <f t="shared" si="66"/>
        <v/>
      </c>
    </row>
    <row r="1022" spans="1:19">
      <c r="A1022" s="1" t="s">
        <v>63</v>
      </c>
      <c r="B1022" s="1">
        <v>2022</v>
      </c>
      <c r="C1022" s="76">
        <v>44675</v>
      </c>
      <c r="D1022" s="1" t="s">
        <v>64</v>
      </c>
      <c r="E1022" s="22" t="s">
        <v>533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24">
        <f t="shared" si="70"/>
        <v>69.290732364546258</v>
      </c>
      <c r="P1022" s="124" t="str">
        <f t="shared" si="69"/>
        <v/>
      </c>
      <c r="S1022" s="124" t="str">
        <f t="shared" si="66"/>
        <v/>
      </c>
    </row>
    <row r="1023" spans="1:19">
      <c r="A1023" s="1" t="s">
        <v>63</v>
      </c>
      <c r="B1023" s="1">
        <v>2022</v>
      </c>
      <c r="C1023" s="76">
        <v>44675</v>
      </c>
      <c r="D1023" s="1" t="s">
        <v>64</v>
      </c>
      <c r="E1023" s="22" t="s">
        <v>533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24">
        <f t="shared" si="70"/>
        <v>69.828338667442537</v>
      </c>
      <c r="P1023" s="124" t="str">
        <f t="shared" si="69"/>
        <v/>
      </c>
      <c r="S1023" s="124" t="str">
        <f t="shared" si="66"/>
        <v/>
      </c>
    </row>
    <row r="1024" spans="1:19">
      <c r="A1024" s="1" t="s">
        <v>63</v>
      </c>
      <c r="B1024" s="1">
        <v>2022</v>
      </c>
      <c r="C1024" s="76">
        <v>44675</v>
      </c>
      <c r="D1024" s="1" t="s">
        <v>64</v>
      </c>
      <c r="E1024" s="22" t="s">
        <v>533</v>
      </c>
      <c r="F1024">
        <v>7</v>
      </c>
      <c r="G1024" t="s">
        <v>535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24">
        <f t="shared" si="70"/>
        <v>69.137699251008257</v>
      </c>
      <c r="P1024" s="124" t="str">
        <f t="shared" si="69"/>
        <v/>
      </c>
      <c r="S1024" s="124" t="str">
        <f t="shared" si="66"/>
        <v/>
      </c>
    </row>
    <row r="1025" spans="1:19">
      <c r="A1025" s="1" t="s">
        <v>63</v>
      </c>
      <c r="B1025" s="1">
        <v>2022</v>
      </c>
      <c r="C1025" s="76">
        <v>44675</v>
      </c>
      <c r="D1025" s="1" t="s">
        <v>64</v>
      </c>
      <c r="E1025" s="22" t="s">
        <v>533</v>
      </c>
      <c r="F1025">
        <v>8</v>
      </c>
      <c r="G1025" t="s">
        <v>293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24">
        <f t="shared" si="70"/>
        <v>70.209653827401269</v>
      </c>
      <c r="P1025" s="124" t="str">
        <f t="shared" si="69"/>
        <v/>
      </c>
      <c r="S1025" s="124" t="str">
        <f t="shared" si="66"/>
        <v/>
      </c>
    </row>
    <row r="1026" spans="1:19">
      <c r="A1026" s="1" t="s">
        <v>63</v>
      </c>
      <c r="B1026" s="1">
        <v>2022</v>
      </c>
      <c r="C1026" s="76">
        <v>44675</v>
      </c>
      <c r="D1026" s="1" t="s">
        <v>64</v>
      </c>
      <c r="E1026" s="80" t="s">
        <v>533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24">
        <f t="shared" si="70"/>
        <v>70.100282348359457</v>
      </c>
      <c r="P1026" s="124" t="str">
        <f t="shared" si="69"/>
        <v/>
      </c>
      <c r="S1026" s="124" t="str">
        <f t="shared" ref="S1026:S1089" si="71">IF(R1026="","",3.6*200/(R1026))</f>
        <v/>
      </c>
    </row>
    <row r="1027" spans="1:19">
      <c r="A1027" s="1" t="s">
        <v>63</v>
      </c>
      <c r="B1027" s="1">
        <v>2022</v>
      </c>
      <c r="C1027" s="76">
        <v>44675</v>
      </c>
      <c r="D1027" s="1" t="s">
        <v>64</v>
      </c>
      <c r="E1027" s="80" t="s">
        <v>533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24">
        <f t="shared" si="70"/>
        <v>69.760682104447241</v>
      </c>
      <c r="P1027" s="124" t="str">
        <f t="shared" si="69"/>
        <v/>
      </c>
      <c r="S1027" s="124" t="str">
        <f t="shared" si="71"/>
        <v/>
      </c>
    </row>
    <row r="1028" spans="1:19">
      <c r="A1028" s="1" t="s">
        <v>63</v>
      </c>
      <c r="B1028" s="1">
        <v>2022</v>
      </c>
      <c r="C1028" s="76">
        <v>44675</v>
      </c>
      <c r="D1028" s="1" t="s">
        <v>64</v>
      </c>
      <c r="E1028" s="80" t="s">
        <v>533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24">
        <f t="shared" si="70"/>
        <v>69.659442724458202</v>
      </c>
      <c r="P1028" s="124" t="str">
        <f t="shared" ref="P1028:P1059" si="72">IF(O1028="","",3.6*200/(O1028))</f>
        <v/>
      </c>
      <c r="S1028" s="124" t="str">
        <f t="shared" si="71"/>
        <v/>
      </c>
    </row>
    <row r="1029" spans="1:19">
      <c r="A1029" s="1" t="s">
        <v>63</v>
      </c>
      <c r="B1029" s="1">
        <v>2022</v>
      </c>
      <c r="C1029" s="76">
        <v>44675</v>
      </c>
      <c r="D1029" s="1" t="s">
        <v>64</v>
      </c>
      <c r="E1029" s="80" t="s">
        <v>533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24">
        <f t="shared" si="70"/>
        <v>70.845222867263601</v>
      </c>
      <c r="P1029" s="124" t="str">
        <f t="shared" si="72"/>
        <v/>
      </c>
      <c r="S1029" s="124" t="str">
        <f t="shared" si="71"/>
        <v/>
      </c>
    </row>
    <row r="1030" spans="1:19">
      <c r="A1030" s="1" t="s">
        <v>63</v>
      </c>
      <c r="B1030" s="1">
        <v>2022</v>
      </c>
      <c r="C1030" s="76">
        <v>44675</v>
      </c>
      <c r="D1030" s="1" t="s">
        <v>64</v>
      </c>
      <c r="E1030" s="80" t="s">
        <v>533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24">
        <f t="shared" si="70"/>
        <v>70.754716981132077</v>
      </c>
      <c r="P1030" s="124" t="str">
        <f t="shared" si="72"/>
        <v/>
      </c>
      <c r="S1030" s="124" t="str">
        <f t="shared" si="71"/>
        <v/>
      </c>
    </row>
    <row r="1031" spans="1:19">
      <c r="A1031" s="1" t="s">
        <v>63</v>
      </c>
      <c r="B1031" s="1">
        <v>2022</v>
      </c>
      <c r="C1031" s="76">
        <v>44675</v>
      </c>
      <c r="D1031" s="1" t="s">
        <v>64</v>
      </c>
      <c r="E1031" s="80" t="s">
        <v>533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24">
        <f t="shared" si="70"/>
        <v>70.713022981732465</v>
      </c>
      <c r="P1031" s="124" t="str">
        <f t="shared" si="72"/>
        <v/>
      </c>
      <c r="S1031" s="124" t="str">
        <f t="shared" si="71"/>
        <v/>
      </c>
    </row>
    <row r="1032" spans="1:19">
      <c r="A1032" s="1" t="s">
        <v>63</v>
      </c>
      <c r="B1032" s="1">
        <v>2022</v>
      </c>
      <c r="C1032" s="76">
        <v>44675</v>
      </c>
      <c r="D1032" s="1" t="s">
        <v>64</v>
      </c>
      <c r="E1032" s="80" t="s">
        <v>533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24">
        <f t="shared" si="70"/>
        <v>70.595156387881161</v>
      </c>
      <c r="P1032" s="124" t="str">
        <f t="shared" si="72"/>
        <v/>
      </c>
      <c r="S1032" s="124" t="str">
        <f t="shared" si="71"/>
        <v/>
      </c>
    </row>
    <row r="1033" spans="1:19">
      <c r="A1033" s="1" t="s">
        <v>63</v>
      </c>
      <c r="B1033" s="1">
        <v>2022</v>
      </c>
      <c r="C1033" s="76">
        <v>44675</v>
      </c>
      <c r="D1033" s="1" t="s">
        <v>64</v>
      </c>
      <c r="E1033" s="80" t="s">
        <v>533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24">
        <f t="shared" si="70"/>
        <v>69.902912621359221</v>
      </c>
      <c r="P1033" s="124" t="str">
        <f t="shared" si="72"/>
        <v/>
      </c>
      <c r="S1033" s="124" t="str">
        <f t="shared" si="71"/>
        <v/>
      </c>
    </row>
    <row r="1034" spans="1:19">
      <c r="A1034" s="1" t="s">
        <v>63</v>
      </c>
      <c r="B1034" s="1">
        <v>2022</v>
      </c>
      <c r="C1034" s="76">
        <v>44675</v>
      </c>
      <c r="D1034" s="1" t="s">
        <v>64</v>
      </c>
      <c r="E1034" s="80" t="s">
        <v>533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24">
        <f t="shared" si="70"/>
        <v>68.972123766644316</v>
      </c>
      <c r="P1034" s="124" t="str">
        <f t="shared" si="72"/>
        <v/>
      </c>
      <c r="S1034" s="124" t="str">
        <f t="shared" si="71"/>
        <v/>
      </c>
    </row>
    <row r="1035" spans="1:19">
      <c r="A1035" s="1" t="s">
        <v>63</v>
      </c>
      <c r="B1035" s="1">
        <v>2022</v>
      </c>
      <c r="C1035" s="76">
        <v>44675</v>
      </c>
      <c r="D1035" s="1" t="s">
        <v>64</v>
      </c>
      <c r="E1035" s="80" t="s">
        <v>533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24">
        <f t="shared" si="70"/>
        <v>68.519223448800915</v>
      </c>
      <c r="P1035" s="124" t="str">
        <f t="shared" si="72"/>
        <v/>
      </c>
      <c r="S1035" s="124" t="str">
        <f t="shared" si="71"/>
        <v/>
      </c>
    </row>
    <row r="1036" spans="1:19">
      <c r="A1036" s="1" t="s">
        <v>63</v>
      </c>
      <c r="B1036" s="1">
        <v>2022</v>
      </c>
      <c r="C1036" s="76">
        <v>44675</v>
      </c>
      <c r="D1036" s="1" t="s">
        <v>64</v>
      </c>
      <c r="E1036" s="80" t="s">
        <v>536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24">
        <f t="shared" si="70"/>
        <v>70.443205165835039</v>
      </c>
      <c r="P1036" s="124" t="str">
        <f t="shared" si="72"/>
        <v/>
      </c>
      <c r="S1036" s="124" t="str">
        <f t="shared" si="71"/>
        <v/>
      </c>
    </row>
    <row r="1037" spans="1:19">
      <c r="A1037" s="1" t="s">
        <v>63</v>
      </c>
      <c r="B1037" s="1">
        <v>2022</v>
      </c>
      <c r="C1037" s="76">
        <v>44675</v>
      </c>
      <c r="D1037" s="1" t="s">
        <v>64</v>
      </c>
      <c r="E1037" s="80" t="s">
        <v>536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24">
        <f t="shared" si="70"/>
        <v>69.524913093858629</v>
      </c>
      <c r="P1037" s="124" t="str">
        <f t="shared" si="72"/>
        <v/>
      </c>
      <c r="S1037" s="124" t="str">
        <f t="shared" si="71"/>
        <v/>
      </c>
    </row>
    <row r="1038" spans="1:19">
      <c r="A1038" s="1" t="s">
        <v>63</v>
      </c>
      <c r="B1038" s="1">
        <v>2022</v>
      </c>
      <c r="C1038" s="76">
        <v>44675</v>
      </c>
      <c r="D1038" s="1" t="s">
        <v>64</v>
      </c>
      <c r="E1038" s="80" t="s">
        <v>536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24">
        <f t="shared" si="70"/>
        <v>70.664442045343023</v>
      </c>
      <c r="P1038" s="124" t="str">
        <f t="shared" si="72"/>
        <v/>
      </c>
      <c r="S1038" s="124" t="str">
        <f t="shared" si="71"/>
        <v/>
      </c>
    </row>
    <row r="1039" spans="1:19">
      <c r="A1039" s="1" t="s">
        <v>63</v>
      </c>
      <c r="B1039" s="1">
        <v>2022</v>
      </c>
      <c r="C1039" s="76">
        <v>44675</v>
      </c>
      <c r="D1039" s="1" t="s">
        <v>64</v>
      </c>
      <c r="E1039" s="80" t="s">
        <v>536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24">
        <f t="shared" si="70"/>
        <v>64.228367528991967</v>
      </c>
      <c r="P1039" s="124" t="str">
        <f t="shared" si="72"/>
        <v/>
      </c>
      <c r="S1039" s="124" t="str">
        <f t="shared" si="71"/>
        <v/>
      </c>
    </row>
    <row r="1040" spans="1:19">
      <c r="A1040" s="1" t="s">
        <v>63</v>
      </c>
      <c r="B1040" s="1">
        <v>2022</v>
      </c>
      <c r="C1040" s="76">
        <v>44675</v>
      </c>
      <c r="D1040" s="1" t="s">
        <v>64</v>
      </c>
      <c r="E1040" s="80" t="s">
        <v>536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24">
        <f t="shared" si="70"/>
        <v>71.485305798252583</v>
      </c>
      <c r="P1040" s="124" t="str">
        <f t="shared" si="72"/>
        <v/>
      </c>
      <c r="S1040" s="124" t="str">
        <f t="shared" si="71"/>
        <v/>
      </c>
    </row>
    <row r="1041" spans="1:19">
      <c r="A1041" s="1" t="s">
        <v>63</v>
      </c>
      <c r="B1041" s="1">
        <v>2022</v>
      </c>
      <c r="C1041" s="76">
        <v>44675</v>
      </c>
      <c r="D1041" s="1" t="s">
        <v>64</v>
      </c>
      <c r="E1041" s="80" t="s">
        <v>536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24">
        <f t="shared" ref="M1041:M1072" si="73">IF(L1041="","",3.6*200/(L1041))</f>
        <v>66.383920339295585</v>
      </c>
      <c r="P1041" s="124" t="str">
        <f t="shared" si="72"/>
        <v/>
      </c>
      <c r="S1041" s="124" t="str">
        <f t="shared" si="71"/>
        <v/>
      </c>
    </row>
    <row r="1042" spans="1:19">
      <c r="A1042" s="1" t="s">
        <v>63</v>
      </c>
      <c r="B1042" s="1">
        <v>2022</v>
      </c>
      <c r="C1042" s="76">
        <v>44675</v>
      </c>
      <c r="D1042" s="1" t="s">
        <v>64</v>
      </c>
      <c r="E1042" s="80" t="s">
        <v>536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24">
        <f t="shared" si="73"/>
        <v>77.619663648124188</v>
      </c>
      <c r="P1042" s="124" t="str">
        <f t="shared" si="72"/>
        <v/>
      </c>
      <c r="S1042" s="124" t="str">
        <f t="shared" si="71"/>
        <v/>
      </c>
    </row>
    <row r="1043" spans="1:19">
      <c r="A1043" s="1" t="s">
        <v>63</v>
      </c>
      <c r="B1043" s="1">
        <v>2022</v>
      </c>
      <c r="C1043" s="76">
        <v>44675</v>
      </c>
      <c r="D1043" s="1" t="s">
        <v>64</v>
      </c>
      <c r="E1043" s="80" t="s">
        <v>536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24">
        <f t="shared" si="73"/>
        <v>75.227248981297677</v>
      </c>
      <c r="P1043" s="124" t="str">
        <f t="shared" si="72"/>
        <v/>
      </c>
      <c r="S1043" s="124" t="str">
        <f t="shared" si="71"/>
        <v/>
      </c>
    </row>
    <row r="1044" spans="1:19">
      <c r="A1044" s="1" t="s">
        <v>63</v>
      </c>
      <c r="B1044" s="1">
        <v>2022</v>
      </c>
      <c r="C1044" s="76">
        <v>44675</v>
      </c>
      <c r="D1044" s="1" t="s">
        <v>64</v>
      </c>
      <c r="E1044" s="80" t="s">
        <v>536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24">
        <f t="shared" si="73"/>
        <v>69.310743165190601</v>
      </c>
      <c r="P1044" s="124" t="str">
        <f t="shared" si="72"/>
        <v/>
      </c>
      <c r="S1044" s="124" t="str">
        <f t="shared" si="71"/>
        <v/>
      </c>
    </row>
    <row r="1045" spans="1:19">
      <c r="A1045" s="1" t="s">
        <v>63</v>
      </c>
      <c r="B1045" s="1">
        <v>2022</v>
      </c>
      <c r="C1045" s="76">
        <v>44675</v>
      </c>
      <c r="D1045" s="1" t="s">
        <v>64</v>
      </c>
      <c r="E1045" s="80" t="s">
        <v>536</v>
      </c>
      <c r="F1045">
        <v>5</v>
      </c>
      <c r="G1045" t="s">
        <v>293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24">
        <f t="shared" si="73"/>
        <v>68.389057750759875</v>
      </c>
      <c r="P1045" s="124" t="str">
        <f t="shared" si="72"/>
        <v/>
      </c>
      <c r="S1045" s="124" t="str">
        <f t="shared" si="71"/>
        <v/>
      </c>
    </row>
    <row r="1046" spans="1:19">
      <c r="A1046" s="1" t="s">
        <v>63</v>
      </c>
      <c r="B1046" s="1">
        <v>2022</v>
      </c>
      <c r="C1046" s="76">
        <v>44675</v>
      </c>
      <c r="D1046" s="1" t="s">
        <v>64</v>
      </c>
      <c r="E1046" s="80" t="s">
        <v>536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24">
        <f t="shared" si="73"/>
        <v>70.782540306724343</v>
      </c>
      <c r="P1046" s="124" t="str">
        <f t="shared" si="72"/>
        <v/>
      </c>
      <c r="S1046" s="124" t="str">
        <f t="shared" si="71"/>
        <v/>
      </c>
    </row>
    <row r="1047" spans="1:19">
      <c r="A1047" s="1" t="s">
        <v>63</v>
      </c>
      <c r="B1047" s="1">
        <v>2022</v>
      </c>
      <c r="C1047" s="76">
        <v>44675</v>
      </c>
      <c r="D1047" s="1" t="s">
        <v>64</v>
      </c>
      <c r="E1047" s="80" t="s">
        <v>536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24">
        <f t="shared" si="73"/>
        <v>70.415647921760382</v>
      </c>
      <c r="P1047" s="124" t="str">
        <f t="shared" si="72"/>
        <v/>
      </c>
      <c r="S1047" s="124" t="str">
        <f t="shared" si="71"/>
        <v/>
      </c>
    </row>
    <row r="1048" spans="1:19">
      <c r="A1048" s="1" t="s">
        <v>63</v>
      </c>
      <c r="B1048" s="1">
        <v>2022</v>
      </c>
      <c r="C1048" s="76">
        <v>44675</v>
      </c>
      <c r="D1048" s="1" t="s">
        <v>64</v>
      </c>
      <c r="E1048" s="80" t="s">
        <v>536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24">
        <f t="shared" si="73"/>
        <v>69.144338807260169</v>
      </c>
      <c r="P1048" s="124" t="str">
        <f t="shared" si="72"/>
        <v/>
      </c>
      <c r="S1048" s="124" t="str">
        <f t="shared" si="71"/>
        <v/>
      </c>
    </row>
    <row r="1049" spans="1:19">
      <c r="A1049" s="1" t="s">
        <v>63</v>
      </c>
      <c r="B1049" s="1">
        <v>2022</v>
      </c>
      <c r="C1049" s="76">
        <v>44675</v>
      </c>
      <c r="D1049" s="1" t="s">
        <v>64</v>
      </c>
      <c r="E1049" s="80" t="s">
        <v>536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24">
        <f t="shared" si="73"/>
        <v>71.223662083292112</v>
      </c>
      <c r="P1049" s="124" t="str">
        <f t="shared" si="72"/>
        <v/>
      </c>
      <c r="S1049" s="124" t="str">
        <f t="shared" si="71"/>
        <v/>
      </c>
    </row>
    <row r="1050" spans="1:19">
      <c r="A1050" s="1" t="s">
        <v>63</v>
      </c>
      <c r="B1050" s="1">
        <v>2022</v>
      </c>
      <c r="C1050" s="76">
        <v>44675</v>
      </c>
      <c r="D1050" s="1" t="s">
        <v>64</v>
      </c>
      <c r="E1050" s="80" t="s">
        <v>536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24">
        <f t="shared" si="73"/>
        <v>70.956933083670052</v>
      </c>
      <c r="P1050" s="124" t="str">
        <f t="shared" si="72"/>
        <v/>
      </c>
      <c r="S1050" s="124" t="str">
        <f t="shared" si="71"/>
        <v/>
      </c>
    </row>
    <row r="1051" spans="1:19">
      <c r="A1051" s="1" t="s">
        <v>63</v>
      </c>
      <c r="B1051" s="1">
        <v>2022</v>
      </c>
      <c r="C1051" s="76">
        <v>44675</v>
      </c>
      <c r="D1051" s="1" t="s">
        <v>64</v>
      </c>
      <c r="E1051" s="80" t="s">
        <v>536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24">
        <f t="shared" si="73"/>
        <v>69.84188573091474</v>
      </c>
      <c r="P1051" s="124" t="str">
        <f t="shared" si="72"/>
        <v/>
      </c>
      <c r="S1051" s="124" t="str">
        <f t="shared" si="71"/>
        <v/>
      </c>
    </row>
    <row r="1052" spans="1:19">
      <c r="A1052" s="1" t="s">
        <v>63</v>
      </c>
      <c r="B1052" s="1">
        <v>2022</v>
      </c>
      <c r="C1052" s="76">
        <v>44675</v>
      </c>
      <c r="D1052" s="1" t="s">
        <v>64</v>
      </c>
      <c r="E1052" s="80" t="s">
        <v>537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24">
        <f t="shared" si="73"/>
        <v>69.828338667442537</v>
      </c>
      <c r="N1052">
        <v>1</v>
      </c>
      <c r="O1052">
        <v>10.326000000000001</v>
      </c>
      <c r="P1052" s="124">
        <f t="shared" si="72"/>
        <v>69.726902963393371</v>
      </c>
      <c r="S1052" s="124" t="str">
        <f t="shared" si="71"/>
        <v/>
      </c>
    </row>
    <row r="1053" spans="1:19">
      <c r="A1053" s="1" t="s">
        <v>63</v>
      </c>
      <c r="B1053" s="1">
        <v>2022</v>
      </c>
      <c r="C1053" s="76">
        <v>44675</v>
      </c>
      <c r="D1053" s="1" t="s">
        <v>64</v>
      </c>
      <c r="E1053" s="80" t="s">
        <v>537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24">
        <f t="shared" si="73"/>
        <v>69.20415224913495</v>
      </c>
      <c r="N1053">
        <v>2</v>
      </c>
      <c r="O1053">
        <v>10.439</v>
      </c>
      <c r="P1053" s="124">
        <f t="shared" si="72"/>
        <v>68.972123766644316</v>
      </c>
      <c r="S1053" s="124" t="str">
        <f t="shared" si="71"/>
        <v/>
      </c>
    </row>
    <row r="1054" spans="1:19">
      <c r="A1054" s="1" t="s">
        <v>63</v>
      </c>
      <c r="B1054" s="1">
        <v>2022</v>
      </c>
      <c r="C1054" s="76">
        <v>44675</v>
      </c>
      <c r="D1054" s="1" t="s">
        <v>64</v>
      </c>
      <c r="E1054" s="80" t="s">
        <v>537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24">
        <f t="shared" si="73"/>
        <v>70.059355843144886</v>
      </c>
      <c r="N1054">
        <v>1</v>
      </c>
      <c r="O1054">
        <v>10.367000000000001</v>
      </c>
      <c r="P1054" s="124">
        <f t="shared" si="72"/>
        <v>69.451143050062697</v>
      </c>
      <c r="S1054" s="124" t="str">
        <f t="shared" si="71"/>
        <v/>
      </c>
    </row>
    <row r="1055" spans="1:19">
      <c r="A1055" s="1" t="s">
        <v>63</v>
      </c>
      <c r="B1055" s="1">
        <v>2022</v>
      </c>
      <c r="C1055" s="76">
        <v>44675</v>
      </c>
      <c r="D1055" s="1" t="s">
        <v>64</v>
      </c>
      <c r="E1055" s="80" t="s">
        <v>537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24">
        <f t="shared" si="73"/>
        <v>60.641792301861372</v>
      </c>
      <c r="N1055">
        <v>2</v>
      </c>
      <c r="O1055">
        <v>10.131</v>
      </c>
      <c r="P1055" s="124">
        <f t="shared" si="72"/>
        <v>71.068996150429371</v>
      </c>
      <c r="Q1055">
        <v>1</v>
      </c>
      <c r="R1055">
        <v>10.73</v>
      </c>
      <c r="S1055" s="124">
        <f t="shared" si="71"/>
        <v>67.101584342963648</v>
      </c>
    </row>
    <row r="1056" spans="1:19">
      <c r="A1056" s="1" t="s">
        <v>63</v>
      </c>
      <c r="B1056" s="1">
        <v>2022</v>
      </c>
      <c r="C1056" s="76">
        <v>44675</v>
      </c>
      <c r="D1056" s="1" t="s">
        <v>64</v>
      </c>
      <c r="E1056" s="80" t="s">
        <v>537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24">
        <f t="shared" si="73"/>
        <v>50.833097994916692</v>
      </c>
      <c r="N1056">
        <v>1</v>
      </c>
      <c r="O1056">
        <v>10.051</v>
      </c>
      <c r="P1056" s="124">
        <f t="shared" si="72"/>
        <v>71.634663217590287</v>
      </c>
      <c r="Q1056">
        <v>2</v>
      </c>
      <c r="R1056">
        <v>10.737</v>
      </c>
      <c r="S1056" s="124">
        <f t="shared" si="71"/>
        <v>67.057837384744346</v>
      </c>
    </row>
    <row r="1057" spans="1:19">
      <c r="A1057" s="1" t="s">
        <v>63</v>
      </c>
      <c r="B1057" s="1">
        <v>2022</v>
      </c>
      <c r="C1057" s="76">
        <v>44675</v>
      </c>
      <c r="D1057" s="1" t="s">
        <v>64</v>
      </c>
      <c r="E1057" s="80" t="s">
        <v>537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24">
        <f t="shared" si="73"/>
        <v>71.942446043165475</v>
      </c>
      <c r="N1057">
        <v>1</v>
      </c>
      <c r="O1057">
        <v>10.311999999999999</v>
      </c>
      <c r="P1057" s="124">
        <f t="shared" si="72"/>
        <v>69.82156710628395</v>
      </c>
      <c r="S1057" s="124" t="str">
        <f t="shared" si="71"/>
        <v/>
      </c>
    </row>
    <row r="1058" spans="1:19">
      <c r="A1058" s="1" t="s">
        <v>63</v>
      </c>
      <c r="B1058" s="1">
        <v>2022</v>
      </c>
      <c r="C1058" s="76">
        <v>44675</v>
      </c>
      <c r="D1058" s="1" t="s">
        <v>64</v>
      </c>
      <c r="E1058" s="80" t="s">
        <v>537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24">
        <f t="shared" si="73"/>
        <v>67.567567567567579</v>
      </c>
      <c r="N1058">
        <v>2</v>
      </c>
      <c r="O1058">
        <v>10.343</v>
      </c>
      <c r="P1058" s="124">
        <f t="shared" si="72"/>
        <v>69.612298172677171</v>
      </c>
      <c r="S1058" s="124" t="str">
        <f t="shared" si="71"/>
        <v/>
      </c>
    </row>
    <row r="1059" spans="1:19">
      <c r="A1059" s="1" t="s">
        <v>63</v>
      </c>
      <c r="B1059" s="1">
        <v>2022</v>
      </c>
      <c r="C1059" s="76">
        <v>44675</v>
      </c>
      <c r="D1059" s="1" t="s">
        <v>64</v>
      </c>
      <c r="E1059" s="80" t="s">
        <v>537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24">
        <f t="shared" si="73"/>
        <v>69.097888675623807</v>
      </c>
      <c r="N1059">
        <v>2</v>
      </c>
      <c r="O1059">
        <v>10.418000000000001</v>
      </c>
      <c r="P1059" s="124">
        <f t="shared" si="72"/>
        <v>69.111153772317138</v>
      </c>
      <c r="S1059" s="124" t="str">
        <f t="shared" si="71"/>
        <v/>
      </c>
    </row>
    <row r="1060" spans="1:19">
      <c r="A1060" s="1" t="s">
        <v>63</v>
      </c>
      <c r="B1060" s="1">
        <v>2022</v>
      </c>
      <c r="C1060" s="76">
        <v>44675</v>
      </c>
      <c r="D1060" s="1" t="s">
        <v>64</v>
      </c>
      <c r="E1060" s="80" t="s">
        <v>538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24">
        <f t="shared" si="73"/>
        <v>70.216500877706267</v>
      </c>
      <c r="N1060">
        <v>1</v>
      </c>
      <c r="O1060">
        <v>10.106</v>
      </c>
      <c r="P1060" s="124">
        <f t="shared" ref="P1060:P1091" si="74">IF(O1060="","",3.6*200/(O1060))</f>
        <v>71.244805066297246</v>
      </c>
      <c r="S1060" s="124" t="str">
        <f t="shared" si="71"/>
        <v/>
      </c>
    </row>
    <row r="1061" spans="1:19">
      <c r="A1061" s="1" t="s">
        <v>63</v>
      </c>
      <c r="B1061" s="1">
        <v>2022</v>
      </c>
      <c r="C1061" s="76">
        <v>44675</v>
      </c>
      <c r="D1061" s="1" t="s">
        <v>64</v>
      </c>
      <c r="E1061" s="80" t="s">
        <v>538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24">
        <f t="shared" si="73"/>
        <v>69.60556844547564</v>
      </c>
      <c r="N1061">
        <v>2</v>
      </c>
      <c r="O1061">
        <v>10.17</v>
      </c>
      <c r="P1061" s="124">
        <f t="shared" si="74"/>
        <v>70.796460176991147</v>
      </c>
      <c r="S1061" s="124" t="str">
        <f t="shared" si="71"/>
        <v/>
      </c>
    </row>
    <row r="1062" spans="1:19">
      <c r="A1062" s="1" t="s">
        <v>63</v>
      </c>
      <c r="B1062" s="1">
        <v>2022</v>
      </c>
      <c r="C1062" s="76">
        <v>44675</v>
      </c>
      <c r="D1062" s="1" t="s">
        <v>64</v>
      </c>
      <c r="E1062" s="80" t="s">
        <v>538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24" t="str">
        <f t="shared" si="73"/>
        <v/>
      </c>
      <c r="N1062">
        <v>1</v>
      </c>
      <c r="P1062" s="124" t="str">
        <f t="shared" si="74"/>
        <v/>
      </c>
      <c r="S1062" s="124" t="str">
        <f t="shared" si="71"/>
        <v/>
      </c>
    </row>
    <row r="1063" spans="1:19">
      <c r="A1063" s="1" t="s">
        <v>63</v>
      </c>
      <c r="B1063" s="1">
        <v>2022</v>
      </c>
      <c r="C1063" s="76">
        <v>44675</v>
      </c>
      <c r="D1063" s="1" t="s">
        <v>64</v>
      </c>
      <c r="E1063" s="80" t="s">
        <v>538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24">
        <f t="shared" si="73"/>
        <v>72.617246596066579</v>
      </c>
      <c r="N1063">
        <v>2</v>
      </c>
      <c r="O1063" t="s">
        <v>747</v>
      </c>
      <c r="P1063" s="124"/>
      <c r="S1063" s="124" t="str">
        <f t="shared" si="71"/>
        <v/>
      </c>
    </row>
    <row r="1064" spans="1:19">
      <c r="A1064" s="1" t="s">
        <v>63</v>
      </c>
      <c r="B1064" s="1">
        <v>2022</v>
      </c>
      <c r="C1064" s="76">
        <v>44675</v>
      </c>
      <c r="D1064" s="1" t="s">
        <v>64</v>
      </c>
      <c r="E1064" s="80" t="s">
        <v>62</v>
      </c>
      <c r="F1064" t="s">
        <v>539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24">
        <f t="shared" si="73"/>
        <v>71.407319250223154</v>
      </c>
      <c r="N1064">
        <v>1</v>
      </c>
      <c r="O1064">
        <v>10.130000000000001</v>
      </c>
      <c r="P1064" s="124">
        <f>IF(O1064="","",3.6*200/(O1064))</f>
        <v>71.076011846001975</v>
      </c>
      <c r="S1064" s="124" t="str">
        <f t="shared" si="71"/>
        <v/>
      </c>
    </row>
    <row r="1065" spans="1:19">
      <c r="A1065" s="1" t="s">
        <v>63</v>
      </c>
      <c r="B1065" s="1">
        <v>2022</v>
      </c>
      <c r="C1065" s="76">
        <v>44675</v>
      </c>
      <c r="D1065" s="1" t="s">
        <v>64</v>
      </c>
      <c r="E1065" s="80" t="s">
        <v>62</v>
      </c>
      <c r="F1065" t="s">
        <v>539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24">
        <f t="shared" si="73"/>
        <v>70.706078758715506</v>
      </c>
      <c r="N1065">
        <v>2</v>
      </c>
      <c r="O1065">
        <v>10.377000000000001</v>
      </c>
      <c r="P1065" s="124">
        <f>IF(O1065="","",3.6*200/(O1065))</f>
        <v>69.384215091066778</v>
      </c>
      <c r="S1065" s="124" t="str">
        <f t="shared" si="71"/>
        <v/>
      </c>
    </row>
    <row r="1066" spans="1:19">
      <c r="A1066" s="1" t="s">
        <v>63</v>
      </c>
      <c r="B1066" s="1">
        <v>2022</v>
      </c>
      <c r="C1066" s="76">
        <v>44675</v>
      </c>
      <c r="D1066" s="1" t="s">
        <v>64</v>
      </c>
      <c r="E1066" s="80" t="s">
        <v>62</v>
      </c>
      <c r="F1066" t="s">
        <v>540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24" t="str">
        <f t="shared" si="73"/>
        <v/>
      </c>
      <c r="P1066" s="124" t="str">
        <f>IF(O1066="","",3.6*200/(O1066))</f>
        <v/>
      </c>
      <c r="S1066" s="124" t="str">
        <f t="shared" si="71"/>
        <v/>
      </c>
    </row>
    <row r="1067" spans="1:19">
      <c r="A1067" s="1" t="s">
        <v>63</v>
      </c>
      <c r="B1067" s="1">
        <v>2022</v>
      </c>
      <c r="C1067" s="76">
        <v>44675</v>
      </c>
      <c r="D1067" s="1" t="s">
        <v>64</v>
      </c>
      <c r="E1067" s="80" t="s">
        <v>62</v>
      </c>
      <c r="F1067" t="s">
        <v>540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747</v>
      </c>
      <c r="M1067" s="124"/>
      <c r="O1067" t="s">
        <v>747</v>
      </c>
      <c r="P1067" s="124"/>
      <c r="S1067" s="124" t="str">
        <f t="shared" si="71"/>
        <v/>
      </c>
    </row>
    <row r="1068" spans="1:19">
      <c r="A1068" s="4" t="s">
        <v>160</v>
      </c>
      <c r="B1068" s="4">
        <v>2022</v>
      </c>
      <c r="C1068" s="76">
        <v>44696</v>
      </c>
      <c r="D1068" s="4" t="s">
        <v>64</v>
      </c>
      <c r="E1068" s="80" t="s">
        <v>533</v>
      </c>
      <c r="F1068" s="80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24">
        <f t="shared" ref="M1068:M1099" si="75">IF(L1068="","",3.6*200/(L1068))</f>
        <v>71.237756010685672</v>
      </c>
      <c r="P1068" s="124" t="str">
        <f t="shared" ref="P1068:P1131" si="76">IF(O1068="","",3.6*200/(O1068))</f>
        <v/>
      </c>
      <c r="S1068" s="124" t="str">
        <f t="shared" si="71"/>
        <v/>
      </c>
    </row>
    <row r="1069" spans="1:19">
      <c r="A1069" s="4" t="s">
        <v>160</v>
      </c>
      <c r="B1069" s="4">
        <v>2022</v>
      </c>
      <c r="C1069" s="76">
        <v>44696</v>
      </c>
      <c r="D1069" s="4" t="s">
        <v>64</v>
      </c>
      <c r="E1069" s="80" t="s">
        <v>533</v>
      </c>
      <c r="F1069" s="80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24">
        <f t="shared" si="75"/>
        <v>65.508143026112279</v>
      </c>
      <c r="P1069" s="124" t="str">
        <f t="shared" si="76"/>
        <v/>
      </c>
      <c r="S1069" s="124" t="str">
        <f t="shared" si="71"/>
        <v/>
      </c>
    </row>
    <row r="1070" spans="1:19">
      <c r="A1070" s="4" t="s">
        <v>160</v>
      </c>
      <c r="B1070" s="4">
        <v>2022</v>
      </c>
      <c r="C1070" s="76">
        <v>44696</v>
      </c>
      <c r="D1070" s="4" t="s">
        <v>64</v>
      </c>
      <c r="E1070" s="80" t="s">
        <v>533</v>
      </c>
      <c r="F1070" s="80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24">
        <f t="shared" si="75"/>
        <v>70.824316348613024</v>
      </c>
      <c r="P1070" s="124" t="str">
        <f t="shared" si="76"/>
        <v/>
      </c>
      <c r="S1070" s="124" t="str">
        <f t="shared" si="71"/>
        <v/>
      </c>
    </row>
    <row r="1071" spans="1:19">
      <c r="A1071" s="4" t="s">
        <v>160</v>
      </c>
      <c r="B1071" s="4">
        <v>2022</v>
      </c>
      <c r="C1071" s="76">
        <v>44696</v>
      </c>
      <c r="D1071" s="4" t="s">
        <v>64</v>
      </c>
      <c r="E1071" s="80" t="s">
        <v>533</v>
      </c>
      <c r="F1071" s="80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24">
        <f t="shared" si="75"/>
        <v>66.549588686569919</v>
      </c>
      <c r="P1071" s="124" t="str">
        <f t="shared" si="76"/>
        <v/>
      </c>
      <c r="S1071" s="124" t="str">
        <f t="shared" si="71"/>
        <v/>
      </c>
    </row>
    <row r="1072" spans="1:19">
      <c r="A1072" s="4" t="s">
        <v>160</v>
      </c>
      <c r="B1072" s="4">
        <v>2022</v>
      </c>
      <c r="C1072" s="76">
        <v>44696</v>
      </c>
      <c r="D1072" s="4" t="s">
        <v>64</v>
      </c>
      <c r="E1072" s="80" t="s">
        <v>533</v>
      </c>
      <c r="F1072" s="80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24">
        <f t="shared" si="75"/>
        <v>67.548550520686746</v>
      </c>
      <c r="P1072" s="124" t="str">
        <f t="shared" si="76"/>
        <v/>
      </c>
      <c r="S1072" s="124" t="str">
        <f t="shared" si="71"/>
        <v/>
      </c>
    </row>
    <row r="1073" spans="1:19">
      <c r="A1073" s="4" t="s">
        <v>160</v>
      </c>
      <c r="B1073" s="4">
        <v>2022</v>
      </c>
      <c r="C1073" s="76">
        <v>44696</v>
      </c>
      <c r="D1073" s="4" t="s">
        <v>64</v>
      </c>
      <c r="E1073" s="80" t="s">
        <v>533</v>
      </c>
      <c r="F1073" s="80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24">
        <f t="shared" si="75"/>
        <v>66.359447004608285</v>
      </c>
      <c r="P1073" s="124" t="str">
        <f t="shared" si="76"/>
        <v/>
      </c>
      <c r="S1073" s="124" t="str">
        <f t="shared" si="71"/>
        <v/>
      </c>
    </row>
    <row r="1074" spans="1:19">
      <c r="A1074" s="4" t="s">
        <v>160</v>
      </c>
      <c r="B1074" s="4">
        <v>2022</v>
      </c>
      <c r="C1074" s="76">
        <v>44696</v>
      </c>
      <c r="D1074" s="4" t="s">
        <v>64</v>
      </c>
      <c r="E1074" s="80" t="s">
        <v>533</v>
      </c>
      <c r="F1074" s="80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24">
        <f t="shared" si="75"/>
        <v>69.787728990985755</v>
      </c>
      <c r="P1074" s="124" t="str">
        <f t="shared" si="76"/>
        <v/>
      </c>
      <c r="S1074" s="124" t="str">
        <f t="shared" si="71"/>
        <v/>
      </c>
    </row>
    <row r="1075" spans="1:19">
      <c r="A1075" s="4" t="s">
        <v>160</v>
      </c>
      <c r="B1075" s="4">
        <v>2022</v>
      </c>
      <c r="C1075" s="76">
        <v>44696</v>
      </c>
      <c r="D1075" s="4" t="s">
        <v>64</v>
      </c>
      <c r="E1075" s="80" t="s">
        <v>533</v>
      </c>
      <c r="F1075" s="80">
        <v>4</v>
      </c>
      <c r="G1075" t="s">
        <v>736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24">
        <f t="shared" si="75"/>
        <v>68.859984697781186</v>
      </c>
      <c r="P1075" s="124" t="str">
        <f t="shared" si="76"/>
        <v/>
      </c>
      <c r="S1075" s="124" t="str">
        <f t="shared" si="71"/>
        <v/>
      </c>
    </row>
    <row r="1076" spans="1:19">
      <c r="A1076" s="4" t="s">
        <v>160</v>
      </c>
      <c r="B1076" s="4">
        <v>2022</v>
      </c>
      <c r="C1076" s="76">
        <v>44696</v>
      </c>
      <c r="D1076" s="4" t="s">
        <v>64</v>
      </c>
      <c r="E1076" s="80" t="s">
        <v>533</v>
      </c>
      <c r="F1076" s="80">
        <v>5</v>
      </c>
      <c r="G1076" t="s">
        <v>293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24">
        <f t="shared" si="75"/>
        <v>70.20280811232449</v>
      </c>
      <c r="P1076" s="124" t="str">
        <f t="shared" si="76"/>
        <v/>
      </c>
      <c r="S1076" s="124" t="str">
        <f t="shared" si="71"/>
        <v/>
      </c>
    </row>
    <row r="1077" spans="1:19">
      <c r="A1077" s="4" t="s">
        <v>160</v>
      </c>
      <c r="B1077" s="4">
        <v>2022</v>
      </c>
      <c r="C1077" s="76">
        <v>44696</v>
      </c>
      <c r="D1077" s="4" t="s">
        <v>64</v>
      </c>
      <c r="E1077" s="80" t="s">
        <v>533</v>
      </c>
      <c r="F1077" s="80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24">
        <f t="shared" si="75"/>
        <v>68.906115417743322</v>
      </c>
      <c r="P1077" s="124" t="str">
        <f t="shared" si="76"/>
        <v/>
      </c>
      <c r="S1077" s="124" t="str">
        <f t="shared" si="71"/>
        <v/>
      </c>
    </row>
    <row r="1078" spans="1:19">
      <c r="A1078" s="4" t="s">
        <v>160</v>
      </c>
      <c r="B1078" s="4">
        <v>2022</v>
      </c>
      <c r="C1078" s="76">
        <v>44696</v>
      </c>
      <c r="D1078" s="4" t="s">
        <v>64</v>
      </c>
      <c r="E1078" s="80" t="s">
        <v>533</v>
      </c>
      <c r="F1078" s="80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24">
        <f t="shared" si="75"/>
        <v>71.827613727055081</v>
      </c>
      <c r="P1078" s="124" t="str">
        <f t="shared" si="76"/>
        <v/>
      </c>
      <c r="S1078" s="124" t="str">
        <f t="shared" si="71"/>
        <v/>
      </c>
    </row>
    <row r="1079" spans="1:19">
      <c r="A1079" s="4" t="s">
        <v>160</v>
      </c>
      <c r="B1079" s="4">
        <v>2022</v>
      </c>
      <c r="C1079" s="76">
        <v>44696</v>
      </c>
      <c r="D1079" s="4" t="s">
        <v>64</v>
      </c>
      <c r="E1079" s="80" t="s">
        <v>533</v>
      </c>
      <c r="F1079" s="80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24">
        <f t="shared" si="75"/>
        <v>69.538342669499713</v>
      </c>
      <c r="P1079" s="124" t="str">
        <f t="shared" si="76"/>
        <v/>
      </c>
      <c r="S1079" s="124" t="str">
        <f t="shared" si="71"/>
        <v/>
      </c>
    </row>
    <row r="1080" spans="1:19">
      <c r="A1080" s="4" t="s">
        <v>160</v>
      </c>
      <c r="B1080" s="4">
        <v>2022</v>
      </c>
      <c r="C1080" s="76">
        <v>44696</v>
      </c>
      <c r="D1080" s="4" t="s">
        <v>64</v>
      </c>
      <c r="E1080" s="80" t="s">
        <v>533</v>
      </c>
      <c r="F1080" s="80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24">
        <f t="shared" si="75"/>
        <v>69.814796858334134</v>
      </c>
      <c r="P1080" s="124" t="str">
        <f t="shared" si="76"/>
        <v/>
      </c>
      <c r="S1080" s="124" t="str">
        <f t="shared" si="71"/>
        <v/>
      </c>
    </row>
    <row r="1081" spans="1:19">
      <c r="A1081" s="4" t="s">
        <v>160</v>
      </c>
      <c r="B1081" s="4">
        <v>2022</v>
      </c>
      <c r="C1081" s="76">
        <v>44696</v>
      </c>
      <c r="D1081" s="4" t="s">
        <v>64</v>
      </c>
      <c r="E1081" s="80" t="s">
        <v>533</v>
      </c>
      <c r="F1081" s="80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24">
        <f t="shared" si="75"/>
        <v>69.733656174334129</v>
      </c>
      <c r="P1081" s="124" t="str">
        <f t="shared" si="76"/>
        <v/>
      </c>
      <c r="S1081" s="124" t="str">
        <f t="shared" si="71"/>
        <v/>
      </c>
    </row>
    <row r="1082" spans="1:19">
      <c r="A1082" s="4" t="s">
        <v>160</v>
      </c>
      <c r="B1082" s="4">
        <v>2022</v>
      </c>
      <c r="C1082" s="76">
        <v>44696</v>
      </c>
      <c r="D1082" s="4" t="s">
        <v>64</v>
      </c>
      <c r="E1082" s="80" t="s">
        <v>533</v>
      </c>
      <c r="F1082" s="80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24">
        <f t="shared" si="75"/>
        <v>71.698864767974513</v>
      </c>
      <c r="P1082" s="124" t="str">
        <f t="shared" si="76"/>
        <v/>
      </c>
      <c r="S1082" s="124" t="str">
        <f t="shared" si="71"/>
        <v/>
      </c>
    </row>
    <row r="1083" spans="1:19">
      <c r="A1083" s="4" t="s">
        <v>160</v>
      </c>
      <c r="B1083" s="4">
        <v>2022</v>
      </c>
      <c r="C1083" s="76">
        <v>44696</v>
      </c>
      <c r="D1083" s="4" t="s">
        <v>64</v>
      </c>
      <c r="E1083" s="80" t="s">
        <v>533</v>
      </c>
      <c r="F1083" s="80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24">
        <f t="shared" si="75"/>
        <v>71.663183039713346</v>
      </c>
      <c r="P1083" s="124" t="str">
        <f t="shared" si="76"/>
        <v/>
      </c>
      <c r="S1083" s="124" t="str">
        <f t="shared" si="71"/>
        <v/>
      </c>
    </row>
    <row r="1084" spans="1:19">
      <c r="A1084" s="4" t="s">
        <v>160</v>
      </c>
      <c r="B1084" s="4">
        <v>2022</v>
      </c>
      <c r="C1084" s="76">
        <v>44696</v>
      </c>
      <c r="D1084" s="4" t="s">
        <v>64</v>
      </c>
      <c r="E1084" s="80" t="s">
        <v>533</v>
      </c>
      <c r="F1084" s="80">
        <v>9</v>
      </c>
      <c r="G1084" t="s">
        <v>670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24">
        <f t="shared" si="75"/>
        <v>71.005917159763314</v>
      </c>
      <c r="P1084" s="124" t="str">
        <f t="shared" si="76"/>
        <v/>
      </c>
      <c r="S1084" s="124" t="str">
        <f t="shared" si="71"/>
        <v/>
      </c>
    </row>
    <row r="1085" spans="1:19">
      <c r="A1085" s="4" t="s">
        <v>160</v>
      </c>
      <c r="B1085" s="4">
        <v>2022</v>
      </c>
      <c r="C1085" s="76">
        <v>44696</v>
      </c>
      <c r="D1085" s="4" t="s">
        <v>64</v>
      </c>
      <c r="E1085" s="80" t="s">
        <v>533</v>
      </c>
      <c r="F1085" s="80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24">
        <f t="shared" si="75"/>
        <v>69.706651176299729</v>
      </c>
      <c r="P1085" s="124" t="str">
        <f t="shared" si="76"/>
        <v/>
      </c>
      <c r="S1085" s="124" t="str">
        <f t="shared" si="71"/>
        <v/>
      </c>
    </row>
    <row r="1086" spans="1:19">
      <c r="A1086" s="4" t="s">
        <v>160</v>
      </c>
      <c r="B1086" s="4">
        <v>2022</v>
      </c>
      <c r="C1086" s="76">
        <v>44696</v>
      </c>
      <c r="D1086" s="4" t="s">
        <v>64</v>
      </c>
      <c r="E1086" s="80" t="s">
        <v>533</v>
      </c>
      <c r="F1086" s="80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24">
        <f t="shared" si="75"/>
        <v>69.051500911096198</v>
      </c>
      <c r="P1086" s="124" t="str">
        <f t="shared" si="76"/>
        <v/>
      </c>
      <c r="S1086" s="124" t="str">
        <f t="shared" si="71"/>
        <v/>
      </c>
    </row>
    <row r="1087" spans="1:19">
      <c r="A1087" s="4" t="s">
        <v>160</v>
      </c>
      <c r="B1087" s="4">
        <v>2022</v>
      </c>
      <c r="C1087" s="76">
        <v>44696</v>
      </c>
      <c r="D1087" s="4" t="s">
        <v>64</v>
      </c>
      <c r="E1087" s="80" t="s">
        <v>533</v>
      </c>
      <c r="F1087" s="80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24">
        <f t="shared" si="75"/>
        <v>68.965517241379317</v>
      </c>
      <c r="P1087" s="124" t="str">
        <f t="shared" si="76"/>
        <v/>
      </c>
      <c r="S1087" s="124" t="str">
        <f t="shared" si="71"/>
        <v/>
      </c>
    </row>
    <row r="1088" spans="1:19">
      <c r="A1088" s="4" t="s">
        <v>160</v>
      </c>
      <c r="B1088" s="4">
        <v>2022</v>
      </c>
      <c r="C1088" s="76">
        <v>44696</v>
      </c>
      <c r="D1088" s="4" t="s">
        <v>64</v>
      </c>
      <c r="E1088" s="80" t="s">
        <v>533</v>
      </c>
      <c r="F1088" s="80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24">
        <f t="shared" si="75"/>
        <v>69.659442724458202</v>
      </c>
      <c r="P1088" s="124" t="str">
        <f t="shared" si="76"/>
        <v/>
      </c>
      <c r="S1088" s="124" t="str">
        <f t="shared" si="71"/>
        <v/>
      </c>
    </row>
    <row r="1089" spans="1:19">
      <c r="A1089" s="4" t="s">
        <v>160</v>
      </c>
      <c r="B1089" s="4">
        <v>2022</v>
      </c>
      <c r="C1089" s="76">
        <v>44696</v>
      </c>
      <c r="D1089" s="4" t="s">
        <v>64</v>
      </c>
      <c r="E1089" s="80" t="s">
        <v>533</v>
      </c>
      <c r="F1089" s="80">
        <v>11</v>
      </c>
      <c r="G1089" t="s">
        <v>535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24">
        <f t="shared" si="75"/>
        <v>69.150979638878212</v>
      </c>
      <c r="P1089" s="124" t="str">
        <f t="shared" si="76"/>
        <v/>
      </c>
      <c r="S1089" s="124" t="str">
        <f t="shared" si="71"/>
        <v/>
      </c>
    </row>
    <row r="1090" spans="1:19">
      <c r="A1090" s="4" t="s">
        <v>160</v>
      </c>
      <c r="B1090" s="4">
        <v>2022</v>
      </c>
      <c r="C1090" s="76">
        <v>44696</v>
      </c>
      <c r="D1090" s="4" t="s">
        <v>64</v>
      </c>
      <c r="E1090" s="80" t="s">
        <v>533</v>
      </c>
      <c r="F1090" s="80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24">
        <f t="shared" si="75"/>
        <v>69.084628670120892</v>
      </c>
      <c r="P1090" s="124" t="str">
        <f t="shared" si="76"/>
        <v/>
      </c>
      <c r="S1090" s="124" t="str">
        <f t="shared" ref="S1090:S1153" si="77">IF(R1090="","",3.6*200/(R1090))</f>
        <v/>
      </c>
    </row>
    <row r="1091" spans="1:19">
      <c r="A1091" s="4" t="s">
        <v>160</v>
      </c>
      <c r="B1091" s="4">
        <v>2022</v>
      </c>
      <c r="C1091" s="76">
        <v>44696</v>
      </c>
      <c r="D1091" s="4" t="s">
        <v>64</v>
      </c>
      <c r="E1091" s="80" t="s">
        <v>533</v>
      </c>
      <c r="F1091" s="80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24">
        <f t="shared" si="75"/>
        <v>68.421552789128569</v>
      </c>
      <c r="P1091" s="124" t="str">
        <f t="shared" si="76"/>
        <v/>
      </c>
      <c r="S1091" s="124" t="str">
        <f t="shared" si="77"/>
        <v/>
      </c>
    </row>
    <row r="1092" spans="1:19">
      <c r="A1092" s="4" t="s">
        <v>160</v>
      </c>
      <c r="B1092" s="4">
        <v>2022</v>
      </c>
      <c r="C1092" s="76">
        <v>44696</v>
      </c>
      <c r="D1092" s="4" t="s">
        <v>64</v>
      </c>
      <c r="E1092" s="80" t="s">
        <v>536</v>
      </c>
      <c r="F1092" s="80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24">
        <f t="shared" si="75"/>
        <v>68.610634648370493</v>
      </c>
      <c r="P1092" s="124" t="str">
        <f t="shared" si="76"/>
        <v/>
      </c>
      <c r="S1092" s="124" t="str">
        <f t="shared" si="77"/>
        <v/>
      </c>
    </row>
    <row r="1093" spans="1:19">
      <c r="A1093" s="4" t="s">
        <v>160</v>
      </c>
      <c r="B1093" s="4">
        <v>2022</v>
      </c>
      <c r="C1093" s="76">
        <v>44696</v>
      </c>
      <c r="D1093" s="4" t="s">
        <v>64</v>
      </c>
      <c r="E1093" s="80" t="s">
        <v>536</v>
      </c>
      <c r="F1093" s="80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24">
        <f t="shared" si="75"/>
        <v>58.914982407331642</v>
      </c>
      <c r="P1093" s="124" t="str">
        <f t="shared" si="76"/>
        <v/>
      </c>
      <c r="S1093" s="124" t="str">
        <f t="shared" si="77"/>
        <v/>
      </c>
    </row>
    <row r="1094" spans="1:19">
      <c r="A1094" s="4" t="s">
        <v>160</v>
      </c>
      <c r="B1094" s="4">
        <v>2022</v>
      </c>
      <c r="C1094" s="76">
        <v>44696</v>
      </c>
      <c r="D1094" s="4" t="s">
        <v>64</v>
      </c>
      <c r="E1094" s="80" t="s">
        <v>536</v>
      </c>
      <c r="F1094" s="80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24">
        <f t="shared" si="75"/>
        <v>72.043225935561338</v>
      </c>
      <c r="P1094" s="124" t="str">
        <f t="shared" si="76"/>
        <v/>
      </c>
      <c r="S1094" s="124" t="str">
        <f t="shared" si="77"/>
        <v/>
      </c>
    </row>
    <row r="1095" spans="1:19">
      <c r="A1095" s="4" t="s">
        <v>160</v>
      </c>
      <c r="B1095" s="4">
        <v>2022</v>
      </c>
      <c r="C1095" s="76">
        <v>44696</v>
      </c>
      <c r="D1095" s="4" t="s">
        <v>64</v>
      </c>
      <c r="E1095" s="80" t="s">
        <v>536</v>
      </c>
      <c r="F1095" s="80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24">
        <f t="shared" si="75"/>
        <v>70.671378091872782</v>
      </c>
      <c r="P1095" s="124" t="str">
        <f t="shared" si="76"/>
        <v/>
      </c>
      <c r="S1095" s="124" t="str">
        <f t="shared" si="77"/>
        <v/>
      </c>
    </row>
    <row r="1096" spans="1:19">
      <c r="A1096" s="4" t="s">
        <v>160</v>
      </c>
      <c r="B1096" s="4">
        <v>2022</v>
      </c>
      <c r="C1096" s="76">
        <v>44696</v>
      </c>
      <c r="D1096" s="4" t="s">
        <v>64</v>
      </c>
      <c r="E1096" s="80" t="s">
        <v>536</v>
      </c>
      <c r="F1096" s="80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24">
        <f t="shared" si="75"/>
        <v>70.956933083670052</v>
      </c>
      <c r="P1096" s="124" t="str">
        <f t="shared" si="76"/>
        <v/>
      </c>
      <c r="S1096" s="124" t="str">
        <f t="shared" si="77"/>
        <v/>
      </c>
    </row>
    <row r="1097" spans="1:19">
      <c r="A1097" s="4" t="s">
        <v>160</v>
      </c>
      <c r="B1097" s="4">
        <v>2022</v>
      </c>
      <c r="C1097" s="76">
        <v>44696</v>
      </c>
      <c r="D1097" s="4" t="s">
        <v>64</v>
      </c>
      <c r="E1097" s="80" t="s">
        <v>536</v>
      </c>
      <c r="F1097" s="80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24">
        <f t="shared" si="75"/>
        <v>70.615927814829348</v>
      </c>
      <c r="P1097" s="124" t="str">
        <f t="shared" si="76"/>
        <v/>
      </c>
      <c r="S1097" s="124" t="str">
        <f t="shared" si="77"/>
        <v/>
      </c>
    </row>
    <row r="1098" spans="1:19">
      <c r="A1098" s="4" t="s">
        <v>160</v>
      </c>
      <c r="B1098" s="4">
        <v>2022</v>
      </c>
      <c r="C1098" s="76">
        <v>44696</v>
      </c>
      <c r="D1098" s="4" t="s">
        <v>64</v>
      </c>
      <c r="E1098" s="80" t="s">
        <v>536</v>
      </c>
      <c r="F1098" s="80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24">
        <f t="shared" si="75"/>
        <v>70.782540306724343</v>
      </c>
      <c r="P1098" s="124" t="str">
        <f t="shared" si="76"/>
        <v/>
      </c>
      <c r="S1098" s="124" t="str">
        <f t="shared" si="77"/>
        <v/>
      </c>
    </row>
    <row r="1099" spans="1:19">
      <c r="A1099" s="4" t="s">
        <v>160</v>
      </c>
      <c r="B1099" s="4">
        <v>2022</v>
      </c>
      <c r="C1099" s="76">
        <v>44696</v>
      </c>
      <c r="D1099" s="4" t="s">
        <v>64</v>
      </c>
      <c r="E1099" s="80" t="s">
        <v>536</v>
      </c>
      <c r="F1099" s="80">
        <v>4</v>
      </c>
      <c r="G1099" t="s">
        <v>670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24">
        <f t="shared" si="75"/>
        <v>70.484581497797365</v>
      </c>
      <c r="P1099" s="124" t="str">
        <f t="shared" si="76"/>
        <v/>
      </c>
      <c r="S1099" s="124" t="str">
        <f t="shared" si="77"/>
        <v/>
      </c>
    </row>
    <row r="1100" spans="1:19">
      <c r="A1100" s="4" t="s">
        <v>160</v>
      </c>
      <c r="B1100" s="4">
        <v>2022</v>
      </c>
      <c r="C1100" s="76">
        <v>44696</v>
      </c>
      <c r="D1100" s="4" t="s">
        <v>64</v>
      </c>
      <c r="E1100" s="80" t="s">
        <v>536</v>
      </c>
      <c r="F1100" s="80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24">
        <f t="shared" ref="M1100:M1131" si="78">IF(L1100="","",3.6*200/(L1100))</f>
        <v>71.139215492540259</v>
      </c>
      <c r="P1100" s="124" t="str">
        <f t="shared" si="76"/>
        <v/>
      </c>
      <c r="S1100" s="124" t="str">
        <f t="shared" si="77"/>
        <v/>
      </c>
    </row>
    <row r="1101" spans="1:19">
      <c r="A1101" s="4" t="s">
        <v>160</v>
      </c>
      <c r="B1101" s="4">
        <v>2022</v>
      </c>
      <c r="C1101" s="76">
        <v>44696</v>
      </c>
      <c r="D1101" s="4" t="s">
        <v>64</v>
      </c>
      <c r="E1101" s="80" t="s">
        <v>536</v>
      </c>
      <c r="F1101" s="80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24">
        <f t="shared" si="78"/>
        <v>70.367474589523056</v>
      </c>
      <c r="P1101" s="124" t="str">
        <f t="shared" si="76"/>
        <v/>
      </c>
      <c r="S1101" s="124" t="str">
        <f t="shared" si="77"/>
        <v/>
      </c>
    </row>
    <row r="1102" spans="1:19">
      <c r="A1102" s="4" t="s">
        <v>160</v>
      </c>
      <c r="B1102" s="4">
        <v>2022</v>
      </c>
      <c r="C1102" s="76">
        <v>44696</v>
      </c>
      <c r="D1102" s="4" t="s">
        <v>64</v>
      </c>
      <c r="E1102" s="80" t="s">
        <v>536</v>
      </c>
      <c r="F1102" s="80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24">
        <f t="shared" si="78"/>
        <v>70.956933083670052</v>
      </c>
      <c r="P1102" s="124" t="str">
        <f t="shared" si="76"/>
        <v/>
      </c>
      <c r="S1102" s="124" t="str">
        <f t="shared" si="77"/>
        <v/>
      </c>
    </row>
    <row r="1103" spans="1:19">
      <c r="A1103" s="4" t="s">
        <v>160</v>
      </c>
      <c r="B1103" s="4">
        <v>2022</v>
      </c>
      <c r="C1103" s="76">
        <v>44696</v>
      </c>
      <c r="D1103" s="4" t="s">
        <v>64</v>
      </c>
      <c r="E1103" s="80" t="s">
        <v>536</v>
      </c>
      <c r="F1103" s="80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24">
        <f t="shared" si="78"/>
        <v>69.930069930069934</v>
      </c>
      <c r="P1103" s="124" t="str">
        <f t="shared" si="76"/>
        <v/>
      </c>
      <c r="S1103" s="124" t="str">
        <f t="shared" si="77"/>
        <v/>
      </c>
    </row>
    <row r="1104" spans="1:19">
      <c r="A1104" s="4" t="s">
        <v>160</v>
      </c>
      <c r="B1104" s="4">
        <v>2022</v>
      </c>
      <c r="C1104" s="76">
        <v>44696</v>
      </c>
      <c r="D1104" s="4" t="s">
        <v>64</v>
      </c>
      <c r="E1104" s="80" t="s">
        <v>536</v>
      </c>
      <c r="F1104" s="80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24">
        <f t="shared" si="78"/>
        <v>66.152149944873202</v>
      </c>
      <c r="P1104" s="124" t="str">
        <f t="shared" si="76"/>
        <v/>
      </c>
      <c r="S1104" s="124" t="str">
        <f t="shared" si="77"/>
        <v/>
      </c>
    </row>
    <row r="1105" spans="1:19">
      <c r="A1105" s="4" t="s">
        <v>160</v>
      </c>
      <c r="B1105" s="4">
        <v>2022</v>
      </c>
      <c r="C1105" s="76">
        <v>44696</v>
      </c>
      <c r="D1105" s="4" t="s">
        <v>64</v>
      </c>
      <c r="E1105" s="80" t="s">
        <v>536</v>
      </c>
      <c r="F1105" s="80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24">
        <f t="shared" si="78"/>
        <v>63.745019920318725</v>
      </c>
      <c r="P1105" s="124" t="str">
        <f t="shared" si="76"/>
        <v/>
      </c>
      <c r="S1105" s="124" t="str">
        <f t="shared" si="77"/>
        <v/>
      </c>
    </row>
    <row r="1106" spans="1:19">
      <c r="A1106" s="4" t="s">
        <v>160</v>
      </c>
      <c r="B1106" s="4">
        <v>2022</v>
      </c>
      <c r="C1106" s="76">
        <v>44696</v>
      </c>
      <c r="D1106" s="4" t="s">
        <v>64</v>
      </c>
      <c r="E1106" s="80" t="s">
        <v>536</v>
      </c>
      <c r="F1106" s="80">
        <v>8</v>
      </c>
      <c r="G1106" t="s">
        <v>293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24">
        <f t="shared" si="78"/>
        <v>71.756029499701015</v>
      </c>
      <c r="P1106" s="124" t="str">
        <f t="shared" si="76"/>
        <v/>
      </c>
      <c r="S1106" s="124" t="str">
        <f t="shared" si="77"/>
        <v/>
      </c>
    </row>
    <row r="1107" spans="1:19">
      <c r="A1107" s="4" t="s">
        <v>160</v>
      </c>
      <c r="B1107" s="4">
        <v>2022</v>
      </c>
      <c r="C1107" s="76">
        <v>44696</v>
      </c>
      <c r="D1107" s="4" t="s">
        <v>64</v>
      </c>
      <c r="E1107" s="80" t="s">
        <v>536</v>
      </c>
      <c r="F1107" s="80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24">
        <f t="shared" si="78"/>
        <v>71.386079714455676</v>
      </c>
      <c r="P1107" s="124" t="str">
        <f t="shared" si="76"/>
        <v/>
      </c>
      <c r="S1107" s="124" t="str">
        <f t="shared" si="77"/>
        <v/>
      </c>
    </row>
    <row r="1108" spans="1:19">
      <c r="A1108" s="4" t="s">
        <v>160</v>
      </c>
      <c r="B1108" s="4">
        <v>2022</v>
      </c>
      <c r="C1108" s="76">
        <v>44696</v>
      </c>
      <c r="D1108" s="4" t="s">
        <v>64</v>
      </c>
      <c r="E1108" s="80" t="s">
        <v>537</v>
      </c>
      <c r="F1108" s="80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24">
        <f t="shared" si="78"/>
        <v>67.739204064352251</v>
      </c>
      <c r="N1108">
        <v>1</v>
      </c>
      <c r="O1108">
        <v>10.114000000000001</v>
      </c>
      <c r="P1108" s="124">
        <f t="shared" si="76"/>
        <v>71.188451651176578</v>
      </c>
      <c r="S1108" s="124" t="str">
        <f t="shared" si="77"/>
        <v/>
      </c>
    </row>
    <row r="1109" spans="1:19">
      <c r="A1109" s="4" t="s">
        <v>160</v>
      </c>
      <c r="B1109" s="4">
        <v>2022</v>
      </c>
      <c r="C1109" s="76">
        <v>44696</v>
      </c>
      <c r="D1109" s="4" t="s">
        <v>64</v>
      </c>
      <c r="E1109" s="80" t="s">
        <v>537</v>
      </c>
      <c r="F1109" s="80">
        <v>1</v>
      </c>
      <c r="G1109" t="s">
        <v>293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101">
        <v>11.482999999999999</v>
      </c>
      <c r="M1109" s="124">
        <f t="shared" si="78"/>
        <v>62.701384655577819</v>
      </c>
      <c r="N1109">
        <v>2</v>
      </c>
      <c r="O1109">
        <v>10.209000000000001</v>
      </c>
      <c r="P1109" s="124">
        <f t="shared" si="76"/>
        <v>70.52600646488392</v>
      </c>
      <c r="S1109" s="124" t="str">
        <f t="shared" si="77"/>
        <v/>
      </c>
    </row>
    <row r="1110" spans="1:19">
      <c r="A1110" s="4" t="s">
        <v>160</v>
      </c>
      <c r="B1110" s="4">
        <v>2022</v>
      </c>
      <c r="C1110" s="76">
        <v>44696</v>
      </c>
      <c r="D1110" s="4" t="s">
        <v>64</v>
      </c>
      <c r="E1110" s="80" t="s">
        <v>537</v>
      </c>
      <c r="F1110" s="80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101">
        <v>10.046000000000001</v>
      </c>
      <c r="M1110" s="124">
        <f t="shared" si="78"/>
        <v>71.670316543898068</v>
      </c>
      <c r="N1110">
        <v>1</v>
      </c>
      <c r="O1110">
        <v>9.9190000000000005</v>
      </c>
      <c r="P1110" s="124">
        <f t="shared" si="76"/>
        <v>72.587962496219376</v>
      </c>
      <c r="Q1110">
        <v>1</v>
      </c>
      <c r="R1110">
        <v>10.135</v>
      </c>
      <c r="S1110" s="124">
        <f t="shared" si="77"/>
        <v>71.040947212629504</v>
      </c>
    </row>
    <row r="1111" spans="1:19">
      <c r="A1111" s="4" t="s">
        <v>160</v>
      </c>
      <c r="B1111" s="4">
        <v>2022</v>
      </c>
      <c r="C1111" s="76">
        <v>44696</v>
      </c>
      <c r="D1111" s="4" t="s">
        <v>64</v>
      </c>
      <c r="E1111" s="80" t="s">
        <v>537</v>
      </c>
      <c r="F1111" s="80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101">
        <v>9.9830000000000005</v>
      </c>
      <c r="M1111" s="124">
        <f t="shared" si="78"/>
        <v>72.122608434338375</v>
      </c>
      <c r="N1111">
        <v>2</v>
      </c>
      <c r="O1111">
        <v>9.9380000000000006</v>
      </c>
      <c r="P1111" s="124">
        <f t="shared" si="76"/>
        <v>72.449184946669348</v>
      </c>
      <c r="Q1111">
        <v>2</v>
      </c>
      <c r="R1111">
        <v>11.436</v>
      </c>
      <c r="S1111" s="124">
        <f t="shared" si="77"/>
        <v>62.959076600209862</v>
      </c>
    </row>
    <row r="1112" spans="1:19">
      <c r="A1112" s="4" t="s">
        <v>160</v>
      </c>
      <c r="B1112" s="4">
        <v>2022</v>
      </c>
      <c r="C1112" s="76">
        <v>44696</v>
      </c>
      <c r="D1112" s="4" t="s">
        <v>64</v>
      </c>
      <c r="E1112" s="80" t="s">
        <v>537</v>
      </c>
      <c r="F1112" s="80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101">
        <v>10.095000000000001</v>
      </c>
      <c r="M1112" s="124">
        <f t="shared" si="78"/>
        <v>71.322436849925708</v>
      </c>
      <c r="N1112">
        <v>1</v>
      </c>
      <c r="O1112">
        <v>10.26</v>
      </c>
      <c r="P1112" s="124">
        <f t="shared" si="76"/>
        <v>70.175438596491233</v>
      </c>
      <c r="S1112" s="124" t="str">
        <f t="shared" si="77"/>
        <v/>
      </c>
    </row>
    <row r="1113" spans="1:19">
      <c r="A1113" s="4" t="s">
        <v>160</v>
      </c>
      <c r="B1113" s="4">
        <v>2022</v>
      </c>
      <c r="C1113" s="76">
        <v>44696</v>
      </c>
      <c r="D1113" s="4" t="s">
        <v>64</v>
      </c>
      <c r="E1113" s="80" t="s">
        <v>537</v>
      </c>
      <c r="F1113" s="80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101">
        <v>10.217000000000001</v>
      </c>
      <c r="M1113" s="124">
        <f t="shared" si="78"/>
        <v>70.470783987471862</v>
      </c>
      <c r="N1113">
        <v>2</v>
      </c>
      <c r="O1113">
        <v>10.315999999999999</v>
      </c>
      <c r="P1113" s="124">
        <f t="shared" si="76"/>
        <v>69.794493989918578</v>
      </c>
      <c r="S1113" s="124" t="str">
        <f t="shared" si="77"/>
        <v/>
      </c>
    </row>
    <row r="1114" spans="1:19">
      <c r="A1114" s="4" t="s">
        <v>160</v>
      </c>
      <c r="B1114" s="4">
        <v>2022</v>
      </c>
      <c r="C1114" s="76">
        <v>44696</v>
      </c>
      <c r="D1114" s="4" t="s">
        <v>64</v>
      </c>
      <c r="E1114" s="80" t="s">
        <v>537</v>
      </c>
      <c r="F1114" s="80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101">
        <v>10.257</v>
      </c>
      <c r="M1114" s="124">
        <f t="shared" si="78"/>
        <v>70.195963732085403</v>
      </c>
      <c r="N1114">
        <v>1</v>
      </c>
      <c r="O1114">
        <v>10.284000000000001</v>
      </c>
      <c r="P1114" s="124">
        <f t="shared" si="76"/>
        <v>70.01166861143524</v>
      </c>
      <c r="S1114" s="124" t="str">
        <f t="shared" si="77"/>
        <v/>
      </c>
    </row>
    <row r="1115" spans="1:19">
      <c r="A1115" s="4" t="s">
        <v>160</v>
      </c>
      <c r="B1115" s="4">
        <v>2022</v>
      </c>
      <c r="C1115" s="76">
        <v>44696</v>
      </c>
      <c r="D1115" s="4" t="s">
        <v>64</v>
      </c>
      <c r="E1115" s="80" t="s">
        <v>537</v>
      </c>
      <c r="F1115" s="80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101">
        <v>10.283999999999999</v>
      </c>
      <c r="M1115" s="124">
        <f t="shared" si="78"/>
        <v>70.01166861143524</v>
      </c>
      <c r="N1115">
        <v>2</v>
      </c>
      <c r="O1115">
        <v>10.433</v>
      </c>
      <c r="P1115" s="124">
        <f t="shared" si="76"/>
        <v>69.011789514041979</v>
      </c>
      <c r="S1115" s="124" t="str">
        <f t="shared" si="77"/>
        <v/>
      </c>
    </row>
    <row r="1116" spans="1:19">
      <c r="A1116" s="4" t="s">
        <v>160</v>
      </c>
      <c r="B1116" s="4">
        <v>2022</v>
      </c>
      <c r="C1116" s="76">
        <v>44696</v>
      </c>
      <c r="D1116" s="4" t="s">
        <v>64</v>
      </c>
      <c r="E1116" s="80" t="s">
        <v>538</v>
      </c>
      <c r="F1116" s="80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101">
        <v>9.8689999999999998</v>
      </c>
      <c r="M1116" s="124">
        <f t="shared" si="78"/>
        <v>72.955719931097377</v>
      </c>
      <c r="N1116">
        <v>1</v>
      </c>
      <c r="O1116">
        <v>9.83</v>
      </c>
      <c r="P1116" s="124">
        <f t="shared" si="76"/>
        <v>73.24516785350967</v>
      </c>
      <c r="S1116" s="124" t="str">
        <f t="shared" si="77"/>
        <v/>
      </c>
    </row>
    <row r="1117" spans="1:19">
      <c r="A1117" s="4" t="s">
        <v>160</v>
      </c>
      <c r="B1117" s="4">
        <v>2022</v>
      </c>
      <c r="C1117" s="76">
        <v>44696</v>
      </c>
      <c r="D1117" s="4" t="s">
        <v>64</v>
      </c>
      <c r="E1117" s="80" t="s">
        <v>538</v>
      </c>
      <c r="F1117" s="80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101">
        <v>10.154999999999999</v>
      </c>
      <c r="M1117" s="124">
        <f t="shared" si="78"/>
        <v>70.901033973412112</v>
      </c>
      <c r="N1117">
        <v>2</v>
      </c>
      <c r="O1117">
        <v>10.01</v>
      </c>
      <c r="P1117" s="124">
        <f t="shared" si="76"/>
        <v>71.92807192807193</v>
      </c>
      <c r="S1117" s="124" t="str">
        <f t="shared" si="77"/>
        <v/>
      </c>
    </row>
    <row r="1118" spans="1:19">
      <c r="A1118" s="4" t="s">
        <v>160</v>
      </c>
      <c r="B1118" s="4">
        <v>2022</v>
      </c>
      <c r="C1118" s="76">
        <v>44696</v>
      </c>
      <c r="D1118" s="4" t="s">
        <v>64</v>
      </c>
      <c r="E1118" s="80" t="s">
        <v>538</v>
      </c>
      <c r="F1118" s="80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101">
        <v>10.214</v>
      </c>
      <c r="M1118" s="124">
        <f t="shared" si="78"/>
        <v>70.491482279224584</v>
      </c>
      <c r="N1118">
        <v>1</v>
      </c>
      <c r="O1118">
        <v>10.183999999999999</v>
      </c>
      <c r="P1118" s="124">
        <f t="shared" si="76"/>
        <v>70.699135899450127</v>
      </c>
      <c r="Q1118">
        <v>1</v>
      </c>
      <c r="R1118">
        <v>10.331</v>
      </c>
      <c r="S1118" s="124">
        <f t="shared" si="77"/>
        <v>69.693156519214014</v>
      </c>
    </row>
    <row r="1119" spans="1:19">
      <c r="A1119" s="4" t="s">
        <v>160</v>
      </c>
      <c r="B1119" s="4">
        <v>2022</v>
      </c>
      <c r="C1119" s="76">
        <v>44696</v>
      </c>
      <c r="D1119" s="4" t="s">
        <v>64</v>
      </c>
      <c r="E1119" s="80" t="s">
        <v>538</v>
      </c>
      <c r="F1119" s="80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101">
        <v>10.122</v>
      </c>
      <c r="M1119" s="124">
        <f t="shared" si="78"/>
        <v>71.132187314759932</v>
      </c>
      <c r="N1119">
        <v>2</v>
      </c>
      <c r="O1119">
        <v>10.199</v>
      </c>
      <c r="P1119" s="124">
        <f t="shared" si="76"/>
        <v>70.595156387881161</v>
      </c>
      <c r="Q1119">
        <v>2</v>
      </c>
      <c r="R1119">
        <v>10.695</v>
      </c>
      <c r="S1119" s="124">
        <f t="shared" si="77"/>
        <v>67.321178120617105</v>
      </c>
    </row>
    <row r="1120" spans="1:19">
      <c r="A1120" s="4" t="s">
        <v>160</v>
      </c>
      <c r="B1120" s="4">
        <v>2022</v>
      </c>
      <c r="C1120" s="76">
        <v>44696</v>
      </c>
      <c r="D1120" s="4" t="s">
        <v>64</v>
      </c>
      <c r="E1120" s="80" t="s">
        <v>62</v>
      </c>
      <c r="F1120" t="s">
        <v>539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101">
        <v>9.9559999999999995</v>
      </c>
      <c r="M1120" s="124">
        <f t="shared" si="78"/>
        <v>72.318200080353563</v>
      </c>
      <c r="N1120">
        <v>1</v>
      </c>
      <c r="O1120">
        <v>9.9450000000000003</v>
      </c>
      <c r="P1120" s="124">
        <f t="shared" si="76"/>
        <v>72.398190045248867</v>
      </c>
      <c r="S1120" s="124" t="str">
        <f t="shared" si="77"/>
        <v/>
      </c>
    </row>
    <row r="1121" spans="1:19">
      <c r="A1121" s="4" t="s">
        <v>160</v>
      </c>
      <c r="B1121" s="4">
        <v>2022</v>
      </c>
      <c r="C1121" s="76">
        <v>44696</v>
      </c>
      <c r="D1121" s="4" t="s">
        <v>64</v>
      </c>
      <c r="E1121" s="80" t="s">
        <v>62</v>
      </c>
      <c r="F1121" t="s">
        <v>539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24">
        <f t="shared" si="78"/>
        <v>70.852194449911437</v>
      </c>
      <c r="N1121">
        <v>2</v>
      </c>
      <c r="O1121">
        <v>15.193999999999999</v>
      </c>
      <c r="P1121" s="124">
        <f t="shared" si="76"/>
        <v>47.387126497301573</v>
      </c>
      <c r="S1121" s="124" t="str">
        <f t="shared" si="77"/>
        <v/>
      </c>
    </row>
    <row r="1122" spans="1:19">
      <c r="A1122" s="4" t="s">
        <v>160</v>
      </c>
      <c r="B1122" s="4">
        <v>2022</v>
      </c>
      <c r="C1122" s="76">
        <v>44696</v>
      </c>
      <c r="D1122" s="4" t="s">
        <v>64</v>
      </c>
      <c r="E1122" s="80" t="s">
        <v>62</v>
      </c>
      <c r="F1122" t="s">
        <v>540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24">
        <f t="shared" si="78"/>
        <v>70.004861448711722</v>
      </c>
      <c r="N1122">
        <v>1</v>
      </c>
      <c r="O1122">
        <v>10.315</v>
      </c>
      <c r="P1122" s="124">
        <f t="shared" si="76"/>
        <v>69.801260300533201</v>
      </c>
      <c r="S1122" s="124" t="str">
        <f t="shared" si="77"/>
        <v/>
      </c>
    </row>
    <row r="1123" spans="1:19">
      <c r="A1123" s="4" t="s">
        <v>160</v>
      </c>
      <c r="B1123" s="4">
        <v>2022</v>
      </c>
      <c r="C1123" s="76">
        <v>44696</v>
      </c>
      <c r="D1123" s="4" t="s">
        <v>64</v>
      </c>
      <c r="E1123" s="80" t="s">
        <v>62</v>
      </c>
      <c r="F1123" t="s">
        <v>540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24">
        <f t="shared" si="78"/>
        <v>68.636796949475695</v>
      </c>
      <c r="N1123">
        <v>2</v>
      </c>
      <c r="O1123">
        <v>10.458</v>
      </c>
      <c r="P1123" s="124">
        <f t="shared" si="76"/>
        <v>68.846815834767639</v>
      </c>
      <c r="S1123" s="124" t="str">
        <f t="shared" si="77"/>
        <v/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533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24">
        <f t="shared" si="78"/>
        <v>70.271325395276207</v>
      </c>
      <c r="P1124" s="124" t="str">
        <f t="shared" si="76"/>
        <v/>
      </c>
      <c r="S1124" s="124" t="str">
        <f t="shared" si="77"/>
        <v/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533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24">
        <f t="shared" si="78"/>
        <v>69.250745407329035</v>
      </c>
      <c r="P1125" s="124" t="str">
        <f t="shared" si="76"/>
        <v/>
      </c>
      <c r="S1125" s="124" t="str">
        <f t="shared" si="77"/>
        <v/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533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24">
        <f t="shared" si="78"/>
        <v>68.22057987492893</v>
      </c>
      <c r="P1126" s="124" t="str">
        <f t="shared" si="76"/>
        <v/>
      </c>
      <c r="S1126" s="124" t="str">
        <f t="shared" si="77"/>
        <v/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533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24">
        <f t="shared" si="78"/>
        <v>67.732831608654749</v>
      </c>
      <c r="P1127" s="124" t="str">
        <f t="shared" si="76"/>
        <v/>
      </c>
      <c r="S1127" s="124" t="str">
        <f t="shared" si="77"/>
        <v/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533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24">
        <f t="shared" si="78"/>
        <v>68.493150684931507</v>
      </c>
      <c r="P1128" s="124" t="str">
        <f t="shared" si="76"/>
        <v/>
      </c>
      <c r="S1128" s="124" t="str">
        <f t="shared" si="77"/>
        <v/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533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24">
        <f t="shared" si="78"/>
        <v>66.958058216311727</v>
      </c>
      <c r="P1129" s="124" t="str">
        <f t="shared" si="76"/>
        <v/>
      </c>
      <c r="S1129" s="124" t="str">
        <f t="shared" si="77"/>
        <v/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533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24">
        <f t="shared" si="78"/>
        <v>65.170166545981175</v>
      </c>
      <c r="P1130" s="124" t="str">
        <f t="shared" si="76"/>
        <v/>
      </c>
      <c r="S1130" s="124" t="str">
        <f t="shared" si="77"/>
        <v/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533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24">
        <f t="shared" si="78"/>
        <v>63.85809312638581</v>
      </c>
      <c r="P1131" s="124" t="str">
        <f t="shared" si="76"/>
        <v/>
      </c>
      <c r="S1131" s="124" t="str">
        <f t="shared" si="77"/>
        <v/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533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24">
        <f t="shared" ref="M1132:M1163" si="79">IF(L1132="","",3.6*200/(L1132))</f>
        <v>69.538342669499713</v>
      </c>
      <c r="P1132" s="124" t="str">
        <f t="shared" ref="P1132:P1195" si="80">IF(O1132="","",3.6*200/(O1132))</f>
        <v/>
      </c>
      <c r="S1132" s="124" t="str">
        <f t="shared" si="77"/>
        <v/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533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24">
        <f t="shared" si="79"/>
        <v>67.898906073179944</v>
      </c>
      <c r="P1133" s="124" t="str">
        <f t="shared" si="80"/>
        <v/>
      </c>
      <c r="S1133" s="124" t="str">
        <f t="shared" si="77"/>
        <v/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533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24">
        <f t="shared" si="79"/>
        <v>69.344120196475018</v>
      </c>
      <c r="P1134" s="124" t="str">
        <f t="shared" si="80"/>
        <v/>
      </c>
      <c r="S1134" s="124" t="str">
        <f t="shared" si="77"/>
        <v/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533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24">
        <f t="shared" si="79"/>
        <v>68.07866868381241</v>
      </c>
      <c r="P1135" s="124" t="str">
        <f t="shared" si="80"/>
        <v/>
      </c>
      <c r="S1135" s="124" t="str">
        <f t="shared" si="77"/>
        <v/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533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24">
        <f t="shared" si="79"/>
        <v>70.894052776683736</v>
      </c>
      <c r="P1136" s="124" t="str">
        <f t="shared" si="80"/>
        <v/>
      </c>
      <c r="S1136" s="124" t="str">
        <f t="shared" si="77"/>
        <v/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533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24">
        <f t="shared" si="79"/>
        <v>68.460587620043725</v>
      </c>
      <c r="P1137" s="124" t="str">
        <f t="shared" si="80"/>
        <v/>
      </c>
      <c r="S1137" s="124" t="str">
        <f t="shared" si="77"/>
        <v/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533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24">
        <f t="shared" si="79"/>
        <v>69.437747130870861</v>
      </c>
      <c r="P1138" s="124" t="str">
        <f t="shared" si="80"/>
        <v/>
      </c>
      <c r="S1138" s="124" t="str">
        <f t="shared" si="77"/>
        <v/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533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24">
        <f t="shared" si="79"/>
        <v>69.02502157031924</v>
      </c>
      <c r="P1139" s="124" t="str">
        <f t="shared" si="80"/>
        <v/>
      </c>
      <c r="S1139" s="124" t="str">
        <f t="shared" si="77"/>
        <v/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533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24">
        <f t="shared" si="79"/>
        <v>67.377877596855697</v>
      </c>
      <c r="P1140" s="124" t="str">
        <f t="shared" si="80"/>
        <v/>
      </c>
      <c r="S1140" s="124" t="str">
        <f t="shared" si="77"/>
        <v/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533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24">
        <f t="shared" si="79"/>
        <v>67.208064967796147</v>
      </c>
      <c r="P1141" s="124" t="str">
        <f t="shared" si="80"/>
        <v/>
      </c>
      <c r="S1141" s="124" t="str">
        <f t="shared" si="77"/>
        <v/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533</v>
      </c>
      <c r="F1142" s="40">
        <v>10</v>
      </c>
      <c r="G1142" s="40" t="s">
        <v>47</v>
      </c>
      <c r="H1142" s="40" t="s">
        <v>717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24">
        <f t="shared" si="79"/>
        <v>69.170909789605147</v>
      </c>
      <c r="P1142" s="124" t="str">
        <f t="shared" si="80"/>
        <v/>
      </c>
      <c r="S1142" s="124" t="str">
        <f t="shared" si="77"/>
        <v/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533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24">
        <f t="shared" si="79"/>
        <v>69.038258701697188</v>
      </c>
      <c r="P1143" s="124" t="str">
        <f t="shared" si="80"/>
        <v/>
      </c>
      <c r="S1143" s="124" t="str">
        <f t="shared" si="77"/>
        <v/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533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24">
        <f t="shared" si="79"/>
        <v>69.111153772317152</v>
      </c>
      <c r="P1144" s="124" t="str">
        <f t="shared" si="80"/>
        <v/>
      </c>
      <c r="S1144" s="124" t="str">
        <f t="shared" si="77"/>
        <v/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533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24">
        <f t="shared" si="79"/>
        <v>68.337129840546694</v>
      </c>
      <c r="P1145" s="124" t="str">
        <f t="shared" si="80"/>
        <v/>
      </c>
      <c r="S1145" s="124" t="str">
        <f t="shared" si="77"/>
        <v/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533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24">
        <f t="shared" si="79"/>
        <v>69.124423963133637</v>
      </c>
      <c r="P1146" s="124" t="str">
        <f t="shared" si="80"/>
        <v/>
      </c>
      <c r="S1146" s="124" t="str">
        <f t="shared" si="77"/>
        <v/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533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24">
        <f t="shared" si="79"/>
        <v>68.886337543053955</v>
      </c>
      <c r="P1147" s="124" t="str">
        <f t="shared" si="80"/>
        <v/>
      </c>
      <c r="S1147" s="124" t="str">
        <f t="shared" si="77"/>
        <v/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536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24">
        <f t="shared" si="79"/>
        <v>70.374352458215228</v>
      </c>
      <c r="P1148" s="124" t="str">
        <f t="shared" si="80"/>
        <v/>
      </c>
      <c r="S1148" s="124" t="str">
        <f t="shared" si="77"/>
        <v/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536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24">
        <f t="shared" si="79"/>
        <v>67.93093688083782</v>
      </c>
      <c r="P1149" s="124" t="str">
        <f t="shared" si="80"/>
        <v/>
      </c>
      <c r="S1149" s="124" t="str">
        <f t="shared" si="77"/>
        <v/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536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24">
        <f t="shared" si="79"/>
        <v>71.41440190438405</v>
      </c>
      <c r="P1150" s="124" t="str">
        <f t="shared" si="80"/>
        <v/>
      </c>
      <c r="S1150" s="124" t="str">
        <f t="shared" si="77"/>
        <v/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536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24">
        <f t="shared" si="79"/>
        <v>70.408761979268519</v>
      </c>
      <c r="P1151" s="124" t="str">
        <f t="shared" si="80"/>
        <v/>
      </c>
      <c r="S1151" s="124" t="str">
        <f t="shared" si="77"/>
        <v/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536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24">
        <f t="shared" si="79"/>
        <v>70.643642072213495</v>
      </c>
      <c r="P1152" s="124" t="str">
        <f t="shared" si="80"/>
        <v/>
      </c>
      <c r="S1152" s="124" t="str">
        <f t="shared" si="77"/>
        <v/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536</v>
      </c>
      <c r="F1153" s="43">
        <v>3</v>
      </c>
      <c r="G1153" s="43" t="s">
        <v>47</v>
      </c>
      <c r="H1153" s="43" t="s">
        <v>717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24">
        <f t="shared" si="79"/>
        <v>69.124423963133637</v>
      </c>
      <c r="P1153" s="124" t="str">
        <f t="shared" si="80"/>
        <v/>
      </c>
      <c r="S1153" s="124" t="str">
        <f t="shared" si="77"/>
        <v/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536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24">
        <f t="shared" si="79"/>
        <v>70.747764567161255</v>
      </c>
      <c r="P1154" s="124" t="str">
        <f t="shared" si="80"/>
        <v/>
      </c>
      <c r="S1154" s="124" t="str">
        <f t="shared" ref="S1154:S1217" si="81">IF(R1154="","",3.6*200/(R1154))</f>
        <v/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536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24">
        <f t="shared" si="79"/>
        <v>70.443205165835039</v>
      </c>
      <c r="P1155" s="124" t="str">
        <f t="shared" si="80"/>
        <v/>
      </c>
      <c r="S1155" s="124" t="str">
        <f t="shared" si="81"/>
        <v/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536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24">
        <f t="shared" si="79"/>
        <v>70.553650171484563</v>
      </c>
      <c r="P1156" s="124" t="str">
        <f t="shared" si="80"/>
        <v/>
      </c>
      <c r="S1156" s="124" t="str">
        <f t="shared" si="81"/>
        <v/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536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24">
        <f t="shared" si="79"/>
        <v>70.278184480234259</v>
      </c>
      <c r="P1157" s="124" t="str">
        <f t="shared" si="80"/>
        <v/>
      </c>
      <c r="S1157" s="124" t="str">
        <f t="shared" si="81"/>
        <v/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536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24">
        <f t="shared" si="79"/>
        <v>71.442746576701737</v>
      </c>
      <c r="P1158" s="124" t="str">
        <f t="shared" si="80"/>
        <v/>
      </c>
      <c r="S1158" s="124" t="str">
        <f t="shared" si="81"/>
        <v/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536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24">
        <f t="shared" si="79"/>
        <v>70.935960591133011</v>
      </c>
      <c r="P1159" s="124" t="str">
        <f t="shared" si="80"/>
        <v/>
      </c>
      <c r="S1159" s="124" t="str">
        <f t="shared" si="81"/>
        <v/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536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24">
        <f t="shared" si="79"/>
        <v>71.357779980178393</v>
      </c>
      <c r="P1160" s="124" t="str">
        <f t="shared" si="80"/>
        <v/>
      </c>
      <c r="S1160" s="124" t="str">
        <f t="shared" si="81"/>
        <v/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536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24">
        <f t="shared" si="79"/>
        <v>71.047957371225579</v>
      </c>
      <c r="P1161" s="124" t="str">
        <f t="shared" si="80"/>
        <v/>
      </c>
      <c r="S1161" s="124" t="str">
        <f t="shared" si="81"/>
        <v/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536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24">
        <f t="shared" si="79"/>
        <v>70.018477098123114</v>
      </c>
      <c r="P1162" s="124" t="str">
        <f t="shared" si="80"/>
        <v/>
      </c>
      <c r="S1162" s="124" t="str">
        <f t="shared" si="81"/>
        <v/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536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24">
        <f t="shared" si="79"/>
        <v>69.90969997087096</v>
      </c>
      <c r="P1163" s="124" t="str">
        <f t="shared" si="80"/>
        <v/>
      </c>
      <c r="S1163" s="124" t="str">
        <f t="shared" si="81"/>
        <v/>
      </c>
    </row>
    <row r="1164" spans="1:19">
      <c r="A1164" s="137" t="s">
        <v>137</v>
      </c>
      <c r="B1164" s="137">
        <v>2022</v>
      </c>
      <c r="C1164" s="139">
        <v>44752</v>
      </c>
      <c r="D1164" s="137" t="s">
        <v>64</v>
      </c>
      <c r="E1164" s="30" t="s">
        <v>537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24">
        <f t="shared" ref="M1164:M1195" si="82">IF(L1164="","",3.6*200/(L1164))</f>
        <v>70.182278974558926</v>
      </c>
      <c r="N1164">
        <v>1</v>
      </c>
      <c r="O1164">
        <v>10.206</v>
      </c>
      <c r="P1164" s="124">
        <f t="shared" si="80"/>
        <v>70.546737213403887</v>
      </c>
      <c r="S1164" s="124" t="str">
        <f t="shared" si="81"/>
        <v/>
      </c>
    </row>
    <row r="1165" spans="1:19">
      <c r="A1165" s="137" t="s">
        <v>137</v>
      </c>
      <c r="B1165" s="137">
        <v>2022</v>
      </c>
      <c r="C1165" s="139">
        <v>44752</v>
      </c>
      <c r="D1165" s="137" t="s">
        <v>64</v>
      </c>
      <c r="E1165" s="30" t="s">
        <v>537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24">
        <f t="shared" si="82"/>
        <v>68.912710566615615</v>
      </c>
      <c r="N1165">
        <v>2</v>
      </c>
      <c r="O1165">
        <v>10.305999999999999</v>
      </c>
      <c r="P1165" s="124">
        <f t="shared" si="80"/>
        <v>69.862216184746757</v>
      </c>
      <c r="S1165" s="124" t="str">
        <f t="shared" si="81"/>
        <v/>
      </c>
    </row>
    <row r="1166" spans="1:19">
      <c r="A1166" s="137" t="s">
        <v>137</v>
      </c>
      <c r="B1166" s="137">
        <v>2022</v>
      </c>
      <c r="C1166" s="139">
        <v>44752</v>
      </c>
      <c r="D1166" s="137" t="s">
        <v>64</v>
      </c>
      <c r="E1166" s="30" t="s">
        <v>537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24">
        <f t="shared" si="82"/>
        <v>71.506604429436877</v>
      </c>
      <c r="N1166">
        <v>1</v>
      </c>
      <c r="O1166">
        <v>10.337999999999999</v>
      </c>
      <c r="P1166" s="124">
        <f t="shared" si="80"/>
        <v>69.645966337782937</v>
      </c>
      <c r="S1166" s="124" t="str">
        <f t="shared" si="81"/>
        <v/>
      </c>
    </row>
    <row r="1167" spans="1:19">
      <c r="A1167" s="137" t="s">
        <v>137</v>
      </c>
      <c r="B1167" s="137">
        <v>2022</v>
      </c>
      <c r="C1167" s="139">
        <v>44752</v>
      </c>
      <c r="D1167" s="137" t="s">
        <v>64</v>
      </c>
      <c r="E1167" s="30" t="s">
        <v>537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24">
        <f t="shared" si="82"/>
        <v>67.170445004198143</v>
      </c>
      <c r="N1167">
        <v>2</v>
      </c>
      <c r="O1167">
        <v>11.052</v>
      </c>
      <c r="P1167" s="124">
        <f t="shared" si="80"/>
        <v>65.146579804560261</v>
      </c>
      <c r="S1167" s="124" t="str">
        <f t="shared" si="81"/>
        <v/>
      </c>
    </row>
    <row r="1168" spans="1:19">
      <c r="A1168" s="137" t="s">
        <v>137</v>
      </c>
      <c r="B1168" s="137">
        <v>2022</v>
      </c>
      <c r="C1168" s="139">
        <v>44752</v>
      </c>
      <c r="D1168" s="137" t="s">
        <v>64</v>
      </c>
      <c r="E1168" s="30" t="s">
        <v>537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24">
        <f t="shared" si="82"/>
        <v>72.852372761307308</v>
      </c>
      <c r="N1168">
        <v>1</v>
      </c>
      <c r="O1168">
        <v>10.009</v>
      </c>
      <c r="P1168" s="124">
        <f t="shared" si="80"/>
        <v>71.935258267559192</v>
      </c>
      <c r="S1168" s="124" t="str">
        <f t="shared" si="81"/>
        <v/>
      </c>
    </row>
    <row r="1169" spans="1:19">
      <c r="A1169" s="137" t="s">
        <v>137</v>
      </c>
      <c r="B1169" s="137">
        <v>2022</v>
      </c>
      <c r="C1169" s="139">
        <v>44752</v>
      </c>
      <c r="D1169" s="137" t="s">
        <v>64</v>
      </c>
      <c r="E1169" s="30" t="s">
        <v>537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24">
        <f t="shared" si="82"/>
        <v>71.813285457809698</v>
      </c>
      <c r="N1169">
        <v>2</v>
      </c>
      <c r="O1169">
        <v>10.297000000000001</v>
      </c>
      <c r="P1169" s="124">
        <f t="shared" si="80"/>
        <v>69.923278624842183</v>
      </c>
      <c r="S1169" s="124" t="str">
        <f t="shared" si="81"/>
        <v/>
      </c>
    </row>
    <row r="1170" spans="1:19">
      <c r="A1170" s="137" t="s">
        <v>137</v>
      </c>
      <c r="B1170" s="137">
        <v>2022</v>
      </c>
      <c r="C1170" s="139">
        <v>44752</v>
      </c>
      <c r="D1170" s="137" t="s">
        <v>64</v>
      </c>
      <c r="E1170" s="30" t="s">
        <v>537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24">
        <f t="shared" si="82"/>
        <v>71.386079714455676</v>
      </c>
      <c r="N1170">
        <v>1</v>
      </c>
      <c r="O1170">
        <v>10.215</v>
      </c>
      <c r="P1170" s="124">
        <f t="shared" si="80"/>
        <v>70.484581497797365</v>
      </c>
      <c r="S1170" s="124" t="str">
        <f t="shared" si="81"/>
        <v/>
      </c>
    </row>
    <row r="1171" spans="1:19">
      <c r="A1171" s="137" t="s">
        <v>137</v>
      </c>
      <c r="B1171" s="137">
        <v>2022</v>
      </c>
      <c r="C1171" s="139">
        <v>44752</v>
      </c>
      <c r="D1171" s="137" t="s">
        <v>64</v>
      </c>
      <c r="E1171" s="30" t="s">
        <v>537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24">
        <f t="shared" si="82"/>
        <v>70.838252656434477</v>
      </c>
      <c r="N1171">
        <v>2</v>
      </c>
      <c r="O1171">
        <v>10.247999999999999</v>
      </c>
      <c r="P1171" s="124">
        <f t="shared" si="80"/>
        <v>70.257611241217802</v>
      </c>
      <c r="S1171" s="124" t="str">
        <f t="shared" si="81"/>
        <v/>
      </c>
    </row>
    <row r="1172" spans="1:19">
      <c r="A1172" s="138" t="s">
        <v>137</v>
      </c>
      <c r="B1172" s="138">
        <v>2022</v>
      </c>
      <c r="C1172" s="140">
        <v>44752</v>
      </c>
      <c r="D1172" s="138" t="s">
        <v>64</v>
      </c>
      <c r="E1172" s="81" t="s">
        <v>538</v>
      </c>
      <c r="F1172" s="81">
        <v>1</v>
      </c>
      <c r="G1172" s="81" t="s">
        <v>90</v>
      </c>
      <c r="H1172" s="81" t="s">
        <v>22</v>
      </c>
      <c r="I1172" s="10">
        <f>(C1172-VLOOKUP(G1172,Riders!$A$2:$E$7777,4,FALSE))/365</f>
        <v>25.339726027397262</v>
      </c>
      <c r="J1172" s="81">
        <v>2</v>
      </c>
      <c r="K1172">
        <v>1</v>
      </c>
      <c r="L1172" s="15">
        <v>9.9350000000000005</v>
      </c>
      <c r="M1172" s="124">
        <f t="shared" si="82"/>
        <v>72.471061902365378</v>
      </c>
      <c r="N1172">
        <v>1</v>
      </c>
      <c r="O1172">
        <v>10.15</v>
      </c>
      <c r="P1172" s="124">
        <f t="shared" si="80"/>
        <v>70.935960591132996</v>
      </c>
      <c r="S1172" s="124" t="str">
        <f t="shared" si="81"/>
        <v/>
      </c>
    </row>
    <row r="1173" spans="1:19">
      <c r="A1173" s="138" t="s">
        <v>137</v>
      </c>
      <c r="B1173" s="138">
        <v>2022</v>
      </c>
      <c r="C1173" s="140">
        <v>44752</v>
      </c>
      <c r="D1173" s="138" t="s">
        <v>64</v>
      </c>
      <c r="E1173" s="81" t="s">
        <v>538</v>
      </c>
      <c r="F1173" s="81">
        <v>1</v>
      </c>
      <c r="G1173" s="81" t="s">
        <v>41</v>
      </c>
      <c r="H1173" s="81" t="s">
        <v>42</v>
      </c>
      <c r="I1173" s="10">
        <f>(C1173-VLOOKUP(G1173,Riders!$A$2:$E$7777,4,FALSE))/365</f>
        <v>21.791780821917808</v>
      </c>
      <c r="J1173" s="81">
        <v>4</v>
      </c>
      <c r="K1173">
        <v>2</v>
      </c>
      <c r="L1173" s="15">
        <v>10.026</v>
      </c>
      <c r="M1173" s="124">
        <f t="shared" si="82"/>
        <v>71.813285457809698</v>
      </c>
      <c r="N1173">
        <v>2</v>
      </c>
      <c r="O1173">
        <v>10.353</v>
      </c>
      <c r="P1173" s="124">
        <f t="shared" si="80"/>
        <v>69.545059403071576</v>
      </c>
      <c r="S1173" s="124" t="str">
        <f t="shared" si="81"/>
        <v/>
      </c>
    </row>
    <row r="1174" spans="1:19">
      <c r="A1174" s="138" t="s">
        <v>137</v>
      </c>
      <c r="B1174" s="138">
        <v>2022</v>
      </c>
      <c r="C1174" s="140">
        <v>44752</v>
      </c>
      <c r="D1174" s="138" t="s">
        <v>64</v>
      </c>
      <c r="E1174" s="81" t="s">
        <v>538</v>
      </c>
      <c r="F1174" s="81">
        <v>2</v>
      </c>
      <c r="G1174" s="81" t="s">
        <v>126</v>
      </c>
      <c r="H1174" s="81" t="s">
        <v>102</v>
      </c>
      <c r="I1174" s="10">
        <f>(C1174-VLOOKUP(G1174,Riders!$A$2:$E$7777,4,FALSE))/365</f>
        <v>23.81095890410959</v>
      </c>
      <c r="J1174" s="81">
        <v>1</v>
      </c>
      <c r="K1174">
        <v>1</v>
      </c>
      <c r="L1174" s="15">
        <v>10.125</v>
      </c>
      <c r="M1174" s="124">
        <f t="shared" si="82"/>
        <v>71.111111111111114</v>
      </c>
      <c r="N1174">
        <v>1</v>
      </c>
      <c r="O1174">
        <v>9.8249999999999993</v>
      </c>
      <c r="P1174" s="124">
        <f t="shared" si="80"/>
        <v>73.282442748091611</v>
      </c>
      <c r="S1174" s="124" t="str">
        <f t="shared" si="81"/>
        <v/>
      </c>
    </row>
    <row r="1175" spans="1:19">
      <c r="A1175" s="138" t="s">
        <v>137</v>
      </c>
      <c r="B1175" s="138">
        <v>2022</v>
      </c>
      <c r="C1175" s="140">
        <v>44752</v>
      </c>
      <c r="D1175" s="138" t="s">
        <v>64</v>
      </c>
      <c r="E1175" s="81" t="s">
        <v>538</v>
      </c>
      <c r="F1175" s="81">
        <v>2</v>
      </c>
      <c r="G1175" s="81" t="s">
        <v>21</v>
      </c>
      <c r="H1175" s="81" t="s">
        <v>22</v>
      </c>
      <c r="I1175" s="10">
        <f>(C1175-VLOOKUP(G1175,Riders!$A$2:$E$7777,4,FALSE))/365</f>
        <v>29.336986301369862</v>
      </c>
      <c r="J1175" s="81">
        <v>3</v>
      </c>
      <c r="K1175">
        <v>2</v>
      </c>
      <c r="L1175" s="15">
        <v>10.567</v>
      </c>
      <c r="M1175" s="124">
        <f t="shared" si="82"/>
        <v>68.136651840635935</v>
      </c>
      <c r="N1175">
        <v>2</v>
      </c>
      <c r="O1175">
        <v>10.087</v>
      </c>
      <c r="P1175" s="124">
        <f t="shared" si="80"/>
        <v>71.379002676712602</v>
      </c>
      <c r="S1175" s="124" t="str">
        <f t="shared" si="81"/>
        <v/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80" t="s">
        <v>62</v>
      </c>
      <c r="F1176" s="80" t="s">
        <v>539</v>
      </c>
      <c r="G1176" s="80" t="s">
        <v>126</v>
      </c>
      <c r="H1176" s="80" t="s">
        <v>102</v>
      </c>
      <c r="I1176" s="10">
        <f>(C1176-VLOOKUP(G1176,Riders!$A$2:$E$7777,4,FALSE))/365</f>
        <v>23.81095890410959</v>
      </c>
      <c r="J1176" s="80">
        <v>1</v>
      </c>
      <c r="K1176">
        <v>1</v>
      </c>
      <c r="L1176" s="15">
        <v>9.8019999999999996</v>
      </c>
      <c r="M1176" s="124">
        <f t="shared" si="82"/>
        <v>73.454397061824125</v>
      </c>
      <c r="N1176">
        <v>1</v>
      </c>
      <c r="O1176">
        <v>9.8140000000000001</v>
      </c>
      <c r="P1176" s="124">
        <f t="shared" si="80"/>
        <v>73.364581210515595</v>
      </c>
      <c r="S1176" s="124" t="str">
        <f t="shared" si="81"/>
        <v/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80" t="s">
        <v>62</v>
      </c>
      <c r="F1177" s="80" t="s">
        <v>539</v>
      </c>
      <c r="G1177" s="80" t="s">
        <v>90</v>
      </c>
      <c r="H1177" s="80" t="s">
        <v>22</v>
      </c>
      <c r="I1177" s="10">
        <f>(C1177-VLOOKUP(G1177,Riders!$A$2:$E$7777,4,FALSE))/365</f>
        <v>25.339726027397262</v>
      </c>
      <c r="J1177" s="80">
        <v>2</v>
      </c>
      <c r="K1177">
        <v>2</v>
      </c>
      <c r="L1177" s="15">
        <v>9.9149999999999991</v>
      </c>
      <c r="M1177" s="124">
        <f t="shared" si="82"/>
        <v>72.617246596066579</v>
      </c>
      <c r="N1177">
        <v>2</v>
      </c>
      <c r="O1177">
        <v>9.8260000000000005</v>
      </c>
      <c r="P1177" s="124">
        <f t="shared" si="80"/>
        <v>73.274984734378179</v>
      </c>
      <c r="S1177" s="124" t="str">
        <f t="shared" si="81"/>
        <v/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80" t="s">
        <v>62</v>
      </c>
      <c r="F1178" s="80" t="s">
        <v>540</v>
      </c>
      <c r="G1178" s="80" t="s">
        <v>21</v>
      </c>
      <c r="H1178" s="80" t="s">
        <v>22</v>
      </c>
      <c r="I1178" s="10">
        <f>(C1178-VLOOKUP(G1178,Riders!$A$2:$E$7777,4,FALSE))/365</f>
        <v>29.336986301369862</v>
      </c>
      <c r="J1178" s="80">
        <v>3</v>
      </c>
      <c r="K1178">
        <v>1</v>
      </c>
      <c r="L1178" s="15">
        <v>10.244999999999999</v>
      </c>
      <c r="M1178" s="124">
        <f t="shared" si="82"/>
        <v>70.278184480234259</v>
      </c>
      <c r="N1178">
        <v>1</v>
      </c>
      <c r="O1178">
        <v>10.78</v>
      </c>
      <c r="P1178" s="124">
        <f t="shared" si="80"/>
        <v>66.790352504638221</v>
      </c>
      <c r="S1178" s="124" t="str">
        <f t="shared" si="81"/>
        <v/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80" t="s">
        <v>62</v>
      </c>
      <c r="F1179" s="80" t="s">
        <v>540</v>
      </c>
      <c r="G1179" s="80" t="s">
        <v>41</v>
      </c>
      <c r="H1179" s="80" t="s">
        <v>42</v>
      </c>
      <c r="I1179" s="10">
        <f>(C1179-VLOOKUP(G1179,Riders!$A$2:$E$7777,4,FALSE))/365</f>
        <v>21.791780821917808</v>
      </c>
      <c r="J1179" s="80">
        <v>4</v>
      </c>
      <c r="K1179">
        <v>2</v>
      </c>
      <c r="L1179" s="15">
        <v>10.37</v>
      </c>
      <c r="M1179" s="124">
        <f t="shared" si="82"/>
        <v>69.431051108968177</v>
      </c>
      <c r="N1179">
        <v>2</v>
      </c>
      <c r="O1179">
        <v>24.751999999999999</v>
      </c>
      <c r="P1179" s="124">
        <f t="shared" si="80"/>
        <v>29.088558500323206</v>
      </c>
      <c r="S1179" s="124" t="str">
        <f t="shared" si="81"/>
        <v/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533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26">
        <v>9</v>
      </c>
      <c r="K1180">
        <v>1</v>
      </c>
      <c r="L1180" s="15">
        <v>10.263</v>
      </c>
      <c r="M1180" s="124">
        <f t="shared" si="82"/>
        <v>70.154925460391695</v>
      </c>
      <c r="P1180" s="124" t="str">
        <f t="shared" si="80"/>
        <v/>
      </c>
      <c r="S1180" s="124" t="str">
        <f t="shared" si="81"/>
        <v/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533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26">
        <v>28</v>
      </c>
      <c r="K1181">
        <v>2</v>
      </c>
      <c r="L1181" s="15">
        <f>L1180+0.186</f>
        <v>10.449</v>
      </c>
      <c r="M1181" s="124">
        <f t="shared" si="82"/>
        <v>68.906115417743322</v>
      </c>
      <c r="P1181" s="124" t="str">
        <f t="shared" si="80"/>
        <v/>
      </c>
      <c r="S1181" s="124" t="str">
        <f t="shared" si="81"/>
        <v/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533</v>
      </c>
      <c r="F1182" s="40">
        <v>2</v>
      </c>
      <c r="G1182" s="40" t="s">
        <v>467</v>
      </c>
      <c r="H1182" s="40" t="s">
        <v>30</v>
      </c>
      <c r="I1182" s="10">
        <f>(C1182-VLOOKUP(G1182,Riders!$A$2:$E$7777,4,FALSE))/365</f>
        <v>23.235616438356164</v>
      </c>
      <c r="J1182" s="126">
        <v>10</v>
      </c>
      <c r="K1182">
        <v>1</v>
      </c>
      <c r="L1182" s="15">
        <v>10.272</v>
      </c>
      <c r="M1182" s="124">
        <f t="shared" si="82"/>
        <v>70.09345794392523</v>
      </c>
      <c r="P1182" s="124" t="str">
        <f t="shared" si="80"/>
        <v/>
      </c>
      <c r="S1182" s="124" t="str">
        <f t="shared" si="81"/>
        <v/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533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26">
        <v>27</v>
      </c>
      <c r="K1183">
        <v>2</v>
      </c>
      <c r="L1183" s="15">
        <f>L1182+0.073</f>
        <v>10.345000000000001</v>
      </c>
      <c r="M1183" s="124">
        <f t="shared" si="82"/>
        <v>69.598840019333011</v>
      </c>
      <c r="P1183" s="124" t="str">
        <f t="shared" si="80"/>
        <v/>
      </c>
      <c r="S1183" s="124" t="str">
        <f t="shared" si="81"/>
        <v/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533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26">
        <v>16</v>
      </c>
      <c r="K1184">
        <v>1</v>
      </c>
      <c r="L1184" s="15">
        <v>10.082000000000001</v>
      </c>
      <c r="M1184" s="124">
        <f t="shared" si="82"/>
        <v>71.41440190438405</v>
      </c>
      <c r="P1184" s="124" t="str">
        <f t="shared" si="80"/>
        <v/>
      </c>
      <c r="S1184" s="124" t="str">
        <f t="shared" si="81"/>
        <v/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533</v>
      </c>
      <c r="F1185" s="40">
        <v>3</v>
      </c>
      <c r="G1185" s="40" t="s">
        <v>468</v>
      </c>
      <c r="H1185" s="40" t="s">
        <v>26</v>
      </c>
      <c r="I1185" s="10">
        <f>(C1185-VLOOKUP(G1185,Riders!$A$2:$E$7777,4,FALSE))/365</f>
        <v>23.726027397260275</v>
      </c>
      <c r="J1185" s="126">
        <v>17</v>
      </c>
      <c r="K1185">
        <v>2</v>
      </c>
      <c r="L1185" s="15" t="s">
        <v>534</v>
      </c>
      <c r="M1185" s="124"/>
      <c r="P1185" s="124" t="str">
        <f t="shared" si="80"/>
        <v/>
      </c>
      <c r="S1185" s="124" t="str">
        <f t="shared" si="81"/>
        <v/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533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26">
        <v>11</v>
      </c>
      <c r="K1186">
        <v>1</v>
      </c>
      <c r="L1186" s="15">
        <v>10.361000000000001</v>
      </c>
      <c r="M1186" s="124">
        <f t="shared" ref="M1186:M1217" si="83">IF(L1186="","",3.6*200/(L1186))</f>
        <v>69.491361837660449</v>
      </c>
      <c r="P1186" s="124" t="str">
        <f t="shared" si="80"/>
        <v/>
      </c>
      <c r="S1186" s="124" t="str">
        <f t="shared" si="81"/>
        <v/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533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26">
        <v>26</v>
      </c>
      <c r="K1187">
        <v>2</v>
      </c>
      <c r="L1187" s="15">
        <f>L1186+0.047</f>
        <v>10.408000000000001</v>
      </c>
      <c r="M1187" s="124">
        <f t="shared" si="83"/>
        <v>69.177555726364332</v>
      </c>
      <c r="P1187" s="124" t="str">
        <f t="shared" si="80"/>
        <v/>
      </c>
      <c r="S1187" s="124" t="str">
        <f t="shared" si="81"/>
        <v/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533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26">
        <v>5</v>
      </c>
      <c r="K1188">
        <v>1</v>
      </c>
      <c r="L1188" s="15">
        <v>10.206</v>
      </c>
      <c r="M1188" s="124">
        <f t="shared" si="83"/>
        <v>70.546737213403887</v>
      </c>
      <c r="P1188" s="124" t="str">
        <f t="shared" si="80"/>
        <v/>
      </c>
      <c r="S1188" s="124" t="str">
        <f t="shared" si="81"/>
        <v/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533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26">
        <v>25</v>
      </c>
      <c r="K1189">
        <v>2</v>
      </c>
      <c r="L1189" s="15">
        <f>L1188+0.159</f>
        <v>10.365</v>
      </c>
      <c r="M1189" s="124">
        <f t="shared" si="83"/>
        <v>69.464544138929085</v>
      </c>
      <c r="P1189" s="124" t="str">
        <f t="shared" si="80"/>
        <v/>
      </c>
      <c r="S1189" s="124" t="str">
        <f t="shared" si="81"/>
        <v/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533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26">
        <v>6</v>
      </c>
      <c r="K1190">
        <v>1</v>
      </c>
      <c r="L1190" s="15">
        <v>10.282</v>
      </c>
      <c r="M1190" s="124">
        <f t="shared" si="83"/>
        <v>70.025286909161636</v>
      </c>
      <c r="P1190" s="124" t="str">
        <f t="shared" si="80"/>
        <v/>
      </c>
      <c r="S1190" s="124" t="str">
        <f t="shared" si="81"/>
        <v/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533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26">
        <v>24</v>
      </c>
      <c r="K1191">
        <v>2</v>
      </c>
      <c r="L1191" s="15">
        <f>L1190+0.089</f>
        <v>10.371</v>
      </c>
      <c r="M1191" s="124">
        <f t="shared" si="83"/>
        <v>69.424356378362745</v>
      </c>
      <c r="P1191" s="124" t="str">
        <f t="shared" si="80"/>
        <v/>
      </c>
      <c r="S1191" s="124" t="str">
        <f t="shared" si="81"/>
        <v/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533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26">
        <v>7</v>
      </c>
      <c r="K1192">
        <v>1</v>
      </c>
      <c r="L1192" s="15">
        <v>10.028</v>
      </c>
      <c r="M1192" s="124">
        <f t="shared" si="83"/>
        <v>71.798962903869167</v>
      </c>
      <c r="P1192" s="124" t="str">
        <f t="shared" si="80"/>
        <v/>
      </c>
      <c r="S1192" s="124" t="str">
        <f t="shared" si="81"/>
        <v/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533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26">
        <v>23</v>
      </c>
      <c r="K1193">
        <v>2</v>
      </c>
      <c r="L1193" s="15">
        <f>L1192+0.024</f>
        <v>10.052</v>
      </c>
      <c r="M1193" s="124">
        <f t="shared" si="83"/>
        <v>71.627536808595309</v>
      </c>
      <c r="P1193" s="124" t="str">
        <f t="shared" si="80"/>
        <v/>
      </c>
      <c r="S1193" s="124" t="str">
        <f t="shared" si="81"/>
        <v/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533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26">
        <v>8</v>
      </c>
      <c r="K1194">
        <v>1</v>
      </c>
      <c r="L1194" s="15">
        <v>10.077999999999999</v>
      </c>
      <c r="M1194" s="124">
        <f t="shared" si="83"/>
        <v>71.442746576701737</v>
      </c>
      <c r="P1194" s="124" t="str">
        <f t="shared" si="80"/>
        <v/>
      </c>
      <c r="S1194" s="124" t="str">
        <f t="shared" si="81"/>
        <v/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533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26">
        <v>18</v>
      </c>
      <c r="K1195">
        <v>2</v>
      </c>
      <c r="L1195" s="15">
        <f>L1194+0.133</f>
        <v>10.210999999999999</v>
      </c>
      <c r="M1195" s="124">
        <f t="shared" si="83"/>
        <v>70.512192733326813</v>
      </c>
      <c r="P1195" s="124" t="str">
        <f t="shared" si="80"/>
        <v/>
      </c>
      <c r="S1195" s="124" t="str">
        <f t="shared" si="81"/>
        <v/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533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26">
        <v>12</v>
      </c>
      <c r="K1196">
        <v>1</v>
      </c>
      <c r="L1196" s="15">
        <v>10.02</v>
      </c>
      <c r="M1196" s="124">
        <f t="shared" si="83"/>
        <v>71.856287425149702</v>
      </c>
      <c r="P1196" s="124" t="str">
        <f t="shared" ref="P1196:P1259" si="84">IF(O1196="","",3.6*200/(O1196))</f>
        <v/>
      </c>
      <c r="S1196" s="124" t="str">
        <f t="shared" si="81"/>
        <v/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533</v>
      </c>
      <c r="F1197" s="40">
        <v>9</v>
      </c>
      <c r="G1197" s="40" t="s">
        <v>535</v>
      </c>
      <c r="H1197" s="40" t="s">
        <v>22</v>
      </c>
      <c r="I1197" s="10">
        <f>(C1197-VLOOKUP(G1197,Riders!$A$2:$E$7777,4,FALSE))/365</f>
        <v>21.586301369863012</v>
      </c>
      <c r="J1197" s="126">
        <v>22</v>
      </c>
      <c r="K1197">
        <v>2</v>
      </c>
      <c r="L1197" s="15">
        <f>L1196+0.078</f>
        <v>10.097999999999999</v>
      </c>
      <c r="M1197" s="124">
        <f t="shared" si="83"/>
        <v>71.301247771836017</v>
      </c>
      <c r="P1197" s="124" t="str">
        <f t="shared" si="84"/>
        <v/>
      </c>
      <c r="S1197" s="124" t="str">
        <f t="shared" si="81"/>
        <v/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533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26">
        <v>15</v>
      </c>
      <c r="K1198">
        <v>1</v>
      </c>
      <c r="L1198" s="15">
        <v>10.231999999999999</v>
      </c>
      <c r="M1198" s="124">
        <f t="shared" si="83"/>
        <v>70.36747458952307</v>
      </c>
      <c r="P1198" s="124" t="str">
        <f t="shared" si="84"/>
        <v/>
      </c>
      <c r="S1198" s="124" t="str">
        <f t="shared" si="81"/>
        <v/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533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26">
        <v>19</v>
      </c>
      <c r="K1199">
        <v>2</v>
      </c>
      <c r="L1199" s="15">
        <v>10.332000000000001</v>
      </c>
      <c r="M1199" s="124">
        <f t="shared" si="83"/>
        <v>69.686411149825773</v>
      </c>
      <c r="P1199" s="124" t="str">
        <f t="shared" si="84"/>
        <v/>
      </c>
      <c r="S1199" s="124" t="str">
        <f t="shared" si="81"/>
        <v/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533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26">
        <v>13</v>
      </c>
      <c r="K1200">
        <v>1</v>
      </c>
      <c r="L1200" s="15">
        <v>9.9420000000000002</v>
      </c>
      <c r="M1200" s="124">
        <f t="shared" si="83"/>
        <v>72.420036210018097</v>
      </c>
      <c r="P1200" s="124" t="str">
        <f t="shared" si="84"/>
        <v/>
      </c>
      <c r="S1200" s="124" t="str">
        <f t="shared" si="81"/>
        <v/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533</v>
      </c>
      <c r="F1201" s="40">
        <v>11</v>
      </c>
      <c r="G1201" s="40" t="s">
        <v>293</v>
      </c>
      <c r="H1201" s="40" t="s">
        <v>22</v>
      </c>
      <c r="I1201" s="10">
        <f>(C1201-VLOOKUP(G1201,Riders!$A$2:$E$7777,4,FALSE))/365</f>
        <v>24.857534246575341</v>
      </c>
      <c r="J1201" s="126">
        <v>21</v>
      </c>
      <c r="K1201">
        <v>2</v>
      </c>
      <c r="L1201" s="15">
        <f>L1200+0.339</f>
        <v>10.281000000000001</v>
      </c>
      <c r="M1201" s="124">
        <f t="shared" si="83"/>
        <v>70.032098044937257</v>
      </c>
      <c r="P1201" s="124" t="str">
        <f t="shared" si="84"/>
        <v/>
      </c>
      <c r="S1201" s="124" t="str">
        <f t="shared" si="81"/>
        <v/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533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26">
        <v>14</v>
      </c>
      <c r="K1202">
        <v>1</v>
      </c>
      <c r="L1202" s="15">
        <v>10.112</v>
      </c>
      <c r="M1202" s="124">
        <f t="shared" si="83"/>
        <v>71.202531645569621</v>
      </c>
      <c r="P1202" s="124" t="str">
        <f t="shared" si="84"/>
        <v/>
      </c>
      <c r="S1202" s="124" t="str">
        <f t="shared" si="81"/>
        <v/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533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26">
        <v>20</v>
      </c>
      <c r="K1203">
        <v>2</v>
      </c>
      <c r="L1203" s="15">
        <f>L1202+0.036</f>
        <v>10.148</v>
      </c>
      <c r="M1203" s="124">
        <f t="shared" si="83"/>
        <v>70.949940875049279</v>
      </c>
      <c r="P1203" s="124" t="str">
        <f t="shared" si="84"/>
        <v/>
      </c>
      <c r="S1203" s="124" t="str">
        <f t="shared" si="81"/>
        <v/>
      </c>
    </row>
    <row r="1204" spans="1:19">
      <c r="A1204" s="78" t="s">
        <v>18</v>
      </c>
      <c r="B1204" s="78">
        <v>2022</v>
      </c>
      <c r="C1204" s="123">
        <v>44849</v>
      </c>
      <c r="D1204" s="78" t="s">
        <v>19</v>
      </c>
      <c r="E1204" s="43" t="s">
        <v>536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90">
        <v>1</v>
      </c>
      <c r="K1204">
        <v>1</v>
      </c>
      <c r="L1204" s="15">
        <v>9.8889999999999993</v>
      </c>
      <c r="M1204" s="124">
        <f t="shared" si="83"/>
        <v>72.808170694711293</v>
      </c>
      <c r="P1204" s="124" t="str">
        <f t="shared" si="84"/>
        <v/>
      </c>
      <c r="S1204" s="124" t="str">
        <f t="shared" si="81"/>
        <v/>
      </c>
    </row>
    <row r="1205" spans="1:19">
      <c r="A1205" s="78" t="s">
        <v>18</v>
      </c>
      <c r="B1205" s="78">
        <v>2022</v>
      </c>
      <c r="C1205" s="123">
        <v>44849</v>
      </c>
      <c r="D1205" s="78" t="s">
        <v>19</v>
      </c>
      <c r="E1205" s="43" t="s">
        <v>536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90">
        <v>14</v>
      </c>
      <c r="K1205">
        <v>2</v>
      </c>
      <c r="L1205" s="15">
        <f>L1204+0.474</f>
        <v>10.363</v>
      </c>
      <c r="M1205" s="124">
        <f t="shared" si="83"/>
        <v>69.477950400463186</v>
      </c>
      <c r="P1205" s="124" t="str">
        <f t="shared" si="84"/>
        <v/>
      </c>
      <c r="S1205" s="124" t="str">
        <f t="shared" si="81"/>
        <v/>
      </c>
    </row>
    <row r="1206" spans="1:19">
      <c r="A1206" s="78" t="s">
        <v>18</v>
      </c>
      <c r="B1206" s="78">
        <v>2022</v>
      </c>
      <c r="C1206" s="123">
        <v>44849</v>
      </c>
      <c r="D1206" s="78" t="s">
        <v>19</v>
      </c>
      <c r="E1206" s="43" t="s">
        <v>536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90">
        <v>2</v>
      </c>
      <c r="K1206">
        <v>1</v>
      </c>
      <c r="L1206" s="15">
        <v>9.8569999999999993</v>
      </c>
      <c r="M1206" s="124">
        <f t="shared" si="83"/>
        <v>73.044536877346047</v>
      </c>
      <c r="P1206" s="124" t="str">
        <f t="shared" si="84"/>
        <v/>
      </c>
      <c r="S1206" s="124" t="str">
        <f t="shared" si="81"/>
        <v/>
      </c>
    </row>
    <row r="1207" spans="1:19">
      <c r="A1207" s="78" t="s">
        <v>18</v>
      </c>
      <c r="B1207" s="78">
        <v>2022</v>
      </c>
      <c r="C1207" s="123">
        <v>44849</v>
      </c>
      <c r="D1207" s="78" t="s">
        <v>19</v>
      </c>
      <c r="E1207" s="43" t="s">
        <v>536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90">
        <v>13</v>
      </c>
      <c r="K1207">
        <v>2</v>
      </c>
      <c r="L1207" s="15">
        <f>L1206+0.176</f>
        <v>10.032999999999999</v>
      </c>
      <c r="M1207" s="124">
        <f t="shared" si="83"/>
        <v>71.763181501046546</v>
      </c>
      <c r="P1207" s="124" t="str">
        <f t="shared" si="84"/>
        <v/>
      </c>
      <c r="S1207" s="124" t="str">
        <f t="shared" si="81"/>
        <v/>
      </c>
    </row>
    <row r="1208" spans="1:19">
      <c r="A1208" s="78" t="s">
        <v>18</v>
      </c>
      <c r="B1208" s="78">
        <v>2022</v>
      </c>
      <c r="C1208" s="123">
        <v>44849</v>
      </c>
      <c r="D1208" s="78" t="s">
        <v>19</v>
      </c>
      <c r="E1208" s="43" t="s">
        <v>536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90">
        <v>3</v>
      </c>
      <c r="K1208">
        <v>1</v>
      </c>
      <c r="L1208" s="15">
        <v>9.9619999999999997</v>
      </c>
      <c r="M1208" s="124">
        <f t="shared" si="83"/>
        <v>72.274643645854255</v>
      </c>
      <c r="P1208" s="124" t="str">
        <f t="shared" si="84"/>
        <v/>
      </c>
      <c r="S1208" s="124" t="str">
        <f t="shared" si="81"/>
        <v/>
      </c>
    </row>
    <row r="1209" spans="1:19">
      <c r="A1209" s="78" t="s">
        <v>18</v>
      </c>
      <c r="B1209" s="78">
        <v>2022</v>
      </c>
      <c r="C1209" s="123">
        <v>44849</v>
      </c>
      <c r="D1209" s="78" t="s">
        <v>19</v>
      </c>
      <c r="E1209" s="43" t="s">
        <v>536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90">
        <v>15</v>
      </c>
      <c r="K1209">
        <v>2</v>
      </c>
      <c r="L1209" s="15">
        <f>L1208+0.094</f>
        <v>10.055999999999999</v>
      </c>
      <c r="M1209" s="124">
        <f t="shared" si="83"/>
        <v>71.599045346062056</v>
      </c>
      <c r="P1209" s="124" t="str">
        <f t="shared" si="84"/>
        <v/>
      </c>
      <c r="S1209" s="124" t="str">
        <f t="shared" si="81"/>
        <v/>
      </c>
    </row>
    <row r="1210" spans="1:19">
      <c r="A1210" s="78" t="s">
        <v>18</v>
      </c>
      <c r="B1210" s="78">
        <v>2022</v>
      </c>
      <c r="C1210" s="123">
        <v>44849</v>
      </c>
      <c r="D1210" s="78" t="s">
        <v>19</v>
      </c>
      <c r="E1210" s="43" t="s">
        <v>536</v>
      </c>
      <c r="F1210" s="43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90">
        <v>4</v>
      </c>
      <c r="K1210">
        <v>1</v>
      </c>
      <c r="L1210" s="15">
        <v>10.108000000000001</v>
      </c>
      <c r="M1210" s="124">
        <f t="shared" si="83"/>
        <v>71.230708349821924</v>
      </c>
      <c r="P1210" s="124" t="str">
        <f t="shared" si="84"/>
        <v/>
      </c>
      <c r="S1210" s="124" t="str">
        <f t="shared" si="81"/>
        <v/>
      </c>
    </row>
    <row r="1211" spans="1:19">
      <c r="A1211" s="78" t="s">
        <v>18</v>
      </c>
      <c r="B1211" s="78">
        <v>2022</v>
      </c>
      <c r="C1211" s="123">
        <v>44849</v>
      </c>
      <c r="D1211" s="78" t="s">
        <v>19</v>
      </c>
      <c r="E1211" s="43" t="s">
        <v>536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90">
        <v>12</v>
      </c>
      <c r="K1211">
        <v>2</v>
      </c>
      <c r="L1211" s="15">
        <f>L1210+0.054</f>
        <v>10.162000000000001</v>
      </c>
      <c r="M1211" s="124">
        <f t="shared" si="83"/>
        <v>70.852194449911423</v>
      </c>
      <c r="P1211" s="124" t="str">
        <f t="shared" si="84"/>
        <v/>
      </c>
      <c r="S1211" s="124" t="str">
        <f t="shared" si="81"/>
        <v/>
      </c>
    </row>
    <row r="1212" spans="1:19">
      <c r="A1212" s="78" t="s">
        <v>18</v>
      </c>
      <c r="B1212" s="78">
        <v>2022</v>
      </c>
      <c r="C1212" s="123">
        <v>44849</v>
      </c>
      <c r="D1212" s="78" t="s">
        <v>19</v>
      </c>
      <c r="E1212" s="43" t="s">
        <v>536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90">
        <v>8</v>
      </c>
      <c r="K1212">
        <v>1</v>
      </c>
      <c r="L1212" s="15">
        <v>10.117000000000001</v>
      </c>
      <c r="M1212" s="124">
        <f t="shared" si="83"/>
        <v>71.167342097459709</v>
      </c>
      <c r="P1212" s="124" t="str">
        <f t="shared" si="84"/>
        <v/>
      </c>
      <c r="S1212" s="124" t="str">
        <f t="shared" si="81"/>
        <v/>
      </c>
    </row>
    <row r="1213" spans="1:19">
      <c r="A1213" s="78" t="s">
        <v>18</v>
      </c>
      <c r="B1213" s="78">
        <v>2022</v>
      </c>
      <c r="C1213" s="123">
        <v>44849</v>
      </c>
      <c r="D1213" s="78" t="s">
        <v>19</v>
      </c>
      <c r="E1213" s="43" t="s">
        <v>536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90">
        <v>9</v>
      </c>
      <c r="K1213">
        <v>2</v>
      </c>
      <c r="L1213" s="15">
        <f>L1212+0.531</f>
        <v>10.648000000000001</v>
      </c>
      <c r="M1213" s="124">
        <f t="shared" si="83"/>
        <v>67.618332081141986</v>
      </c>
      <c r="P1213" s="124" t="str">
        <f t="shared" si="84"/>
        <v/>
      </c>
      <c r="S1213" s="124" t="str">
        <f t="shared" si="81"/>
        <v/>
      </c>
    </row>
    <row r="1214" spans="1:19">
      <c r="A1214" s="78" t="s">
        <v>18</v>
      </c>
      <c r="B1214" s="78">
        <v>2022</v>
      </c>
      <c r="C1214" s="123">
        <v>44849</v>
      </c>
      <c r="D1214" s="78" t="s">
        <v>19</v>
      </c>
      <c r="E1214" s="43" t="s">
        <v>536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90">
        <v>7</v>
      </c>
      <c r="K1214">
        <v>1</v>
      </c>
      <c r="L1214" s="15">
        <v>9.8539999999999992</v>
      </c>
      <c r="M1214" s="124">
        <f t="shared" si="83"/>
        <v>73.066774913740616</v>
      </c>
      <c r="P1214" s="124" t="str">
        <f t="shared" si="84"/>
        <v/>
      </c>
      <c r="S1214" s="124" t="str">
        <f t="shared" si="81"/>
        <v/>
      </c>
    </row>
    <row r="1215" spans="1:19">
      <c r="A1215" s="78" t="s">
        <v>18</v>
      </c>
      <c r="B1215" s="78">
        <v>2022</v>
      </c>
      <c r="C1215" s="123">
        <v>44849</v>
      </c>
      <c r="D1215" s="78" t="s">
        <v>19</v>
      </c>
      <c r="E1215" s="43" t="s">
        <v>536</v>
      </c>
      <c r="F1215" s="43">
        <v>6</v>
      </c>
      <c r="G1215" s="43" t="s">
        <v>467</v>
      </c>
      <c r="H1215" s="43" t="s">
        <v>30</v>
      </c>
      <c r="I1215" s="10">
        <f>(C1215-VLOOKUP(G1215,Riders!$A$2:$E$7777,4,FALSE))/365</f>
        <v>23.235616438356164</v>
      </c>
      <c r="J1215" s="90">
        <v>10</v>
      </c>
      <c r="K1215">
        <v>2</v>
      </c>
      <c r="L1215" s="15">
        <f>L1214+0.027</f>
        <v>9.8809999999999985</v>
      </c>
      <c r="M1215" s="124">
        <f t="shared" si="83"/>
        <v>72.86711871268092</v>
      </c>
      <c r="P1215" s="124" t="str">
        <f t="shared" si="84"/>
        <v/>
      </c>
      <c r="S1215" s="124" t="str">
        <f t="shared" si="81"/>
        <v/>
      </c>
    </row>
    <row r="1216" spans="1:19">
      <c r="A1216" s="78" t="s">
        <v>18</v>
      </c>
      <c r="B1216" s="78">
        <v>2022</v>
      </c>
      <c r="C1216" s="123">
        <v>44849</v>
      </c>
      <c r="D1216" s="78" t="s">
        <v>19</v>
      </c>
      <c r="E1216" s="43" t="s">
        <v>536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90">
        <v>6</v>
      </c>
      <c r="K1216">
        <v>1</v>
      </c>
      <c r="L1216" s="15">
        <v>10.282999999999999</v>
      </c>
      <c r="M1216" s="124">
        <f t="shared" si="83"/>
        <v>70.018477098123114</v>
      </c>
      <c r="P1216" s="124" t="str">
        <f t="shared" si="84"/>
        <v/>
      </c>
      <c r="S1216" s="124" t="str">
        <f t="shared" si="81"/>
        <v/>
      </c>
    </row>
    <row r="1217" spans="1:19">
      <c r="A1217" s="78" t="s">
        <v>18</v>
      </c>
      <c r="B1217" s="78">
        <v>2022</v>
      </c>
      <c r="C1217" s="123">
        <v>44849</v>
      </c>
      <c r="D1217" s="78" t="s">
        <v>19</v>
      </c>
      <c r="E1217" s="43" t="s">
        <v>536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90">
        <v>16</v>
      </c>
      <c r="K1217">
        <v>2</v>
      </c>
      <c r="L1217" s="15">
        <f>L1216+0.056</f>
        <v>10.338999999999999</v>
      </c>
      <c r="M1217" s="124">
        <f t="shared" si="83"/>
        <v>69.639230099622793</v>
      </c>
      <c r="P1217" s="124" t="str">
        <f t="shared" si="84"/>
        <v/>
      </c>
      <c r="S1217" s="124" t="str">
        <f t="shared" si="81"/>
        <v/>
      </c>
    </row>
    <row r="1218" spans="1:19">
      <c r="A1218" s="78" t="s">
        <v>18</v>
      </c>
      <c r="B1218" s="78">
        <v>2022</v>
      </c>
      <c r="C1218" s="123">
        <v>44849</v>
      </c>
      <c r="D1218" s="78" t="s">
        <v>19</v>
      </c>
      <c r="E1218" s="43" t="s">
        <v>536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90">
        <v>5</v>
      </c>
      <c r="K1218">
        <v>1</v>
      </c>
      <c r="L1218" s="15">
        <v>9.99</v>
      </c>
      <c r="M1218" s="124">
        <f t="shared" ref="M1218:M1249" si="85">IF(L1218="","",3.6*200/(L1218))</f>
        <v>72.072072072072075</v>
      </c>
      <c r="P1218" s="124" t="str">
        <f t="shared" si="84"/>
        <v/>
      </c>
      <c r="S1218" s="124" t="str">
        <f t="shared" ref="S1218:S1281" si="86">IF(R1218="","",3.6*200/(R1218))</f>
        <v/>
      </c>
    </row>
    <row r="1219" spans="1:19">
      <c r="A1219" s="78" t="s">
        <v>18</v>
      </c>
      <c r="B1219" s="78">
        <v>2022</v>
      </c>
      <c r="C1219" s="123">
        <v>44849</v>
      </c>
      <c r="D1219" s="78" t="s">
        <v>19</v>
      </c>
      <c r="E1219" s="43" t="s">
        <v>536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90">
        <v>11</v>
      </c>
      <c r="K1219">
        <v>2</v>
      </c>
      <c r="L1219" s="15">
        <f>L1218+0.001</f>
        <v>9.9909999999999997</v>
      </c>
      <c r="M1219" s="124">
        <f t="shared" si="85"/>
        <v>72.064858372535284</v>
      </c>
      <c r="P1219" s="124" t="str">
        <f t="shared" si="84"/>
        <v/>
      </c>
      <c r="S1219" s="124" t="str">
        <f t="shared" si="86"/>
        <v/>
      </c>
    </row>
    <row r="1220" spans="1:19">
      <c r="A1220" s="87" t="s">
        <v>18</v>
      </c>
      <c r="B1220" s="87">
        <v>2022</v>
      </c>
      <c r="C1220" s="125">
        <v>44849</v>
      </c>
      <c r="D1220" s="87" t="s">
        <v>19</v>
      </c>
      <c r="E1220" s="88" t="s">
        <v>537</v>
      </c>
      <c r="F1220" s="88">
        <v>1</v>
      </c>
      <c r="G1220" s="88" t="s">
        <v>90</v>
      </c>
      <c r="H1220" s="88" t="s">
        <v>22</v>
      </c>
      <c r="I1220" s="10">
        <f>(C1220-VLOOKUP(G1220,Riders!$A$2:$E$7777,4,FALSE))/365</f>
        <v>25.605479452054794</v>
      </c>
      <c r="J1220" s="89">
        <v>1</v>
      </c>
      <c r="K1220">
        <v>1</v>
      </c>
      <c r="L1220" s="15">
        <v>10.039999999999999</v>
      </c>
      <c r="M1220" s="124">
        <f t="shared" si="85"/>
        <v>71.713147410358573</v>
      </c>
      <c r="P1220" s="124" t="str">
        <f t="shared" si="84"/>
        <v/>
      </c>
      <c r="S1220" s="124" t="str">
        <f t="shared" si="86"/>
        <v/>
      </c>
    </row>
    <row r="1221" spans="1:19">
      <c r="A1221" s="87" t="s">
        <v>18</v>
      </c>
      <c r="B1221" s="87">
        <v>2022</v>
      </c>
      <c r="C1221" s="125">
        <v>44849</v>
      </c>
      <c r="D1221" s="87" t="s">
        <v>19</v>
      </c>
      <c r="E1221" s="88" t="s">
        <v>537</v>
      </c>
      <c r="F1221" s="88">
        <v>1</v>
      </c>
      <c r="G1221" s="88" t="s">
        <v>130</v>
      </c>
      <c r="H1221" s="88" t="s">
        <v>111</v>
      </c>
      <c r="I1221" s="10">
        <f>(C1221-VLOOKUP(G1221,Riders!$A$2:$E$7777,4,FALSE))/365</f>
        <v>23.273972602739725</v>
      </c>
      <c r="J1221" s="89">
        <v>5</v>
      </c>
      <c r="K1221">
        <v>2</v>
      </c>
      <c r="L1221" s="15">
        <f>L1220+0.094</f>
        <v>10.133999999999999</v>
      </c>
      <c r="M1221" s="124">
        <f t="shared" si="85"/>
        <v>71.047957371225593</v>
      </c>
      <c r="P1221" s="124" t="str">
        <f t="shared" si="84"/>
        <v/>
      </c>
      <c r="S1221" s="124" t="str">
        <f t="shared" si="86"/>
        <v/>
      </c>
    </row>
    <row r="1222" spans="1:19">
      <c r="A1222" s="87" t="s">
        <v>18</v>
      </c>
      <c r="B1222" s="87">
        <v>2022</v>
      </c>
      <c r="C1222" s="125">
        <v>44849</v>
      </c>
      <c r="D1222" s="87" t="s">
        <v>19</v>
      </c>
      <c r="E1222" s="88" t="s">
        <v>537</v>
      </c>
      <c r="F1222" s="88">
        <v>2</v>
      </c>
      <c r="G1222" s="88" t="s">
        <v>99</v>
      </c>
      <c r="H1222" s="88" t="s">
        <v>100</v>
      </c>
      <c r="I1222" s="10">
        <f>(C1222-VLOOKUP(G1222,Riders!$A$2:$E$7777,4,FALSE))/365</f>
        <v>23.512328767123286</v>
      </c>
      <c r="J1222" s="89">
        <v>2</v>
      </c>
      <c r="K1222">
        <v>1</v>
      </c>
      <c r="L1222" s="15">
        <v>9.8719999999999999</v>
      </c>
      <c r="M1222" s="124">
        <f t="shared" si="85"/>
        <v>72.933549432739056</v>
      </c>
      <c r="P1222" s="124" t="str">
        <f t="shared" si="84"/>
        <v/>
      </c>
      <c r="S1222" s="124" t="str">
        <f t="shared" si="86"/>
        <v/>
      </c>
    </row>
    <row r="1223" spans="1:19">
      <c r="A1223" s="87" t="s">
        <v>18</v>
      </c>
      <c r="B1223" s="87">
        <v>2022</v>
      </c>
      <c r="C1223" s="125">
        <v>44849</v>
      </c>
      <c r="D1223" s="87" t="s">
        <v>19</v>
      </c>
      <c r="E1223" s="88" t="s">
        <v>537</v>
      </c>
      <c r="F1223" s="88">
        <v>2</v>
      </c>
      <c r="G1223" s="88" t="s">
        <v>110</v>
      </c>
      <c r="H1223" s="88" t="s">
        <v>111</v>
      </c>
      <c r="I1223" s="10">
        <f>(C1223-VLOOKUP(G1223,Riders!$A$2:$E$7777,4,FALSE))/365</f>
        <v>25.495890410958904</v>
      </c>
      <c r="J1223" s="89">
        <v>6</v>
      </c>
      <c r="K1223">
        <v>2</v>
      </c>
      <c r="L1223" s="15">
        <f>L1222+2.267</f>
        <v>12.138999999999999</v>
      </c>
      <c r="M1223" s="124">
        <f t="shared" si="85"/>
        <v>59.31295823379191</v>
      </c>
      <c r="P1223" s="124" t="str">
        <f t="shared" si="84"/>
        <v/>
      </c>
      <c r="S1223" s="124" t="str">
        <f t="shared" si="86"/>
        <v/>
      </c>
    </row>
    <row r="1224" spans="1:19">
      <c r="A1224" s="87" t="s">
        <v>18</v>
      </c>
      <c r="B1224" s="87">
        <v>2022</v>
      </c>
      <c r="C1224" s="125">
        <v>44849</v>
      </c>
      <c r="D1224" s="87" t="s">
        <v>19</v>
      </c>
      <c r="E1224" s="88" t="s">
        <v>537</v>
      </c>
      <c r="F1224" s="88">
        <v>3</v>
      </c>
      <c r="G1224" s="88" t="s">
        <v>104</v>
      </c>
      <c r="H1224" s="88" t="s">
        <v>100</v>
      </c>
      <c r="I1224" s="10">
        <f>(C1224-VLOOKUP(G1224,Riders!$A$2:$E$7777,4,FALSE))/365</f>
        <v>30.161643835616438</v>
      </c>
      <c r="J1224" s="89">
        <v>3</v>
      </c>
      <c r="K1224">
        <v>1</v>
      </c>
      <c r="L1224" s="15">
        <v>9.7650000000000006</v>
      </c>
      <c r="M1224" s="124">
        <f t="shared" si="85"/>
        <v>73.73271889400921</v>
      </c>
      <c r="P1224" s="124" t="str">
        <f t="shared" si="84"/>
        <v/>
      </c>
      <c r="S1224" s="124" t="str">
        <f t="shared" si="86"/>
        <v/>
      </c>
    </row>
    <row r="1225" spans="1:19">
      <c r="A1225" s="87" t="s">
        <v>18</v>
      </c>
      <c r="B1225" s="87">
        <v>2022</v>
      </c>
      <c r="C1225" s="125">
        <v>44849</v>
      </c>
      <c r="D1225" s="87" t="s">
        <v>19</v>
      </c>
      <c r="E1225" s="88" t="s">
        <v>537</v>
      </c>
      <c r="F1225" s="88">
        <v>3</v>
      </c>
      <c r="G1225" s="88" t="s">
        <v>94</v>
      </c>
      <c r="H1225" s="88" t="s">
        <v>26</v>
      </c>
      <c r="I1225" s="10">
        <f>(C1225-VLOOKUP(G1225,Riders!$A$2:$E$7777,4,FALSE))/365</f>
        <v>23.747945205479454</v>
      </c>
      <c r="J1225" s="89">
        <v>7</v>
      </c>
      <c r="K1225">
        <v>2</v>
      </c>
      <c r="L1225" s="15">
        <f>L1224+0.573</f>
        <v>10.338000000000001</v>
      </c>
      <c r="M1225" s="124">
        <f t="shared" si="85"/>
        <v>69.645966337782937</v>
      </c>
      <c r="P1225" s="124" t="str">
        <f t="shared" si="84"/>
        <v/>
      </c>
      <c r="S1225" s="124" t="str">
        <f t="shared" si="86"/>
        <v/>
      </c>
    </row>
    <row r="1226" spans="1:19">
      <c r="A1226" s="87" t="s">
        <v>18</v>
      </c>
      <c r="B1226" s="87">
        <v>2022</v>
      </c>
      <c r="C1226" s="125">
        <v>44849</v>
      </c>
      <c r="D1226" s="87" t="s">
        <v>19</v>
      </c>
      <c r="E1226" s="88" t="s">
        <v>537</v>
      </c>
      <c r="F1226" s="88">
        <v>4</v>
      </c>
      <c r="G1226" s="88" t="s">
        <v>200</v>
      </c>
      <c r="H1226" s="88" t="s">
        <v>44</v>
      </c>
      <c r="I1226" s="10">
        <f>(C1226-VLOOKUP(G1226,Riders!$A$2:$E$7777,4,FALSE))/365</f>
        <v>27.257534246575343</v>
      </c>
      <c r="J1226" s="89">
        <v>4</v>
      </c>
      <c r="K1226">
        <v>1</v>
      </c>
      <c r="L1226" s="15">
        <v>10.007</v>
      </c>
      <c r="M1226" s="124">
        <f t="shared" si="85"/>
        <v>71.949635255321283</v>
      </c>
      <c r="P1226" s="124" t="str">
        <f t="shared" si="84"/>
        <v/>
      </c>
      <c r="S1226" s="124" t="str">
        <f t="shared" si="86"/>
        <v/>
      </c>
    </row>
    <row r="1227" spans="1:19">
      <c r="A1227" s="87" t="s">
        <v>18</v>
      </c>
      <c r="B1227" s="87">
        <v>2022</v>
      </c>
      <c r="C1227" s="125">
        <v>44849</v>
      </c>
      <c r="D1227" s="87" t="s">
        <v>19</v>
      </c>
      <c r="E1227" s="88" t="s">
        <v>537</v>
      </c>
      <c r="F1227" s="88">
        <v>4</v>
      </c>
      <c r="G1227" s="88" t="s">
        <v>106</v>
      </c>
      <c r="H1227" s="88" t="s">
        <v>107</v>
      </c>
      <c r="I1227" s="10">
        <f>(C1227-VLOOKUP(G1227,Riders!$A$2:$E$7777,4,FALSE))/365</f>
        <v>29.008219178082193</v>
      </c>
      <c r="J1227" s="89">
        <v>8</v>
      </c>
      <c r="K1227">
        <v>2</v>
      </c>
      <c r="L1227" s="15">
        <f>L1226+0.041</f>
        <v>10.048</v>
      </c>
      <c r="M1227" s="124">
        <f t="shared" si="85"/>
        <v>71.656050955414017</v>
      </c>
      <c r="P1227" s="124" t="str">
        <f t="shared" si="84"/>
        <v/>
      </c>
      <c r="S1227" s="124" t="str">
        <f t="shared" si="86"/>
        <v/>
      </c>
    </row>
    <row r="1228" spans="1:19">
      <c r="A1228" s="79" t="s">
        <v>18</v>
      </c>
      <c r="B1228" s="79">
        <v>2022</v>
      </c>
      <c r="C1228" s="44">
        <v>44849</v>
      </c>
      <c r="D1228" s="79" t="s">
        <v>19</v>
      </c>
      <c r="E1228" s="81" t="s">
        <v>538</v>
      </c>
      <c r="F1228" s="81">
        <v>1</v>
      </c>
      <c r="G1228" s="81" t="s">
        <v>90</v>
      </c>
      <c r="H1228" s="81" t="s">
        <v>22</v>
      </c>
      <c r="I1228" s="10">
        <f>(C1228-VLOOKUP(G1228,Riders!$A$2:$E$7777,4,FALSE))/365</f>
        <v>25.605479452054794</v>
      </c>
      <c r="J1228" s="91">
        <v>1</v>
      </c>
      <c r="K1228">
        <v>1</v>
      </c>
      <c r="L1228" s="15">
        <v>9.9339999999999993</v>
      </c>
      <c r="M1228" s="124">
        <f t="shared" si="85"/>
        <v>72.478357157237781</v>
      </c>
      <c r="N1228">
        <v>1</v>
      </c>
      <c r="O1228">
        <v>9.6989999999999998</v>
      </c>
      <c r="P1228" s="124">
        <f t="shared" si="84"/>
        <v>74.234457160532017</v>
      </c>
      <c r="S1228" s="124" t="str">
        <f t="shared" si="86"/>
        <v/>
      </c>
    </row>
    <row r="1229" spans="1:19">
      <c r="A1229" s="79" t="s">
        <v>18</v>
      </c>
      <c r="B1229" s="79">
        <v>2022</v>
      </c>
      <c r="C1229" s="44">
        <v>44849</v>
      </c>
      <c r="D1229" s="79" t="s">
        <v>19</v>
      </c>
      <c r="E1229" s="81" t="s">
        <v>538</v>
      </c>
      <c r="F1229" s="81">
        <v>1</v>
      </c>
      <c r="G1229" s="81" t="s">
        <v>200</v>
      </c>
      <c r="H1229" s="81" t="s">
        <v>44</v>
      </c>
      <c r="I1229" s="10">
        <f>(C1229-VLOOKUP(G1229,Riders!$A$2:$E$7777,4,FALSE))/365</f>
        <v>27.257534246575343</v>
      </c>
      <c r="J1229" s="91">
        <v>4</v>
      </c>
      <c r="K1229">
        <v>2</v>
      </c>
      <c r="L1229" s="15">
        <f>L1228+0.399</f>
        <v>10.332999999999998</v>
      </c>
      <c r="M1229" s="124">
        <f t="shared" si="85"/>
        <v>69.679667086035039</v>
      </c>
      <c r="N1229">
        <v>2</v>
      </c>
      <c r="O1229">
        <f>O1228+0.146</f>
        <v>9.8450000000000006</v>
      </c>
      <c r="P1229" s="124">
        <f t="shared" si="84"/>
        <v>73.133570340274247</v>
      </c>
      <c r="S1229" s="124" t="str">
        <f t="shared" si="86"/>
        <v/>
      </c>
    </row>
    <row r="1230" spans="1:19">
      <c r="A1230" s="79" t="s">
        <v>18</v>
      </c>
      <c r="B1230" s="79">
        <v>2022</v>
      </c>
      <c r="C1230" s="44">
        <v>44849</v>
      </c>
      <c r="D1230" s="79" t="s">
        <v>19</v>
      </c>
      <c r="E1230" s="81" t="s">
        <v>538</v>
      </c>
      <c r="F1230" s="81">
        <v>2</v>
      </c>
      <c r="G1230" s="81" t="s">
        <v>99</v>
      </c>
      <c r="H1230" s="81" t="s">
        <v>100</v>
      </c>
      <c r="I1230" s="10">
        <f>(C1230-VLOOKUP(G1230,Riders!$A$2:$E$7777,4,FALSE))/365</f>
        <v>23.512328767123286</v>
      </c>
      <c r="J1230" s="91">
        <v>2</v>
      </c>
      <c r="K1230">
        <v>1</v>
      </c>
      <c r="L1230" s="15">
        <v>9.7899999999999991</v>
      </c>
      <c r="M1230" s="124">
        <f t="shared" si="85"/>
        <v>73.544433094994901</v>
      </c>
      <c r="N1230">
        <v>1</v>
      </c>
      <c r="O1230">
        <v>9.6839999999999993</v>
      </c>
      <c r="P1230" s="124">
        <f t="shared" si="84"/>
        <v>74.349442379182165</v>
      </c>
      <c r="S1230" s="124" t="str">
        <f t="shared" si="86"/>
        <v/>
      </c>
    </row>
    <row r="1231" spans="1:19">
      <c r="A1231" s="79" t="s">
        <v>18</v>
      </c>
      <c r="B1231" s="79">
        <v>2022</v>
      </c>
      <c r="C1231" s="44">
        <v>44849</v>
      </c>
      <c r="D1231" s="79" t="s">
        <v>19</v>
      </c>
      <c r="E1231" s="81" t="s">
        <v>538</v>
      </c>
      <c r="F1231" s="81">
        <v>2</v>
      </c>
      <c r="G1231" s="81" t="s">
        <v>104</v>
      </c>
      <c r="H1231" s="81" t="s">
        <v>100</v>
      </c>
      <c r="I1231" s="10">
        <f>(C1231-VLOOKUP(G1231,Riders!$A$2:$E$7777,4,FALSE))/365</f>
        <v>30.161643835616438</v>
      </c>
      <c r="J1231" s="91">
        <v>3</v>
      </c>
      <c r="K1231">
        <v>2</v>
      </c>
      <c r="L1231" s="15">
        <f>L1230+0.015</f>
        <v>9.8049999999999997</v>
      </c>
      <c r="M1231" s="124">
        <f t="shared" si="85"/>
        <v>73.431922488526268</v>
      </c>
      <c r="N1231">
        <v>2</v>
      </c>
      <c r="O1231">
        <f>O1230+0.038</f>
        <v>9.7219999999999995</v>
      </c>
      <c r="P1231" s="124">
        <f t="shared" si="84"/>
        <v>74.058835630528705</v>
      </c>
      <c r="S1231" s="124" t="str">
        <f t="shared" si="86"/>
        <v/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539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92">
        <v>1</v>
      </c>
      <c r="K1232">
        <v>1</v>
      </c>
      <c r="L1232" s="15">
        <v>9.6859999999999999</v>
      </c>
      <c r="M1232" s="124">
        <f t="shared" si="85"/>
        <v>74.334090439810041</v>
      </c>
      <c r="N1232">
        <v>1</v>
      </c>
      <c r="O1232">
        <v>9.7729999999999997</v>
      </c>
      <c r="P1232" s="124">
        <f t="shared" si="84"/>
        <v>73.672362631740512</v>
      </c>
      <c r="S1232" s="124" t="str">
        <f t="shared" si="86"/>
        <v/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539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92">
        <v>2</v>
      </c>
      <c r="K1233">
        <v>2</v>
      </c>
      <c r="L1233" s="15">
        <f>9.686+0.155</f>
        <v>9.8409999999999993</v>
      </c>
      <c r="M1233" s="124">
        <f t="shared" si="85"/>
        <v>73.163296412966162</v>
      </c>
      <c r="N1233">
        <v>2</v>
      </c>
      <c r="O1233">
        <f>9.773+0.083</f>
        <v>9.8559999999999999</v>
      </c>
      <c r="P1233" s="124">
        <f t="shared" si="84"/>
        <v>73.05194805194806</v>
      </c>
      <c r="S1233" s="124" t="str">
        <f t="shared" si="86"/>
        <v/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540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92">
        <v>3</v>
      </c>
      <c r="K1234">
        <v>1</v>
      </c>
      <c r="L1234" s="15">
        <f>9.838</f>
        <v>9.8379999999999992</v>
      </c>
      <c r="M1234" s="124">
        <f t="shared" si="85"/>
        <v>73.185606830656639</v>
      </c>
      <c r="N1234">
        <v>1</v>
      </c>
      <c r="O1234">
        <v>9.9640000000000004</v>
      </c>
      <c r="P1234" s="124">
        <f t="shared" si="84"/>
        <v>72.260136491368925</v>
      </c>
      <c r="S1234" s="124" t="str">
        <f t="shared" si="86"/>
        <v/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540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92">
        <v>4</v>
      </c>
      <c r="K1235">
        <v>2</v>
      </c>
      <c r="L1235" s="15">
        <f>9.838+0.223</f>
        <v>10.061</v>
      </c>
      <c r="M1235" s="124">
        <f t="shared" si="85"/>
        <v>71.563462876453627</v>
      </c>
      <c r="N1235">
        <v>2</v>
      </c>
      <c r="O1235">
        <f>9.964+0.259</f>
        <v>10.223000000000001</v>
      </c>
      <c r="P1235" s="124">
        <f t="shared" si="84"/>
        <v>70.429423848185465</v>
      </c>
      <c r="S1235" s="124" t="str">
        <f t="shared" si="86"/>
        <v/>
      </c>
    </row>
    <row r="1236" spans="1:19">
      <c r="A1236" s="21" t="s">
        <v>1061</v>
      </c>
      <c r="B1236" s="21">
        <v>2023</v>
      </c>
      <c r="C1236" s="75">
        <v>44983</v>
      </c>
      <c r="D1236" s="21" t="s">
        <v>64</v>
      </c>
      <c r="E1236" t="s">
        <v>533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24">
        <f t="shared" si="85"/>
        <v>71.656050955414017</v>
      </c>
      <c r="P1236" s="124" t="str">
        <f t="shared" si="84"/>
        <v/>
      </c>
      <c r="S1236" s="124" t="str">
        <f t="shared" si="86"/>
        <v/>
      </c>
    </row>
    <row r="1237" spans="1:19">
      <c r="A1237" s="21" t="s">
        <v>1061</v>
      </c>
      <c r="B1237" s="21">
        <v>2023</v>
      </c>
      <c r="C1237" s="75">
        <v>44983</v>
      </c>
      <c r="D1237" s="21" t="s">
        <v>64</v>
      </c>
      <c r="E1237" t="s">
        <v>533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24">
        <f t="shared" si="85"/>
        <v>69.410970789549793</v>
      </c>
      <c r="P1237" s="124" t="str">
        <f t="shared" si="84"/>
        <v/>
      </c>
      <c r="S1237" s="124" t="str">
        <f t="shared" si="86"/>
        <v/>
      </c>
    </row>
    <row r="1238" spans="1:19">
      <c r="A1238" s="21" t="s">
        <v>1061</v>
      </c>
      <c r="B1238" s="21">
        <v>2023</v>
      </c>
      <c r="C1238" s="75">
        <v>44983</v>
      </c>
      <c r="D1238" s="21" t="s">
        <v>64</v>
      </c>
      <c r="E1238" t="s">
        <v>533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24">
        <f t="shared" si="85"/>
        <v>71.74887892376681</v>
      </c>
      <c r="P1238" s="124" t="str">
        <f t="shared" si="84"/>
        <v/>
      </c>
      <c r="S1238" s="124" t="str">
        <f t="shared" si="86"/>
        <v/>
      </c>
    </row>
    <row r="1239" spans="1:19">
      <c r="A1239" s="21" t="s">
        <v>1061</v>
      </c>
      <c r="B1239" s="21">
        <v>2023</v>
      </c>
      <c r="C1239" s="75">
        <v>44983</v>
      </c>
      <c r="D1239" s="21" t="s">
        <v>64</v>
      </c>
      <c r="E1239" t="s">
        <v>533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24">
        <f t="shared" si="85"/>
        <v>71.040947212629504</v>
      </c>
      <c r="P1239" s="124" t="str">
        <f t="shared" si="84"/>
        <v/>
      </c>
      <c r="S1239" s="124" t="str">
        <f t="shared" si="86"/>
        <v/>
      </c>
    </row>
    <row r="1240" spans="1:19">
      <c r="A1240" s="21" t="s">
        <v>1061</v>
      </c>
      <c r="B1240" s="21">
        <v>2023</v>
      </c>
      <c r="C1240" s="75">
        <v>44983</v>
      </c>
      <c r="D1240" s="21" t="s">
        <v>64</v>
      </c>
      <c r="E1240" t="s">
        <v>533</v>
      </c>
      <c r="F1240">
        <v>2</v>
      </c>
      <c r="G1240" t="s">
        <v>467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24">
        <f t="shared" si="85"/>
        <v>72.151518188195212</v>
      </c>
      <c r="P1240" s="124" t="str">
        <f t="shared" si="84"/>
        <v/>
      </c>
      <c r="S1240" s="124" t="str">
        <f t="shared" si="86"/>
        <v/>
      </c>
    </row>
    <row r="1241" spans="1:19">
      <c r="A1241" s="21" t="s">
        <v>1061</v>
      </c>
      <c r="B1241" s="21">
        <v>2023</v>
      </c>
      <c r="C1241" s="75">
        <v>44983</v>
      </c>
      <c r="D1241" s="21" t="s">
        <v>64</v>
      </c>
      <c r="E1241" t="s">
        <v>533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24">
        <f t="shared" si="85"/>
        <v>68.441064638783274</v>
      </c>
      <c r="P1241" s="124" t="str">
        <f t="shared" si="84"/>
        <v/>
      </c>
      <c r="S1241" s="124" t="str">
        <f t="shared" si="86"/>
        <v/>
      </c>
    </row>
    <row r="1242" spans="1:19">
      <c r="A1242" s="21" t="s">
        <v>1061</v>
      </c>
      <c r="B1242" s="21">
        <v>2023</v>
      </c>
      <c r="C1242" s="75">
        <v>44983</v>
      </c>
      <c r="D1242" s="21" t="s">
        <v>64</v>
      </c>
      <c r="E1242" t="s">
        <v>533</v>
      </c>
      <c r="F1242">
        <v>3</v>
      </c>
      <c r="G1242" t="s">
        <v>194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24">
        <f t="shared" si="85"/>
        <v>68.669527896995717</v>
      </c>
      <c r="P1242" s="124" t="str">
        <f t="shared" si="84"/>
        <v/>
      </c>
      <c r="S1242" s="124" t="str">
        <f t="shared" si="86"/>
        <v/>
      </c>
    </row>
    <row r="1243" spans="1:19">
      <c r="A1243" s="21" t="s">
        <v>1061</v>
      </c>
      <c r="B1243" s="21">
        <v>2023</v>
      </c>
      <c r="C1243" s="75">
        <v>44983</v>
      </c>
      <c r="D1243" s="21" t="s">
        <v>64</v>
      </c>
      <c r="E1243" t="s">
        <v>533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24">
        <f t="shared" si="85"/>
        <v>68.584492284244618</v>
      </c>
      <c r="P1243" s="124" t="str">
        <f t="shared" si="84"/>
        <v/>
      </c>
      <c r="S1243" s="124" t="str">
        <f t="shared" si="86"/>
        <v/>
      </c>
    </row>
    <row r="1244" spans="1:19">
      <c r="A1244" s="21" t="s">
        <v>1061</v>
      </c>
      <c r="B1244" s="21">
        <v>2023</v>
      </c>
      <c r="C1244" s="75">
        <v>44983</v>
      </c>
      <c r="D1244" s="21" t="s">
        <v>64</v>
      </c>
      <c r="E1244" t="s">
        <v>533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24">
        <f t="shared" si="85"/>
        <v>71.265960605760668</v>
      </c>
      <c r="P1244" s="124" t="str">
        <f t="shared" si="84"/>
        <v/>
      </c>
      <c r="S1244" s="124" t="str">
        <f t="shared" si="86"/>
        <v/>
      </c>
    </row>
    <row r="1245" spans="1:19">
      <c r="A1245" s="21" t="s">
        <v>1061</v>
      </c>
      <c r="B1245" s="21">
        <v>2023</v>
      </c>
      <c r="C1245" s="75">
        <v>44983</v>
      </c>
      <c r="D1245" s="21" t="s">
        <v>64</v>
      </c>
      <c r="E1245" t="s">
        <v>533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24">
        <f t="shared" si="85"/>
        <v>70.761670761670771</v>
      </c>
      <c r="P1245" s="124" t="str">
        <f t="shared" si="84"/>
        <v/>
      </c>
      <c r="S1245" s="124" t="str">
        <f t="shared" si="86"/>
        <v/>
      </c>
    </row>
    <row r="1246" spans="1:19">
      <c r="A1246" s="21" t="s">
        <v>1061</v>
      </c>
      <c r="B1246" s="21">
        <v>2023</v>
      </c>
      <c r="C1246" s="75">
        <v>44983</v>
      </c>
      <c r="D1246" s="21" t="s">
        <v>64</v>
      </c>
      <c r="E1246" t="s">
        <v>533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24">
        <f t="shared" si="85"/>
        <v>70.915000492465282</v>
      </c>
      <c r="P1246" s="124" t="str">
        <f t="shared" si="84"/>
        <v/>
      </c>
      <c r="S1246" s="124" t="str">
        <f t="shared" si="86"/>
        <v/>
      </c>
    </row>
    <row r="1247" spans="1:19">
      <c r="A1247" s="21" t="s">
        <v>1061</v>
      </c>
      <c r="B1247" s="21">
        <v>2023</v>
      </c>
      <c r="C1247" s="75">
        <v>44983</v>
      </c>
      <c r="D1247" s="21" t="s">
        <v>64</v>
      </c>
      <c r="E1247" t="s">
        <v>533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24">
        <f t="shared" si="85"/>
        <v>70.223349263630155</v>
      </c>
      <c r="P1247" s="124" t="str">
        <f t="shared" si="84"/>
        <v/>
      </c>
      <c r="S1247" s="124" t="str">
        <f t="shared" si="86"/>
        <v/>
      </c>
    </row>
    <row r="1248" spans="1:19">
      <c r="A1248" s="21" t="s">
        <v>1061</v>
      </c>
      <c r="B1248" s="21">
        <v>2023</v>
      </c>
      <c r="C1248" s="75">
        <v>44983</v>
      </c>
      <c r="D1248" s="21" t="s">
        <v>64</v>
      </c>
      <c r="E1248" t="s">
        <v>533</v>
      </c>
      <c r="F1248">
        <v>6</v>
      </c>
      <c r="G1248" t="s">
        <v>200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24">
        <f t="shared" si="85"/>
        <v>70.36747458952307</v>
      </c>
      <c r="P1248" s="124" t="str">
        <f t="shared" si="84"/>
        <v/>
      </c>
      <c r="S1248" s="124" t="str">
        <f t="shared" si="86"/>
        <v/>
      </c>
    </row>
    <row r="1249" spans="1:19">
      <c r="A1249" s="21" t="s">
        <v>1061</v>
      </c>
      <c r="B1249" s="21">
        <v>2023</v>
      </c>
      <c r="C1249" s="75">
        <v>44983</v>
      </c>
      <c r="D1249" s="21" t="s">
        <v>64</v>
      </c>
      <c r="E1249" t="s">
        <v>533</v>
      </c>
      <c r="F1249">
        <v>6</v>
      </c>
      <c r="G1249" t="s">
        <v>535</v>
      </c>
      <c r="H1249" t="s">
        <v>226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24">
        <f t="shared" si="85"/>
        <v>69.170909789605162</v>
      </c>
      <c r="P1249" s="124" t="str">
        <f t="shared" si="84"/>
        <v/>
      </c>
      <c r="S1249" s="124" t="str">
        <f t="shared" si="86"/>
        <v/>
      </c>
    </row>
    <row r="1250" spans="1:19">
      <c r="A1250" s="21" t="s">
        <v>1061</v>
      </c>
      <c r="B1250" s="21">
        <v>2023</v>
      </c>
      <c r="C1250" s="75">
        <v>44983</v>
      </c>
      <c r="D1250" s="21" t="s">
        <v>64</v>
      </c>
      <c r="E1250" t="s">
        <v>533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24">
        <f t="shared" ref="M1250:M1281" si="87">IF(L1250="","",3.6*200/(L1250))</f>
        <v>71.244805066297246</v>
      </c>
      <c r="P1250" s="124" t="str">
        <f t="shared" si="84"/>
        <v/>
      </c>
      <c r="S1250" s="124" t="str">
        <f t="shared" si="86"/>
        <v/>
      </c>
    </row>
    <row r="1251" spans="1:19">
      <c r="A1251" s="21" t="s">
        <v>1061</v>
      </c>
      <c r="B1251" s="21">
        <v>2023</v>
      </c>
      <c r="C1251" s="75">
        <v>44983</v>
      </c>
      <c r="D1251" s="21" t="s">
        <v>64</v>
      </c>
      <c r="E1251" t="s">
        <v>533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24">
        <f t="shared" si="87"/>
        <v>71.456927352123856</v>
      </c>
      <c r="P1251" s="124" t="str">
        <f t="shared" si="84"/>
        <v/>
      </c>
      <c r="S1251" s="124" t="str">
        <f t="shared" si="86"/>
        <v/>
      </c>
    </row>
    <row r="1252" spans="1:19">
      <c r="A1252" s="21" t="s">
        <v>1061</v>
      </c>
      <c r="B1252" s="21">
        <v>2023</v>
      </c>
      <c r="C1252" s="75">
        <v>44983</v>
      </c>
      <c r="D1252" s="21" t="s">
        <v>64</v>
      </c>
      <c r="E1252" t="s">
        <v>533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24">
        <f t="shared" si="87"/>
        <v>71.19549095223968</v>
      </c>
      <c r="P1252" s="124" t="str">
        <f t="shared" si="84"/>
        <v/>
      </c>
      <c r="S1252" s="124" t="str">
        <f t="shared" si="86"/>
        <v/>
      </c>
    </row>
    <row r="1253" spans="1:19">
      <c r="A1253" s="21" t="s">
        <v>1061</v>
      </c>
      <c r="B1253" s="21">
        <v>2023</v>
      </c>
      <c r="C1253" s="75">
        <v>44983</v>
      </c>
      <c r="D1253" s="21" t="s">
        <v>64</v>
      </c>
      <c r="E1253" t="s">
        <v>533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24">
        <f t="shared" si="87"/>
        <v>69.957248348231644</v>
      </c>
      <c r="P1253" s="124" t="str">
        <f t="shared" si="84"/>
        <v/>
      </c>
      <c r="S1253" s="124" t="str">
        <f t="shared" si="86"/>
        <v/>
      </c>
    </row>
    <row r="1254" spans="1:19">
      <c r="A1254" s="21" t="s">
        <v>1061</v>
      </c>
      <c r="B1254" s="21">
        <v>2023</v>
      </c>
      <c r="C1254" s="75">
        <v>44983</v>
      </c>
      <c r="D1254" s="21" t="s">
        <v>64</v>
      </c>
      <c r="E1254" t="s">
        <v>533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24">
        <f t="shared" si="87"/>
        <v>69.32409012131717</v>
      </c>
      <c r="P1254" s="124" t="str">
        <f t="shared" si="84"/>
        <v/>
      </c>
      <c r="S1254" s="124" t="str">
        <f t="shared" si="86"/>
        <v/>
      </c>
    </row>
    <row r="1255" spans="1:19">
      <c r="A1255" s="21" t="s">
        <v>1061</v>
      </c>
      <c r="B1255" s="21">
        <v>2023</v>
      </c>
      <c r="C1255" s="75">
        <v>44983</v>
      </c>
      <c r="D1255" s="21" t="s">
        <v>64</v>
      </c>
      <c r="E1255" t="s">
        <v>533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24">
        <f t="shared" si="87"/>
        <v>71.656050955414017</v>
      </c>
      <c r="P1255" s="124" t="str">
        <f t="shared" si="84"/>
        <v/>
      </c>
      <c r="S1255" s="124" t="str">
        <f t="shared" si="86"/>
        <v/>
      </c>
    </row>
    <row r="1256" spans="1:19">
      <c r="A1256" s="21" t="s">
        <v>1061</v>
      </c>
      <c r="B1256" s="21">
        <v>2023</v>
      </c>
      <c r="C1256" s="75">
        <v>44983</v>
      </c>
      <c r="D1256" s="21" t="s">
        <v>64</v>
      </c>
      <c r="E1256" t="s">
        <v>533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24">
        <f t="shared" si="87"/>
        <v>69.896126589651487</v>
      </c>
      <c r="P1256" s="124" t="str">
        <f t="shared" si="84"/>
        <v/>
      </c>
      <c r="S1256" s="124" t="str">
        <f t="shared" si="86"/>
        <v/>
      </c>
    </row>
    <row r="1257" spans="1:19">
      <c r="A1257" s="21" t="s">
        <v>1061</v>
      </c>
      <c r="B1257" s="21">
        <v>2023</v>
      </c>
      <c r="C1257" s="75">
        <v>44983</v>
      </c>
      <c r="D1257" s="21" t="s">
        <v>64</v>
      </c>
      <c r="E1257" t="s">
        <v>533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24">
        <f t="shared" si="87"/>
        <v>70.100282348359457</v>
      </c>
      <c r="P1257" s="124" t="str">
        <f t="shared" si="84"/>
        <v/>
      </c>
      <c r="S1257" s="124" t="str">
        <f t="shared" si="86"/>
        <v/>
      </c>
    </row>
    <row r="1258" spans="1:19">
      <c r="A1258" s="21" t="s">
        <v>1061</v>
      </c>
      <c r="B1258" s="21">
        <v>2023</v>
      </c>
      <c r="C1258" s="75">
        <v>44983</v>
      </c>
      <c r="D1258" s="21" t="s">
        <v>64</v>
      </c>
      <c r="E1258" t="s">
        <v>533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24">
        <f t="shared" si="87"/>
        <v>69.936862554638168</v>
      </c>
      <c r="P1258" s="124" t="str">
        <f t="shared" si="84"/>
        <v/>
      </c>
      <c r="S1258" s="124" t="str">
        <f t="shared" si="86"/>
        <v/>
      </c>
    </row>
    <row r="1259" spans="1:19">
      <c r="A1259" s="21" t="s">
        <v>1061</v>
      </c>
      <c r="B1259" s="21">
        <v>2023</v>
      </c>
      <c r="C1259" s="75">
        <v>44983</v>
      </c>
      <c r="D1259" s="21" t="s">
        <v>64</v>
      </c>
      <c r="E1259" t="s">
        <v>533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24">
        <f t="shared" si="87"/>
        <v>70.928972515023148</v>
      </c>
      <c r="P1259" s="124" t="str">
        <f t="shared" si="84"/>
        <v/>
      </c>
      <c r="S1259" s="124" t="str">
        <f t="shared" si="86"/>
        <v/>
      </c>
    </row>
    <row r="1260" spans="1:19">
      <c r="A1260" s="21" t="s">
        <v>1061</v>
      </c>
      <c r="B1260" s="21">
        <v>2023</v>
      </c>
      <c r="C1260" s="75">
        <v>44983</v>
      </c>
      <c r="D1260" s="21" t="s">
        <v>64</v>
      </c>
      <c r="E1260" t="s">
        <v>536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24">
        <f t="shared" si="87"/>
        <v>69.498069498069484</v>
      </c>
      <c r="P1260" s="124" t="str">
        <f t="shared" ref="P1260:P1323" si="88">IF(O1260="","",3.6*200/(O1260))</f>
        <v/>
      </c>
      <c r="S1260" s="124" t="str">
        <f t="shared" si="86"/>
        <v/>
      </c>
    </row>
    <row r="1261" spans="1:19">
      <c r="A1261" s="21" t="s">
        <v>1061</v>
      </c>
      <c r="B1261" s="21">
        <v>2023</v>
      </c>
      <c r="C1261" s="75">
        <v>44983</v>
      </c>
      <c r="D1261" s="21" t="s">
        <v>64</v>
      </c>
      <c r="E1261" t="s">
        <v>536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24">
        <f t="shared" si="87"/>
        <v>71.400238000793337</v>
      </c>
      <c r="P1261" s="124" t="str">
        <f t="shared" si="88"/>
        <v/>
      </c>
      <c r="S1261" s="124" t="str">
        <f t="shared" si="86"/>
        <v/>
      </c>
    </row>
    <row r="1262" spans="1:19">
      <c r="A1262" s="21" t="s">
        <v>1061</v>
      </c>
      <c r="B1262" s="21">
        <v>2023</v>
      </c>
      <c r="C1262" s="75">
        <v>44983</v>
      </c>
      <c r="D1262" s="21" t="s">
        <v>64</v>
      </c>
      <c r="E1262" t="s">
        <v>536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24">
        <f t="shared" si="87"/>
        <v>70.671378091872796</v>
      </c>
      <c r="P1262" s="124" t="str">
        <f t="shared" si="88"/>
        <v/>
      </c>
      <c r="S1262" s="124" t="str">
        <f t="shared" si="86"/>
        <v/>
      </c>
    </row>
    <row r="1263" spans="1:19">
      <c r="A1263" s="21" t="s">
        <v>1061</v>
      </c>
      <c r="B1263" s="21">
        <v>2023</v>
      </c>
      <c r="C1263" s="75">
        <v>44983</v>
      </c>
      <c r="D1263" s="21" t="s">
        <v>64</v>
      </c>
      <c r="E1263" t="s">
        <v>536</v>
      </c>
      <c r="F1263">
        <v>2</v>
      </c>
      <c r="G1263" t="s">
        <v>182</v>
      </c>
      <c r="H1263" t="s">
        <v>476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24">
        <f t="shared" si="87"/>
        <v>71.806123466640074</v>
      </c>
      <c r="P1263" s="124" t="str">
        <f t="shared" si="88"/>
        <v/>
      </c>
      <c r="S1263" s="124" t="str">
        <f t="shared" si="86"/>
        <v/>
      </c>
    </row>
    <row r="1264" spans="1:19">
      <c r="A1264" s="21" t="s">
        <v>1061</v>
      </c>
      <c r="B1264" s="21">
        <v>2023</v>
      </c>
      <c r="C1264" s="75">
        <v>44983</v>
      </c>
      <c r="D1264" s="21" t="s">
        <v>64</v>
      </c>
      <c r="E1264" t="s">
        <v>536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24">
        <f t="shared" si="87"/>
        <v>71.720290865624065</v>
      </c>
      <c r="P1264" s="124" t="str">
        <f t="shared" si="88"/>
        <v/>
      </c>
      <c r="S1264" s="124" t="str">
        <f t="shared" si="86"/>
        <v/>
      </c>
    </row>
    <row r="1265" spans="1:19">
      <c r="A1265" s="21" t="s">
        <v>1061</v>
      </c>
      <c r="B1265" s="21">
        <v>2023</v>
      </c>
      <c r="C1265" s="75">
        <v>44983</v>
      </c>
      <c r="D1265" s="21" t="s">
        <v>64</v>
      </c>
      <c r="E1265" t="s">
        <v>536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24">
        <f t="shared" si="87"/>
        <v>71.913703555733122</v>
      </c>
      <c r="P1265" s="124" t="str">
        <f t="shared" si="88"/>
        <v/>
      </c>
      <c r="S1265" s="124" t="str">
        <f t="shared" si="86"/>
        <v/>
      </c>
    </row>
    <row r="1266" spans="1:19">
      <c r="A1266" s="21" t="s">
        <v>1061</v>
      </c>
      <c r="B1266" s="21">
        <v>2023</v>
      </c>
      <c r="C1266" s="75">
        <v>44983</v>
      </c>
      <c r="D1266" s="21" t="s">
        <v>64</v>
      </c>
      <c r="E1266" t="s">
        <v>536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24">
        <f t="shared" si="87"/>
        <v>69.82156710628395</v>
      </c>
      <c r="P1266" s="124" t="str">
        <f t="shared" si="88"/>
        <v/>
      </c>
      <c r="S1266" s="124" t="str">
        <f t="shared" si="86"/>
        <v/>
      </c>
    </row>
    <row r="1267" spans="1:19">
      <c r="A1267" s="21" t="s">
        <v>1061</v>
      </c>
      <c r="B1267" s="21">
        <v>2023</v>
      </c>
      <c r="C1267" s="75">
        <v>44983</v>
      </c>
      <c r="D1267" s="21" t="s">
        <v>64</v>
      </c>
      <c r="E1267" t="s">
        <v>536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24">
        <f t="shared" si="87"/>
        <v>69.357480011559574</v>
      </c>
      <c r="P1267" s="124" t="str">
        <f t="shared" si="88"/>
        <v/>
      </c>
      <c r="S1267" s="124" t="str">
        <f t="shared" si="86"/>
        <v/>
      </c>
    </row>
    <row r="1268" spans="1:19">
      <c r="A1268" s="21" t="s">
        <v>1061</v>
      </c>
      <c r="B1268" s="21">
        <v>2023</v>
      </c>
      <c r="C1268" s="75">
        <v>44983</v>
      </c>
      <c r="D1268" s="21" t="s">
        <v>64</v>
      </c>
      <c r="E1268" t="s">
        <v>536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24">
        <f t="shared" si="87"/>
        <v>72.492952074103897</v>
      </c>
      <c r="P1268" s="124" t="str">
        <f t="shared" si="88"/>
        <v/>
      </c>
      <c r="S1268" s="124" t="str">
        <f t="shared" si="86"/>
        <v/>
      </c>
    </row>
    <row r="1269" spans="1:19">
      <c r="A1269" s="21" t="s">
        <v>1061</v>
      </c>
      <c r="B1269" s="21">
        <v>2023</v>
      </c>
      <c r="C1269" s="75">
        <v>44983</v>
      </c>
      <c r="D1269" s="21" t="s">
        <v>64</v>
      </c>
      <c r="E1269" t="s">
        <v>536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24">
        <f t="shared" si="87"/>
        <v>72.238386676030899</v>
      </c>
      <c r="P1269" s="124" t="str">
        <f t="shared" si="88"/>
        <v/>
      </c>
      <c r="S1269" s="124" t="str">
        <f t="shared" si="86"/>
        <v/>
      </c>
    </row>
    <row r="1270" spans="1:19">
      <c r="A1270" s="21" t="s">
        <v>1061</v>
      </c>
      <c r="B1270" s="21">
        <v>2023</v>
      </c>
      <c r="C1270" s="75">
        <v>44983</v>
      </c>
      <c r="D1270" s="21" t="s">
        <v>64</v>
      </c>
      <c r="E1270" t="s">
        <v>536</v>
      </c>
      <c r="F1270">
        <v>6</v>
      </c>
      <c r="G1270" t="s">
        <v>467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24">
        <f t="shared" si="87"/>
        <v>73.140999593661121</v>
      </c>
      <c r="P1270" s="124" t="str">
        <f t="shared" si="88"/>
        <v/>
      </c>
      <c r="S1270" s="124" t="str">
        <f t="shared" si="86"/>
        <v/>
      </c>
    </row>
    <row r="1271" spans="1:19">
      <c r="A1271" s="21" t="s">
        <v>1061</v>
      </c>
      <c r="B1271" s="21">
        <v>2023</v>
      </c>
      <c r="C1271" s="75">
        <v>44983</v>
      </c>
      <c r="D1271" s="21" t="s">
        <v>64</v>
      </c>
      <c r="E1271" t="s">
        <v>536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24">
        <f t="shared" si="87"/>
        <v>68.149550402271657</v>
      </c>
      <c r="P1271" s="124" t="str">
        <f t="shared" si="88"/>
        <v/>
      </c>
      <c r="S1271" s="124" t="str">
        <f t="shared" si="86"/>
        <v/>
      </c>
    </row>
    <row r="1272" spans="1:19">
      <c r="A1272" s="21" t="s">
        <v>1061</v>
      </c>
      <c r="B1272" s="21">
        <v>2023</v>
      </c>
      <c r="C1272" s="75">
        <v>44983</v>
      </c>
      <c r="D1272" s="21" t="s">
        <v>64</v>
      </c>
      <c r="E1272" t="s">
        <v>536</v>
      </c>
      <c r="F1272">
        <v>7</v>
      </c>
      <c r="G1272" t="s">
        <v>194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24">
        <f t="shared" si="87"/>
        <v>72.036018009004508</v>
      </c>
      <c r="P1272" s="124" t="str">
        <f t="shared" si="88"/>
        <v/>
      </c>
      <c r="S1272" s="124" t="str">
        <f t="shared" si="86"/>
        <v/>
      </c>
    </row>
    <row r="1273" spans="1:19">
      <c r="A1273" s="21" t="s">
        <v>1061</v>
      </c>
      <c r="B1273" s="21">
        <v>2023</v>
      </c>
      <c r="C1273" s="75">
        <v>44983</v>
      </c>
      <c r="D1273" s="21" t="s">
        <v>64</v>
      </c>
      <c r="E1273" t="s">
        <v>536</v>
      </c>
      <c r="F1273">
        <v>7</v>
      </c>
      <c r="G1273" t="s">
        <v>200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24">
        <f t="shared" si="87"/>
        <v>69.639230099622793</v>
      </c>
      <c r="P1273" s="124" t="str">
        <f t="shared" si="88"/>
        <v/>
      </c>
      <c r="S1273" s="124" t="str">
        <f t="shared" si="86"/>
        <v/>
      </c>
    </row>
    <row r="1274" spans="1:19">
      <c r="A1274" s="21" t="s">
        <v>1061</v>
      </c>
      <c r="B1274" s="21">
        <v>2023</v>
      </c>
      <c r="C1274" s="75">
        <v>44983</v>
      </c>
      <c r="D1274" s="21" t="s">
        <v>64</v>
      </c>
      <c r="E1274" t="s">
        <v>536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24">
        <f t="shared" si="87"/>
        <v>71.492403932082212</v>
      </c>
      <c r="P1274" s="124" t="str">
        <f t="shared" si="88"/>
        <v/>
      </c>
      <c r="S1274" s="124" t="str">
        <f t="shared" si="86"/>
        <v/>
      </c>
    </row>
    <row r="1275" spans="1:19">
      <c r="A1275" s="21" t="s">
        <v>1061</v>
      </c>
      <c r="B1275" s="21">
        <v>2023</v>
      </c>
      <c r="C1275" s="75">
        <v>44983</v>
      </c>
      <c r="D1275" s="21" t="s">
        <v>64</v>
      </c>
      <c r="E1275" t="s">
        <v>536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24">
        <f t="shared" si="87"/>
        <v>70.7755824240637</v>
      </c>
      <c r="P1275" s="124" t="str">
        <f t="shared" si="88"/>
        <v/>
      </c>
      <c r="S1275" s="124" t="str">
        <f t="shared" si="86"/>
        <v/>
      </c>
    </row>
    <row r="1276" spans="1:19">
      <c r="A1276" s="21" t="s">
        <v>1061</v>
      </c>
      <c r="B1276" s="21">
        <v>2023</v>
      </c>
      <c r="C1276" s="75">
        <v>44983</v>
      </c>
      <c r="D1276" s="21" t="s">
        <v>64</v>
      </c>
      <c r="E1276" t="s">
        <v>537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24">
        <f t="shared" si="87"/>
        <v>72.808170694711293</v>
      </c>
      <c r="N1276">
        <v>1</v>
      </c>
      <c r="O1276">
        <v>10.016999999999999</v>
      </c>
      <c r="P1276" s="124">
        <f t="shared" si="88"/>
        <v>71.877807726864333</v>
      </c>
      <c r="S1276" s="124" t="str">
        <f t="shared" si="86"/>
        <v/>
      </c>
    </row>
    <row r="1277" spans="1:19">
      <c r="A1277" s="21" t="s">
        <v>1061</v>
      </c>
      <c r="B1277" s="21">
        <v>2023</v>
      </c>
      <c r="C1277" s="75">
        <v>44983</v>
      </c>
      <c r="D1277" s="21" t="s">
        <v>64</v>
      </c>
      <c r="E1277" t="s">
        <v>537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24">
        <f t="shared" si="87"/>
        <v>72.420036210018097</v>
      </c>
      <c r="N1277">
        <v>2</v>
      </c>
      <c r="O1277">
        <v>10.016999999999999</v>
      </c>
      <c r="P1277" s="124">
        <f t="shared" si="88"/>
        <v>71.877807726864333</v>
      </c>
      <c r="S1277" s="124" t="str">
        <f t="shared" si="86"/>
        <v/>
      </c>
    </row>
    <row r="1278" spans="1:19">
      <c r="A1278" s="21" t="s">
        <v>1061</v>
      </c>
      <c r="B1278" s="21">
        <v>2023</v>
      </c>
      <c r="C1278" s="75">
        <v>44983</v>
      </c>
      <c r="D1278" s="21" t="s">
        <v>64</v>
      </c>
      <c r="E1278" t="s">
        <v>537</v>
      </c>
      <c r="F1278">
        <v>2</v>
      </c>
      <c r="G1278" t="s">
        <v>182</v>
      </c>
      <c r="H1278" t="s">
        <v>476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24">
        <f t="shared" si="87"/>
        <v>71.111111111111114</v>
      </c>
      <c r="N1278">
        <v>1</v>
      </c>
      <c r="O1278">
        <v>9.8119999999999994</v>
      </c>
      <c r="P1278" s="124">
        <f t="shared" si="88"/>
        <v>73.379535262943335</v>
      </c>
      <c r="Q1278">
        <v>1</v>
      </c>
      <c r="R1278">
        <v>9.8450000000000006</v>
      </c>
      <c r="S1278" s="124">
        <f t="shared" si="86"/>
        <v>73.133570340274247</v>
      </c>
    </row>
    <row r="1279" spans="1:19">
      <c r="A1279" s="21" t="s">
        <v>1061</v>
      </c>
      <c r="B1279" s="21">
        <v>2023</v>
      </c>
      <c r="C1279" s="75">
        <v>44983</v>
      </c>
      <c r="D1279" s="21" t="s">
        <v>64</v>
      </c>
      <c r="E1279" t="s">
        <v>537</v>
      </c>
      <c r="F1279">
        <v>2</v>
      </c>
      <c r="G1279" t="s">
        <v>194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24">
        <f t="shared" si="87"/>
        <v>71.549239789327231</v>
      </c>
      <c r="N1279">
        <v>2</v>
      </c>
      <c r="O1279">
        <v>10.008999999999999</v>
      </c>
      <c r="P1279" s="124">
        <f t="shared" si="88"/>
        <v>71.935258267559206</v>
      </c>
      <c r="Q1279">
        <v>2</v>
      </c>
      <c r="R1279">
        <v>10.352</v>
      </c>
      <c r="S1279" s="124">
        <f t="shared" si="86"/>
        <v>69.551777434312214</v>
      </c>
    </row>
    <row r="1280" spans="1:19">
      <c r="A1280" s="21" t="s">
        <v>1061</v>
      </c>
      <c r="B1280" s="21">
        <v>2023</v>
      </c>
      <c r="C1280" s="75">
        <v>44983</v>
      </c>
      <c r="D1280" s="21" t="s">
        <v>64</v>
      </c>
      <c r="E1280" t="s">
        <v>537</v>
      </c>
      <c r="F1280">
        <v>3</v>
      </c>
      <c r="G1280" t="s">
        <v>467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24">
        <f t="shared" si="87"/>
        <v>73.755377996312234</v>
      </c>
      <c r="N1280">
        <v>1</v>
      </c>
      <c r="O1280">
        <v>9.8040000000000003</v>
      </c>
      <c r="P1280" s="124">
        <f t="shared" si="88"/>
        <v>73.439412484700114</v>
      </c>
      <c r="S1280" s="124" t="str">
        <f t="shared" si="86"/>
        <v/>
      </c>
    </row>
    <row r="1281" spans="1:19">
      <c r="A1281" s="21" t="s">
        <v>1061</v>
      </c>
      <c r="B1281" s="21">
        <v>2023</v>
      </c>
      <c r="C1281" s="75">
        <v>44983</v>
      </c>
      <c r="D1281" s="21" t="s">
        <v>64</v>
      </c>
      <c r="E1281" t="s">
        <v>537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24">
        <f t="shared" si="87"/>
        <v>73.589533932951753</v>
      </c>
      <c r="N1281">
        <v>2</v>
      </c>
      <c r="O1281">
        <v>13.823</v>
      </c>
      <c r="P1281" s="124">
        <f t="shared" si="88"/>
        <v>52.087101208131372</v>
      </c>
      <c r="S1281" s="124" t="str">
        <f t="shared" si="86"/>
        <v/>
      </c>
    </row>
    <row r="1282" spans="1:19">
      <c r="A1282" s="21" t="s">
        <v>1061</v>
      </c>
      <c r="B1282" s="21">
        <v>2023</v>
      </c>
      <c r="C1282" s="75">
        <v>44983</v>
      </c>
      <c r="D1282" s="21" t="s">
        <v>64</v>
      </c>
      <c r="E1282" t="s">
        <v>537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24">
        <f t="shared" ref="M1282:M1313" si="89">IF(L1282="","",3.6*200/(L1282))</f>
        <v>69.144338807260155</v>
      </c>
      <c r="N1282">
        <v>1</v>
      </c>
      <c r="O1282">
        <v>10.183999999999999</v>
      </c>
      <c r="P1282" s="124">
        <f t="shared" si="88"/>
        <v>70.699135899450127</v>
      </c>
      <c r="Q1282">
        <v>1</v>
      </c>
      <c r="R1282">
        <v>10.11</v>
      </c>
      <c r="S1282" s="124">
        <f t="shared" ref="S1282:S1345" si="90">IF(R1282="","",3.6*200/(R1282))</f>
        <v>71.2166172106825</v>
      </c>
    </row>
    <row r="1283" spans="1:19">
      <c r="A1283" s="21" t="s">
        <v>1061</v>
      </c>
      <c r="B1283" s="21">
        <v>2023</v>
      </c>
      <c r="C1283" s="75">
        <v>44983</v>
      </c>
      <c r="D1283" s="21" t="s">
        <v>64</v>
      </c>
      <c r="E1283" t="s">
        <v>537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24">
        <f t="shared" si="89"/>
        <v>69.330765527202701</v>
      </c>
      <c r="N1283">
        <v>2</v>
      </c>
      <c r="O1283">
        <v>10.238</v>
      </c>
      <c r="P1283" s="124">
        <f t="shared" si="88"/>
        <v>70.326235592889233</v>
      </c>
      <c r="Q1283">
        <v>2</v>
      </c>
      <c r="R1283">
        <v>10.11</v>
      </c>
      <c r="S1283" s="124">
        <f t="shared" si="90"/>
        <v>71.2166172106825</v>
      </c>
    </row>
    <row r="1284" spans="1:19">
      <c r="A1284" s="21" t="s">
        <v>1061</v>
      </c>
      <c r="B1284" s="21">
        <v>2023</v>
      </c>
      <c r="C1284" s="75">
        <v>44983</v>
      </c>
      <c r="D1284" s="21" t="s">
        <v>64</v>
      </c>
      <c r="E1284" t="s">
        <v>538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24">
        <f t="shared" si="89"/>
        <v>71.301247771836003</v>
      </c>
      <c r="N1284">
        <v>1</v>
      </c>
      <c r="O1284">
        <v>10.109</v>
      </c>
      <c r="P1284" s="124">
        <f t="shared" si="88"/>
        <v>71.223662083292112</v>
      </c>
      <c r="S1284" s="124" t="str">
        <f t="shared" si="90"/>
        <v/>
      </c>
    </row>
    <row r="1285" spans="1:19">
      <c r="A1285" s="21" t="s">
        <v>1061</v>
      </c>
      <c r="B1285" s="21">
        <v>2023</v>
      </c>
      <c r="C1285" s="75">
        <v>44983</v>
      </c>
      <c r="D1285" s="21" t="s">
        <v>64</v>
      </c>
      <c r="E1285" t="s">
        <v>538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24">
        <f t="shared" si="89"/>
        <v>64.325917984454563</v>
      </c>
      <c r="N1285">
        <v>2</v>
      </c>
      <c r="O1285">
        <v>11.622</v>
      </c>
      <c r="P1285" s="124">
        <f t="shared" si="88"/>
        <v>61.951471347444503</v>
      </c>
      <c r="S1285" s="124" t="str">
        <f t="shared" si="90"/>
        <v/>
      </c>
    </row>
    <row r="1286" spans="1:19">
      <c r="A1286" s="21" t="s">
        <v>1061</v>
      </c>
      <c r="B1286" s="21">
        <v>2023</v>
      </c>
      <c r="C1286" s="75">
        <v>44983</v>
      </c>
      <c r="D1286" s="21" t="s">
        <v>64</v>
      </c>
      <c r="E1286" t="s">
        <v>538</v>
      </c>
      <c r="F1286">
        <v>2</v>
      </c>
      <c r="G1286" t="s">
        <v>467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24">
        <f t="shared" si="89"/>
        <v>72.992700729926995</v>
      </c>
      <c r="N1286">
        <v>1</v>
      </c>
      <c r="O1286">
        <v>9.8949999999999996</v>
      </c>
      <c r="P1286" s="124">
        <f t="shared" si="88"/>
        <v>72.764022233451243</v>
      </c>
      <c r="S1286" s="124" t="str">
        <f t="shared" si="90"/>
        <v/>
      </c>
    </row>
    <row r="1287" spans="1:19">
      <c r="A1287" s="21" t="s">
        <v>1061</v>
      </c>
      <c r="B1287" s="21">
        <v>2023</v>
      </c>
      <c r="C1287" s="75">
        <v>44983</v>
      </c>
      <c r="D1287" s="21" t="s">
        <v>64</v>
      </c>
      <c r="E1287" t="s">
        <v>538</v>
      </c>
      <c r="F1287">
        <v>2</v>
      </c>
      <c r="G1287" t="s">
        <v>182</v>
      </c>
      <c r="H1287" t="s">
        <v>476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24">
        <f t="shared" si="89"/>
        <v>72.859744990892523</v>
      </c>
      <c r="N1287">
        <v>2</v>
      </c>
      <c r="O1287">
        <v>16.259999999999998</v>
      </c>
      <c r="P1287" s="124">
        <f t="shared" si="88"/>
        <v>44.280442804428048</v>
      </c>
      <c r="S1287" s="124" t="str">
        <f t="shared" si="90"/>
        <v/>
      </c>
    </row>
    <row r="1288" spans="1:19">
      <c r="A1288" s="21" t="s">
        <v>1061</v>
      </c>
      <c r="B1288" s="21">
        <v>2023</v>
      </c>
      <c r="C1288" s="75">
        <v>44983</v>
      </c>
      <c r="D1288" s="21" t="s">
        <v>64</v>
      </c>
      <c r="E1288" t="s">
        <v>62</v>
      </c>
      <c r="F1288" t="s">
        <v>539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24">
        <f t="shared" si="89"/>
        <v>71.956825904457318</v>
      </c>
      <c r="N1288">
        <v>1</v>
      </c>
      <c r="O1288">
        <v>9.5630000000000006</v>
      </c>
      <c r="P1288" s="124">
        <f t="shared" si="88"/>
        <v>75.290180905573564</v>
      </c>
      <c r="S1288" s="124" t="str">
        <f t="shared" si="90"/>
        <v/>
      </c>
    </row>
    <row r="1289" spans="1:19">
      <c r="A1289" s="21" t="s">
        <v>1061</v>
      </c>
      <c r="B1289" s="21">
        <v>2023</v>
      </c>
      <c r="C1289" s="75">
        <v>44983</v>
      </c>
      <c r="D1289" s="21" t="s">
        <v>64</v>
      </c>
      <c r="E1289" t="s">
        <v>62</v>
      </c>
      <c r="F1289" t="s">
        <v>539</v>
      </c>
      <c r="G1289" t="s">
        <v>467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24">
        <f t="shared" si="89"/>
        <v>71.827613727055066</v>
      </c>
      <c r="N1289">
        <v>2</v>
      </c>
      <c r="O1289">
        <v>9.6530000000000005</v>
      </c>
      <c r="P1289" s="124">
        <f t="shared" si="88"/>
        <v>74.588210918885324</v>
      </c>
      <c r="S1289" s="124" t="str">
        <f t="shared" si="90"/>
        <v/>
      </c>
    </row>
    <row r="1290" spans="1:19">
      <c r="A1290" s="21" t="s">
        <v>1061</v>
      </c>
      <c r="B1290" s="21">
        <v>2023</v>
      </c>
      <c r="C1290" s="75">
        <v>44983</v>
      </c>
      <c r="D1290" s="21" t="s">
        <v>64</v>
      </c>
      <c r="E1290" t="s">
        <v>62</v>
      </c>
      <c r="F1290" t="s">
        <v>540</v>
      </c>
      <c r="G1290" t="s">
        <v>182</v>
      </c>
      <c r="H1290" t="s">
        <v>476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24">
        <f t="shared" si="89"/>
        <v>70.161761839797308</v>
      </c>
      <c r="N1290">
        <v>1</v>
      </c>
      <c r="O1290">
        <v>9.875</v>
      </c>
      <c r="P1290" s="124">
        <f t="shared" si="88"/>
        <v>72.911392405063296</v>
      </c>
      <c r="S1290" s="124" t="str">
        <f t="shared" si="90"/>
        <v/>
      </c>
    </row>
    <row r="1291" spans="1:19">
      <c r="A1291" s="21" t="s">
        <v>1061</v>
      </c>
      <c r="B1291" s="21">
        <v>2023</v>
      </c>
      <c r="C1291" s="75">
        <v>44983</v>
      </c>
      <c r="D1291" s="21" t="s">
        <v>64</v>
      </c>
      <c r="E1291" t="s">
        <v>62</v>
      </c>
      <c r="F1291" t="s">
        <v>540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24">
        <f t="shared" si="89"/>
        <v>67.120350517386029</v>
      </c>
      <c r="N1291">
        <v>2</v>
      </c>
      <c r="O1291">
        <v>9.9649999999999999</v>
      </c>
      <c r="P1291" s="124">
        <f t="shared" si="88"/>
        <v>72.252885097842452</v>
      </c>
      <c r="S1291" s="124" t="str">
        <f t="shared" si="90"/>
        <v/>
      </c>
    </row>
    <row r="1292" spans="1:19">
      <c r="A1292" s="28" t="s">
        <v>1116</v>
      </c>
      <c r="B1292" s="28">
        <v>2023</v>
      </c>
      <c r="C1292" s="44">
        <v>45002</v>
      </c>
      <c r="D1292" s="28" t="s">
        <v>64</v>
      </c>
      <c r="E1292" t="s">
        <v>533</v>
      </c>
      <c r="F1292">
        <v>1</v>
      </c>
      <c r="G1292" t="s">
        <v>467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24">
        <f t="shared" si="89"/>
        <v>66.821345707656604</v>
      </c>
      <c r="P1292" s="124" t="str">
        <f t="shared" si="88"/>
        <v/>
      </c>
      <c r="S1292" s="124" t="str">
        <f t="shared" si="90"/>
        <v/>
      </c>
    </row>
    <row r="1293" spans="1:19">
      <c r="A1293" s="28" t="s">
        <v>1116</v>
      </c>
      <c r="B1293" s="28">
        <v>2023</v>
      </c>
      <c r="C1293" s="44">
        <v>45002</v>
      </c>
      <c r="D1293" s="28" t="s">
        <v>64</v>
      </c>
      <c r="E1293" t="s">
        <v>533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24">
        <f t="shared" si="89"/>
        <v>65.07004066877542</v>
      </c>
      <c r="P1293" s="124" t="str">
        <f t="shared" si="88"/>
        <v/>
      </c>
      <c r="S1293" s="124" t="str">
        <f t="shared" si="90"/>
        <v/>
      </c>
    </row>
    <row r="1294" spans="1:19">
      <c r="A1294" s="28" t="s">
        <v>1116</v>
      </c>
      <c r="B1294" s="28">
        <v>2023</v>
      </c>
      <c r="C1294" s="44">
        <v>45002</v>
      </c>
      <c r="D1294" s="28" t="s">
        <v>64</v>
      </c>
      <c r="E1294" t="s">
        <v>533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24">
        <f t="shared" si="89"/>
        <v>68.538791051880054</v>
      </c>
      <c r="P1294" s="124" t="str">
        <f t="shared" si="88"/>
        <v/>
      </c>
      <c r="S1294" s="124" t="str">
        <f t="shared" si="90"/>
        <v/>
      </c>
    </row>
    <row r="1295" spans="1:19">
      <c r="A1295" s="28" t="s">
        <v>1116</v>
      </c>
      <c r="B1295" s="28">
        <v>2023</v>
      </c>
      <c r="C1295" s="44">
        <v>45002</v>
      </c>
      <c r="D1295" s="28" t="s">
        <v>64</v>
      </c>
      <c r="E1295" t="s">
        <v>533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24">
        <f t="shared" si="89"/>
        <v>68.091545299791932</v>
      </c>
      <c r="P1295" s="124" t="str">
        <f t="shared" si="88"/>
        <v/>
      </c>
      <c r="S1295" s="124" t="str">
        <f t="shared" si="90"/>
        <v/>
      </c>
    </row>
    <row r="1296" spans="1:19">
      <c r="A1296" s="28" t="s">
        <v>1116</v>
      </c>
      <c r="B1296" s="28">
        <v>2023</v>
      </c>
      <c r="C1296" s="44">
        <v>45002</v>
      </c>
      <c r="D1296" s="28" t="s">
        <v>64</v>
      </c>
      <c r="E1296" t="s">
        <v>533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24">
        <f t="shared" si="89"/>
        <v>70.257611241217802</v>
      </c>
      <c r="P1296" s="124" t="str">
        <f t="shared" si="88"/>
        <v/>
      </c>
      <c r="S1296" s="124" t="str">
        <f t="shared" si="90"/>
        <v/>
      </c>
    </row>
    <row r="1297" spans="1:19">
      <c r="A1297" s="28" t="s">
        <v>1116</v>
      </c>
      <c r="B1297" s="28">
        <v>2023</v>
      </c>
      <c r="C1297" s="44">
        <v>45002</v>
      </c>
      <c r="D1297" s="28" t="s">
        <v>64</v>
      </c>
      <c r="E1297" t="s">
        <v>533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534</v>
      </c>
      <c r="M1297" s="124"/>
      <c r="P1297" s="124" t="str">
        <f t="shared" si="88"/>
        <v/>
      </c>
      <c r="S1297" s="124" t="str">
        <f t="shared" si="90"/>
        <v/>
      </c>
    </row>
    <row r="1298" spans="1:19">
      <c r="A1298" s="28" t="s">
        <v>1116</v>
      </c>
      <c r="B1298" s="28">
        <v>2023</v>
      </c>
      <c r="C1298" s="44">
        <v>45002</v>
      </c>
      <c r="D1298" s="28" t="s">
        <v>64</v>
      </c>
      <c r="E1298" t="s">
        <v>533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24">
        <f t="shared" ref="M1298:M1329" si="91">IF(L1298="","",3.6*200/(L1298))</f>
        <v>71.949635255321283</v>
      </c>
      <c r="P1298" s="124" t="str">
        <f t="shared" si="88"/>
        <v/>
      </c>
      <c r="S1298" s="124" t="str">
        <f t="shared" si="90"/>
        <v/>
      </c>
    </row>
    <row r="1299" spans="1:19">
      <c r="A1299" s="28" t="s">
        <v>1116</v>
      </c>
      <c r="B1299" s="28">
        <v>2023</v>
      </c>
      <c r="C1299" s="44">
        <v>45002</v>
      </c>
      <c r="D1299" s="28" t="s">
        <v>64</v>
      </c>
      <c r="E1299" t="s">
        <v>533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24">
        <f t="shared" si="91"/>
        <v>70.567480152896209</v>
      </c>
      <c r="P1299" s="124" t="str">
        <f t="shared" si="88"/>
        <v/>
      </c>
      <c r="S1299" s="124" t="str">
        <f t="shared" si="90"/>
        <v/>
      </c>
    </row>
    <row r="1300" spans="1:19">
      <c r="A1300" s="28" t="s">
        <v>1116</v>
      </c>
      <c r="B1300" s="28">
        <v>2023</v>
      </c>
      <c r="C1300" s="44">
        <v>45002</v>
      </c>
      <c r="D1300" s="28" t="s">
        <v>64</v>
      </c>
      <c r="E1300" t="s">
        <v>533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24">
        <f t="shared" si="91"/>
        <v>67.296008972801204</v>
      </c>
      <c r="P1300" s="124" t="str">
        <f t="shared" si="88"/>
        <v/>
      </c>
      <c r="S1300" s="124" t="str">
        <f t="shared" si="90"/>
        <v/>
      </c>
    </row>
    <row r="1301" spans="1:19">
      <c r="A1301" s="28" t="s">
        <v>1116</v>
      </c>
      <c r="B1301" s="28">
        <v>2023</v>
      </c>
      <c r="C1301" s="44">
        <v>45002</v>
      </c>
      <c r="D1301" s="28" t="s">
        <v>64</v>
      </c>
      <c r="E1301" t="s">
        <v>533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24">
        <f t="shared" si="91"/>
        <v>66.62348477838438</v>
      </c>
      <c r="P1301" s="124" t="str">
        <f t="shared" si="88"/>
        <v/>
      </c>
      <c r="S1301" s="124" t="str">
        <f t="shared" si="90"/>
        <v/>
      </c>
    </row>
    <row r="1302" spans="1:19">
      <c r="A1302" s="28" t="s">
        <v>1116</v>
      </c>
      <c r="B1302" s="28">
        <v>2023</v>
      </c>
      <c r="C1302" s="44">
        <v>45002</v>
      </c>
      <c r="D1302" s="28" t="s">
        <v>64</v>
      </c>
      <c r="E1302" t="s">
        <v>533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24">
        <f t="shared" si="91"/>
        <v>70.086634868100845</v>
      </c>
      <c r="P1302" s="124" t="str">
        <f t="shared" si="88"/>
        <v/>
      </c>
      <c r="S1302" s="124" t="str">
        <f t="shared" si="90"/>
        <v/>
      </c>
    </row>
    <row r="1303" spans="1:19">
      <c r="A1303" s="28" t="s">
        <v>1116</v>
      </c>
      <c r="B1303" s="28">
        <v>2023</v>
      </c>
      <c r="C1303" s="44">
        <v>45002</v>
      </c>
      <c r="D1303" s="28" t="s">
        <v>64</v>
      </c>
      <c r="E1303" t="s">
        <v>533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24">
        <f t="shared" si="91"/>
        <v>68.669527896995717</v>
      </c>
      <c r="P1303" s="124" t="str">
        <f t="shared" si="88"/>
        <v/>
      </c>
      <c r="S1303" s="124" t="str">
        <f t="shared" si="90"/>
        <v/>
      </c>
    </row>
    <row r="1304" spans="1:19">
      <c r="A1304" s="28" t="s">
        <v>1116</v>
      </c>
      <c r="B1304" s="28">
        <v>2023</v>
      </c>
      <c r="C1304" s="44">
        <v>45002</v>
      </c>
      <c r="D1304" s="28" t="s">
        <v>64</v>
      </c>
      <c r="E1304" t="s">
        <v>533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24">
        <f t="shared" si="91"/>
        <v>69.410970789549793</v>
      </c>
      <c r="P1304" s="124" t="str">
        <f t="shared" si="88"/>
        <v/>
      </c>
      <c r="S1304" s="124" t="str">
        <f t="shared" si="90"/>
        <v/>
      </c>
    </row>
    <row r="1305" spans="1:19">
      <c r="A1305" s="28" t="s">
        <v>1116</v>
      </c>
      <c r="B1305" s="28">
        <v>2023</v>
      </c>
      <c r="C1305" s="44">
        <v>45002</v>
      </c>
      <c r="D1305" s="28" t="s">
        <v>64</v>
      </c>
      <c r="E1305" t="s">
        <v>533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24">
        <f t="shared" si="91"/>
        <v>67.86050895381716</v>
      </c>
      <c r="P1305" s="124" t="str">
        <f t="shared" si="88"/>
        <v/>
      </c>
      <c r="S1305" s="124" t="str">
        <f t="shared" si="90"/>
        <v/>
      </c>
    </row>
    <row r="1306" spans="1:19">
      <c r="A1306" s="28" t="s">
        <v>1116</v>
      </c>
      <c r="B1306" s="28">
        <v>2023</v>
      </c>
      <c r="C1306" s="44">
        <v>45002</v>
      </c>
      <c r="D1306" s="28" t="s">
        <v>64</v>
      </c>
      <c r="E1306" t="s">
        <v>533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24">
        <f t="shared" si="91"/>
        <v>68.919306978079831</v>
      </c>
      <c r="P1306" s="124" t="str">
        <f t="shared" si="88"/>
        <v/>
      </c>
      <c r="S1306" s="124" t="str">
        <f t="shared" si="90"/>
        <v/>
      </c>
    </row>
    <row r="1307" spans="1:19">
      <c r="A1307" s="28" t="s">
        <v>1116</v>
      </c>
      <c r="B1307" s="28">
        <v>2023</v>
      </c>
      <c r="C1307" s="44">
        <v>45002</v>
      </c>
      <c r="D1307" s="28" t="s">
        <v>64</v>
      </c>
      <c r="E1307" t="s">
        <v>533</v>
      </c>
      <c r="F1307">
        <v>8</v>
      </c>
      <c r="G1307" t="s">
        <v>535</v>
      </c>
      <c r="H1307" t="s">
        <v>226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24">
        <f t="shared" si="91"/>
        <v>68.91271056661563</v>
      </c>
      <c r="P1307" s="124" t="str">
        <f t="shared" si="88"/>
        <v/>
      </c>
      <c r="S1307" s="124" t="str">
        <f t="shared" si="90"/>
        <v/>
      </c>
    </row>
    <row r="1308" spans="1:19">
      <c r="A1308" s="28" t="s">
        <v>1116</v>
      </c>
      <c r="B1308" s="28">
        <v>2023</v>
      </c>
      <c r="C1308" s="44">
        <v>45002</v>
      </c>
      <c r="D1308" s="28" t="s">
        <v>64</v>
      </c>
      <c r="E1308" t="s">
        <v>533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24">
        <f t="shared" si="91"/>
        <v>69.337442218798145</v>
      </c>
      <c r="P1308" s="124" t="str">
        <f t="shared" si="88"/>
        <v/>
      </c>
      <c r="S1308" s="124" t="str">
        <f t="shared" si="90"/>
        <v/>
      </c>
    </row>
    <row r="1309" spans="1:19">
      <c r="A1309" s="28" t="s">
        <v>1116</v>
      </c>
      <c r="B1309" s="28">
        <v>2023</v>
      </c>
      <c r="C1309" s="44">
        <v>45002</v>
      </c>
      <c r="D1309" s="28" t="s">
        <v>64</v>
      </c>
      <c r="E1309" t="s">
        <v>533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24">
        <f t="shared" si="91"/>
        <v>68.767908309455578</v>
      </c>
      <c r="P1309" s="124" t="str">
        <f t="shared" si="88"/>
        <v/>
      </c>
      <c r="S1309" s="124" t="str">
        <f t="shared" si="90"/>
        <v/>
      </c>
    </row>
    <row r="1310" spans="1:19">
      <c r="A1310" s="28" t="s">
        <v>1116</v>
      </c>
      <c r="B1310" s="28">
        <v>2023</v>
      </c>
      <c r="C1310" s="44">
        <v>45002</v>
      </c>
      <c r="D1310" s="28" t="s">
        <v>64</v>
      </c>
      <c r="E1310" t="s">
        <v>533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24">
        <f t="shared" si="91"/>
        <v>69.545059403071576</v>
      </c>
      <c r="P1310" s="124" t="str">
        <f t="shared" si="88"/>
        <v/>
      </c>
      <c r="S1310" s="124" t="str">
        <f t="shared" si="90"/>
        <v/>
      </c>
    </row>
    <row r="1311" spans="1:19">
      <c r="A1311" s="28" t="s">
        <v>1116</v>
      </c>
      <c r="B1311" s="28">
        <v>2023</v>
      </c>
      <c r="C1311" s="44">
        <v>45002</v>
      </c>
      <c r="D1311" s="28" t="s">
        <v>64</v>
      </c>
      <c r="E1311" t="s">
        <v>533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24">
        <f t="shared" si="91"/>
        <v>69.078000575650009</v>
      </c>
      <c r="P1311" s="124" t="str">
        <f t="shared" si="88"/>
        <v/>
      </c>
      <c r="S1311" s="124" t="str">
        <f t="shared" si="90"/>
        <v/>
      </c>
    </row>
    <row r="1312" spans="1:19">
      <c r="A1312" s="28" t="s">
        <v>1116</v>
      </c>
      <c r="B1312" s="28">
        <v>2023</v>
      </c>
      <c r="C1312" s="44">
        <v>45002</v>
      </c>
      <c r="D1312" s="28" t="s">
        <v>64</v>
      </c>
      <c r="E1312" t="s">
        <v>533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24">
        <f t="shared" si="91"/>
        <v>70.291906667968362</v>
      </c>
      <c r="P1312" s="124" t="str">
        <f t="shared" si="88"/>
        <v/>
      </c>
      <c r="S1312" s="124" t="str">
        <f t="shared" si="90"/>
        <v/>
      </c>
    </row>
    <row r="1313" spans="1:19">
      <c r="A1313" s="28" t="s">
        <v>1116</v>
      </c>
      <c r="B1313" s="28">
        <v>2023</v>
      </c>
      <c r="C1313" s="44">
        <v>45002</v>
      </c>
      <c r="D1313" s="28" t="s">
        <v>64</v>
      </c>
      <c r="E1313" t="s">
        <v>533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24">
        <f t="shared" si="91"/>
        <v>69.957248348231644</v>
      </c>
      <c r="P1313" s="124" t="str">
        <f t="shared" si="88"/>
        <v/>
      </c>
      <c r="S1313" s="124" t="str">
        <f t="shared" si="90"/>
        <v/>
      </c>
    </row>
    <row r="1314" spans="1:19">
      <c r="A1314" s="28" t="s">
        <v>1116</v>
      </c>
      <c r="B1314" s="28">
        <v>2023</v>
      </c>
      <c r="C1314" s="44">
        <v>45002</v>
      </c>
      <c r="D1314" s="28" t="s">
        <v>64</v>
      </c>
      <c r="E1314" t="s">
        <v>533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24">
        <f t="shared" si="91"/>
        <v>71.167342097459709</v>
      </c>
      <c r="P1314" s="124" t="str">
        <f t="shared" si="88"/>
        <v/>
      </c>
      <c r="S1314" s="124" t="str">
        <f t="shared" si="90"/>
        <v/>
      </c>
    </row>
    <row r="1315" spans="1:19">
      <c r="A1315" s="28" t="s">
        <v>1116</v>
      </c>
      <c r="B1315" s="28">
        <v>2023</v>
      </c>
      <c r="C1315" s="44">
        <v>45002</v>
      </c>
      <c r="D1315" s="28" t="s">
        <v>64</v>
      </c>
      <c r="E1315" t="s">
        <v>533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24">
        <f t="shared" si="91"/>
        <v>70.901033973412098</v>
      </c>
      <c r="P1315" s="124" t="str">
        <f t="shared" si="88"/>
        <v/>
      </c>
      <c r="S1315" s="124" t="str">
        <f t="shared" si="90"/>
        <v/>
      </c>
    </row>
    <row r="1316" spans="1:19">
      <c r="A1316" s="28" t="s">
        <v>1116</v>
      </c>
      <c r="B1316" s="28">
        <v>2023</v>
      </c>
      <c r="C1316" s="44">
        <v>45002</v>
      </c>
      <c r="D1316" s="28" t="s">
        <v>64</v>
      </c>
      <c r="E1316" t="s">
        <v>536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24">
        <f t="shared" si="91"/>
        <v>71.244805066297246</v>
      </c>
      <c r="P1316" s="124" t="str">
        <f t="shared" si="88"/>
        <v/>
      </c>
      <c r="S1316" s="124" t="str">
        <f t="shared" si="90"/>
        <v/>
      </c>
    </row>
    <row r="1317" spans="1:19">
      <c r="A1317" s="28" t="s">
        <v>1116</v>
      </c>
      <c r="B1317" s="28">
        <v>2023</v>
      </c>
      <c r="C1317" s="44">
        <v>45002</v>
      </c>
      <c r="D1317" s="28" t="s">
        <v>64</v>
      </c>
      <c r="E1317" t="s">
        <v>536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24">
        <f t="shared" si="91"/>
        <v>68.214116532449083</v>
      </c>
      <c r="P1317" s="124" t="str">
        <f t="shared" si="88"/>
        <v/>
      </c>
      <c r="S1317" s="124" t="str">
        <f t="shared" si="90"/>
        <v/>
      </c>
    </row>
    <row r="1318" spans="1:19">
      <c r="A1318" s="28" t="s">
        <v>1116</v>
      </c>
      <c r="B1318" s="28">
        <v>2023</v>
      </c>
      <c r="C1318" s="44">
        <v>45002</v>
      </c>
      <c r="D1318" s="28" t="s">
        <v>64</v>
      </c>
      <c r="E1318" t="s">
        <v>536</v>
      </c>
      <c r="F1318">
        <v>2</v>
      </c>
      <c r="G1318" t="s">
        <v>182</v>
      </c>
      <c r="H1318" t="s">
        <v>476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24">
        <f t="shared" si="91"/>
        <v>72.260136491368925</v>
      </c>
      <c r="P1318" s="124" t="str">
        <f t="shared" si="88"/>
        <v/>
      </c>
      <c r="S1318" s="124" t="str">
        <f t="shared" si="90"/>
        <v/>
      </c>
    </row>
    <row r="1319" spans="1:19">
      <c r="A1319" s="28" t="s">
        <v>1116</v>
      </c>
      <c r="B1319" s="28">
        <v>2023</v>
      </c>
      <c r="C1319" s="44">
        <v>45002</v>
      </c>
      <c r="D1319" s="28" t="s">
        <v>64</v>
      </c>
      <c r="E1319" t="s">
        <v>536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24">
        <f t="shared" si="91"/>
        <v>72.086503804565481</v>
      </c>
      <c r="P1319" s="124" t="str">
        <f t="shared" si="88"/>
        <v/>
      </c>
      <c r="S1319" s="124" t="str">
        <f t="shared" si="90"/>
        <v/>
      </c>
    </row>
    <row r="1320" spans="1:19">
      <c r="A1320" s="28" t="s">
        <v>1116</v>
      </c>
      <c r="B1320" s="28">
        <v>2023</v>
      </c>
      <c r="C1320" s="44">
        <v>45002</v>
      </c>
      <c r="D1320" s="28" t="s">
        <v>64</v>
      </c>
      <c r="E1320" t="s">
        <v>536</v>
      </c>
      <c r="F1320">
        <v>3</v>
      </c>
      <c r="G1320" t="s">
        <v>200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24">
        <f t="shared" si="91"/>
        <v>68.945705257110035</v>
      </c>
      <c r="P1320" s="124" t="str">
        <f t="shared" si="88"/>
        <v/>
      </c>
      <c r="S1320" s="124" t="str">
        <f t="shared" si="90"/>
        <v/>
      </c>
    </row>
    <row r="1321" spans="1:19">
      <c r="A1321" s="28" t="s">
        <v>1116</v>
      </c>
      <c r="B1321" s="28">
        <v>2023</v>
      </c>
      <c r="C1321" s="44">
        <v>45002</v>
      </c>
      <c r="D1321" s="28" t="s">
        <v>64</v>
      </c>
      <c r="E1321" t="s">
        <v>536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24">
        <f t="shared" si="91"/>
        <v>68.715403702996753</v>
      </c>
      <c r="P1321" s="124" t="str">
        <f t="shared" si="88"/>
        <v/>
      </c>
      <c r="S1321" s="124" t="str">
        <f t="shared" si="90"/>
        <v/>
      </c>
    </row>
    <row r="1322" spans="1:19">
      <c r="A1322" s="28" t="s">
        <v>1116</v>
      </c>
      <c r="B1322" s="28">
        <v>2023</v>
      </c>
      <c r="C1322" s="44">
        <v>45002</v>
      </c>
      <c r="D1322" s="28" t="s">
        <v>64</v>
      </c>
      <c r="E1322" t="s">
        <v>536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41">
        <f t="shared" si="91"/>
        <v>69.957248348231644</v>
      </c>
      <c r="P1322" s="124" t="str">
        <f t="shared" si="88"/>
        <v/>
      </c>
      <c r="S1322" s="124" t="str">
        <f t="shared" si="90"/>
        <v/>
      </c>
    </row>
    <row r="1323" spans="1:19">
      <c r="A1323" s="28" t="s">
        <v>1116</v>
      </c>
      <c r="B1323" s="28">
        <v>2023</v>
      </c>
      <c r="C1323" s="44">
        <v>45002</v>
      </c>
      <c r="D1323" s="28" t="s">
        <v>64</v>
      </c>
      <c r="E1323" t="s">
        <v>536</v>
      </c>
      <c r="F1323">
        <v>4</v>
      </c>
      <c r="G1323" t="s">
        <v>670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24">
        <f t="shared" si="91"/>
        <v>69.370844975431169</v>
      </c>
      <c r="P1323" s="124" t="str">
        <f t="shared" si="88"/>
        <v/>
      </c>
      <c r="S1323" s="124" t="str">
        <f t="shared" si="90"/>
        <v/>
      </c>
    </row>
    <row r="1324" spans="1:19">
      <c r="A1324" s="28" t="s">
        <v>1116</v>
      </c>
      <c r="B1324" s="28">
        <v>2023</v>
      </c>
      <c r="C1324" s="44">
        <v>45002</v>
      </c>
      <c r="D1324" s="28" t="s">
        <v>64</v>
      </c>
      <c r="E1324" t="s">
        <v>536</v>
      </c>
      <c r="F1324">
        <v>5</v>
      </c>
      <c r="G1324" t="s">
        <v>467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24">
        <f t="shared" si="91"/>
        <v>71.097067245976092</v>
      </c>
      <c r="P1324" s="124" t="str">
        <f t="shared" ref="P1324:P1387" si="92">IF(O1324="","",3.6*200/(O1324))</f>
        <v/>
      </c>
      <c r="S1324" s="124" t="str">
        <f t="shared" si="90"/>
        <v/>
      </c>
    </row>
    <row r="1325" spans="1:19">
      <c r="A1325" s="28" t="s">
        <v>1116</v>
      </c>
      <c r="B1325" s="28">
        <v>2023</v>
      </c>
      <c r="C1325" s="44">
        <v>45002</v>
      </c>
      <c r="D1325" s="28" t="s">
        <v>64</v>
      </c>
      <c r="E1325" t="s">
        <v>536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24">
        <f t="shared" si="91"/>
        <v>69.598840019333011</v>
      </c>
      <c r="P1325" s="124" t="str">
        <f t="shared" si="92"/>
        <v/>
      </c>
      <c r="S1325" s="124" t="str">
        <f t="shared" si="90"/>
        <v/>
      </c>
    </row>
    <row r="1326" spans="1:19">
      <c r="A1326" s="28" t="s">
        <v>1116</v>
      </c>
      <c r="B1326" s="28">
        <v>2023</v>
      </c>
      <c r="C1326" s="44">
        <v>45002</v>
      </c>
      <c r="D1326" s="28" t="s">
        <v>64</v>
      </c>
      <c r="E1326" t="s">
        <v>536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24">
        <f t="shared" si="91"/>
        <v>71.884984025559106</v>
      </c>
      <c r="P1326" s="124" t="str">
        <f t="shared" si="92"/>
        <v/>
      </c>
      <c r="S1326" s="124" t="str">
        <f t="shared" si="90"/>
        <v/>
      </c>
    </row>
    <row r="1327" spans="1:19">
      <c r="A1327" s="28" t="s">
        <v>1116</v>
      </c>
      <c r="B1327" s="28">
        <v>2023</v>
      </c>
      <c r="C1327" s="44">
        <v>45002</v>
      </c>
      <c r="D1327" s="28" t="s">
        <v>64</v>
      </c>
      <c r="E1327" t="s">
        <v>536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24">
        <f t="shared" si="91"/>
        <v>71.315372424722668</v>
      </c>
      <c r="P1327" s="124" t="str">
        <f t="shared" si="92"/>
        <v/>
      </c>
      <c r="S1327" s="124" t="str">
        <f t="shared" si="90"/>
        <v/>
      </c>
    </row>
    <row r="1328" spans="1:19">
      <c r="A1328" s="28" t="s">
        <v>1116</v>
      </c>
      <c r="B1328" s="28">
        <v>2023</v>
      </c>
      <c r="C1328" s="44">
        <v>45002</v>
      </c>
      <c r="D1328" s="28" t="s">
        <v>64</v>
      </c>
      <c r="E1328" t="s">
        <v>536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24">
        <f t="shared" si="91"/>
        <v>69.882558478113168</v>
      </c>
      <c r="P1328" s="124" t="str">
        <f t="shared" si="92"/>
        <v/>
      </c>
      <c r="S1328" s="124" t="str">
        <f t="shared" si="90"/>
        <v/>
      </c>
    </row>
    <row r="1329" spans="1:19">
      <c r="A1329" s="28" t="s">
        <v>1116</v>
      </c>
      <c r="B1329" s="28">
        <v>2023</v>
      </c>
      <c r="C1329" s="44">
        <v>45002</v>
      </c>
      <c r="D1329" s="28" t="s">
        <v>64</v>
      </c>
      <c r="E1329" t="s">
        <v>536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24">
        <f t="shared" si="91"/>
        <v>68.382562446576117</v>
      </c>
      <c r="P1329" s="124" t="str">
        <f t="shared" si="92"/>
        <v/>
      </c>
      <c r="S1329" s="124" t="str">
        <f t="shared" si="90"/>
        <v/>
      </c>
    </row>
    <row r="1330" spans="1:19">
      <c r="A1330" s="28" t="s">
        <v>1116</v>
      </c>
      <c r="B1330" s="28">
        <v>2023</v>
      </c>
      <c r="C1330" s="44">
        <v>45002</v>
      </c>
      <c r="D1330" s="28" t="s">
        <v>64</v>
      </c>
      <c r="E1330" t="s">
        <v>536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24">
        <f t="shared" ref="M1330:M1361" si="93">IF(L1330="","",3.6*200/(L1330))</f>
        <v>70.018477098123114</v>
      </c>
      <c r="P1330" s="124" t="str">
        <f t="shared" si="92"/>
        <v/>
      </c>
      <c r="S1330" s="124" t="str">
        <f t="shared" si="90"/>
        <v/>
      </c>
    </row>
    <row r="1331" spans="1:19">
      <c r="A1331" s="28" t="s">
        <v>1116</v>
      </c>
      <c r="B1331" s="28">
        <v>2023</v>
      </c>
      <c r="C1331" s="44">
        <v>45002</v>
      </c>
      <c r="D1331" s="28" t="s">
        <v>64</v>
      </c>
      <c r="E1331" t="s">
        <v>536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24">
        <f t="shared" si="93"/>
        <v>69.882558478113182</v>
      </c>
      <c r="P1331" s="124" t="str">
        <f t="shared" si="92"/>
        <v/>
      </c>
      <c r="S1331" s="124" t="str">
        <f t="shared" si="90"/>
        <v/>
      </c>
    </row>
    <row r="1332" spans="1:19">
      <c r="A1332" s="28" t="s">
        <v>1116</v>
      </c>
      <c r="B1332" s="28">
        <v>2023</v>
      </c>
      <c r="C1332" s="44">
        <v>45002</v>
      </c>
      <c r="D1332" s="28" t="s">
        <v>64</v>
      </c>
      <c r="E1332" t="s">
        <v>537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24">
        <f t="shared" si="93"/>
        <v>72.867118712680906</v>
      </c>
      <c r="N1332">
        <v>1</v>
      </c>
      <c r="O1332">
        <v>10.265000000000001</v>
      </c>
      <c r="P1332" s="124">
        <f t="shared" si="92"/>
        <v>70.141256697515828</v>
      </c>
      <c r="S1332" s="124" t="str">
        <f t="shared" si="90"/>
        <v/>
      </c>
    </row>
    <row r="1333" spans="1:19">
      <c r="A1333" s="28" t="s">
        <v>1116</v>
      </c>
      <c r="B1333" s="28">
        <v>2023</v>
      </c>
      <c r="C1333" s="44">
        <v>45002</v>
      </c>
      <c r="D1333" s="28" t="s">
        <v>64</v>
      </c>
      <c r="E1333" t="s">
        <v>537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24">
        <f t="shared" si="93"/>
        <v>72.631897508322396</v>
      </c>
      <c r="N1333">
        <v>2</v>
      </c>
      <c r="O1333">
        <v>10.395000000000001</v>
      </c>
      <c r="P1333" s="124">
        <f t="shared" si="92"/>
        <v>69.264069264069249</v>
      </c>
      <c r="S1333" s="124" t="str">
        <f t="shared" si="90"/>
        <v/>
      </c>
    </row>
    <row r="1334" spans="1:19">
      <c r="A1334" s="28" t="s">
        <v>1116</v>
      </c>
      <c r="B1334" s="28">
        <v>2023</v>
      </c>
      <c r="C1334" s="44">
        <v>45002</v>
      </c>
      <c r="D1334" s="28" t="s">
        <v>64</v>
      </c>
      <c r="E1334" t="s">
        <v>537</v>
      </c>
      <c r="F1334">
        <v>2</v>
      </c>
      <c r="G1334" t="s">
        <v>182</v>
      </c>
      <c r="H1334" t="s">
        <v>476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24">
        <f t="shared" si="93"/>
        <v>71.315372424722668</v>
      </c>
      <c r="N1334">
        <v>1</v>
      </c>
      <c r="O1334">
        <v>10.061</v>
      </c>
      <c r="P1334" s="124">
        <f t="shared" si="92"/>
        <v>71.563462876453627</v>
      </c>
      <c r="S1334" s="124" t="str">
        <f t="shared" si="90"/>
        <v/>
      </c>
    </row>
    <row r="1335" spans="1:19">
      <c r="A1335" s="28" t="s">
        <v>1116</v>
      </c>
      <c r="B1335" s="28">
        <v>2023</v>
      </c>
      <c r="C1335" s="44">
        <v>45002</v>
      </c>
      <c r="D1335" s="28" t="s">
        <v>64</v>
      </c>
      <c r="E1335" t="s">
        <v>537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24">
        <f t="shared" si="93"/>
        <v>70.713022981732465</v>
      </c>
      <c r="N1335">
        <v>2</v>
      </c>
      <c r="O1335">
        <v>10.125</v>
      </c>
      <c r="P1335" s="124">
        <f t="shared" si="92"/>
        <v>71.111111111111114</v>
      </c>
      <c r="S1335" s="124" t="str">
        <f t="shared" si="90"/>
        <v/>
      </c>
    </row>
    <row r="1336" spans="1:19">
      <c r="A1336" s="28" t="s">
        <v>1116</v>
      </c>
      <c r="B1336" s="28">
        <v>2023</v>
      </c>
      <c r="C1336" s="44">
        <v>45002</v>
      </c>
      <c r="D1336" s="28" t="s">
        <v>64</v>
      </c>
      <c r="E1336" t="s">
        <v>537</v>
      </c>
      <c r="F1336">
        <v>3</v>
      </c>
      <c r="G1336" t="s">
        <v>200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24">
        <f t="shared" si="93"/>
        <v>70.038910505836583</v>
      </c>
      <c r="N1336">
        <v>1</v>
      </c>
      <c r="O1336">
        <v>10.361000000000001</v>
      </c>
      <c r="P1336" s="124">
        <f t="shared" si="92"/>
        <v>69.491361837660449</v>
      </c>
      <c r="S1336" s="124" t="str">
        <f t="shared" si="90"/>
        <v/>
      </c>
    </row>
    <row r="1337" spans="1:19">
      <c r="A1337" s="28" t="s">
        <v>1116</v>
      </c>
      <c r="B1337" s="28">
        <v>2023</v>
      </c>
      <c r="C1337" s="44">
        <v>45002</v>
      </c>
      <c r="D1337" s="28" t="s">
        <v>64</v>
      </c>
      <c r="E1337" t="s">
        <v>537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24">
        <f t="shared" si="93"/>
        <v>69.04487917146146</v>
      </c>
      <c r="N1337">
        <v>2</v>
      </c>
      <c r="O1337">
        <v>10.397</v>
      </c>
      <c r="P1337" s="124">
        <f t="shared" si="92"/>
        <v>69.250745407329035</v>
      </c>
      <c r="S1337" s="124" t="str">
        <f t="shared" si="90"/>
        <v/>
      </c>
    </row>
    <row r="1338" spans="1:19">
      <c r="A1338" s="28" t="s">
        <v>1116</v>
      </c>
      <c r="B1338" s="28">
        <v>2023</v>
      </c>
      <c r="C1338" s="44">
        <v>45002</v>
      </c>
      <c r="D1338" s="28" t="s">
        <v>64</v>
      </c>
      <c r="E1338" t="s">
        <v>537</v>
      </c>
      <c r="F1338">
        <v>4</v>
      </c>
      <c r="G1338" t="s">
        <v>467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24">
        <f t="shared" si="93"/>
        <v>71.2166172106825</v>
      </c>
      <c r="N1338">
        <v>1</v>
      </c>
      <c r="O1338">
        <v>10.061</v>
      </c>
      <c r="P1338" s="124">
        <f t="shared" si="92"/>
        <v>71.563462876453627</v>
      </c>
      <c r="S1338" s="124" t="str">
        <f t="shared" si="90"/>
        <v/>
      </c>
    </row>
    <row r="1339" spans="1:19">
      <c r="A1339" s="28" t="s">
        <v>1116</v>
      </c>
      <c r="B1339" s="28">
        <v>2023</v>
      </c>
      <c r="C1339" s="44">
        <v>45002</v>
      </c>
      <c r="D1339" s="28" t="s">
        <v>64</v>
      </c>
      <c r="E1339" t="s">
        <v>537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24">
        <f t="shared" si="93"/>
        <v>70.664442045343023</v>
      </c>
      <c r="N1339">
        <v>2</v>
      </c>
      <c r="O1339">
        <v>10.119999999999999</v>
      </c>
      <c r="P1339" s="124">
        <f t="shared" si="92"/>
        <v>71.146245059288546</v>
      </c>
      <c r="S1339" s="124" t="str">
        <f t="shared" si="90"/>
        <v/>
      </c>
    </row>
    <row r="1340" spans="1:19">
      <c r="A1340" s="28" t="s">
        <v>1116</v>
      </c>
      <c r="B1340" s="28">
        <v>2023</v>
      </c>
      <c r="C1340" s="44">
        <v>45002</v>
      </c>
      <c r="D1340" s="28" t="s">
        <v>64</v>
      </c>
      <c r="E1340" t="s">
        <v>538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24">
        <f t="shared" si="93"/>
        <v>70.64364207221351</v>
      </c>
      <c r="N1340">
        <v>1</v>
      </c>
      <c r="O1340">
        <v>10.071</v>
      </c>
      <c r="P1340" s="124">
        <f t="shared" si="92"/>
        <v>71.492403932082212</v>
      </c>
      <c r="Q1340">
        <v>1</v>
      </c>
      <c r="R1340">
        <v>10.32</v>
      </c>
      <c r="S1340" s="124">
        <f t="shared" si="90"/>
        <v>69.767441860465112</v>
      </c>
    </row>
    <row r="1341" spans="1:19">
      <c r="A1341" s="28" t="s">
        <v>1116</v>
      </c>
      <c r="B1341" s="28">
        <v>2023</v>
      </c>
      <c r="C1341" s="44">
        <v>45002</v>
      </c>
      <c r="D1341" s="28" t="s">
        <v>64</v>
      </c>
      <c r="E1341" t="s">
        <v>538</v>
      </c>
      <c r="F1341">
        <v>1</v>
      </c>
      <c r="G1341" t="s">
        <v>467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24">
        <f t="shared" si="93"/>
        <v>70.719968568902857</v>
      </c>
      <c r="N1341">
        <v>2</v>
      </c>
      <c r="O1341">
        <v>10.278</v>
      </c>
      <c r="P1341" s="124">
        <f t="shared" si="92"/>
        <v>70.052539404553414</v>
      </c>
      <c r="Q1341">
        <v>2</v>
      </c>
      <c r="R1341">
        <v>10.459</v>
      </c>
      <c r="S1341" s="124">
        <f t="shared" si="90"/>
        <v>68.840233291901711</v>
      </c>
    </row>
    <row r="1342" spans="1:19">
      <c r="A1342" s="28" t="s">
        <v>1116</v>
      </c>
      <c r="B1342" s="28">
        <v>2023</v>
      </c>
      <c r="C1342" s="44">
        <v>45002</v>
      </c>
      <c r="D1342" s="28" t="s">
        <v>64</v>
      </c>
      <c r="E1342" t="s">
        <v>538</v>
      </c>
      <c r="F1342">
        <v>2</v>
      </c>
      <c r="G1342" t="s">
        <v>182</v>
      </c>
      <c r="H1342" t="s">
        <v>476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24">
        <f t="shared" si="93"/>
        <v>71.153276015416552</v>
      </c>
      <c r="N1342">
        <v>1</v>
      </c>
      <c r="O1342">
        <v>10.468</v>
      </c>
      <c r="P1342" s="124">
        <f t="shared" si="92"/>
        <v>68.781047000382117</v>
      </c>
      <c r="S1342" s="124" t="str">
        <f t="shared" si="90"/>
        <v/>
      </c>
    </row>
    <row r="1343" spans="1:19">
      <c r="A1343" s="28" t="s">
        <v>1116</v>
      </c>
      <c r="B1343" s="28">
        <v>2023</v>
      </c>
      <c r="C1343" s="44">
        <v>45002</v>
      </c>
      <c r="D1343" s="28" t="s">
        <v>64</v>
      </c>
      <c r="E1343" t="s">
        <v>538</v>
      </c>
      <c r="F1343">
        <v>2</v>
      </c>
      <c r="G1343" t="s">
        <v>200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24">
        <f t="shared" si="93"/>
        <v>65.24694154961486</v>
      </c>
      <c r="N1343">
        <v>2</v>
      </c>
      <c r="O1343">
        <v>10.491999999999999</v>
      </c>
      <c r="P1343" s="124">
        <f t="shared" si="92"/>
        <v>68.623713305375531</v>
      </c>
      <c r="S1343" s="124" t="str">
        <f t="shared" si="90"/>
        <v/>
      </c>
    </row>
    <row r="1344" spans="1:19">
      <c r="A1344" s="28" t="s">
        <v>1116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539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24">
        <f t="shared" si="93"/>
        <v>72.376357056694815</v>
      </c>
      <c r="N1344">
        <v>1</v>
      </c>
      <c r="O1344">
        <v>10.019</v>
      </c>
      <c r="P1344" s="124">
        <f t="shared" si="92"/>
        <v>71.863459427088529</v>
      </c>
      <c r="S1344" s="124" t="str">
        <f t="shared" si="90"/>
        <v/>
      </c>
    </row>
    <row r="1345" spans="1:19">
      <c r="A1345" s="28" t="s">
        <v>1116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539</v>
      </c>
      <c r="G1345" t="s">
        <v>182</v>
      </c>
      <c r="H1345" t="s">
        <v>476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24">
        <f t="shared" si="93"/>
        <v>71.906521522021379</v>
      </c>
      <c r="N1345">
        <v>2</v>
      </c>
      <c r="O1345">
        <v>11.862</v>
      </c>
      <c r="P1345" s="124">
        <f t="shared" si="92"/>
        <v>60.698027314112288</v>
      </c>
      <c r="S1345" s="124" t="str">
        <f t="shared" si="90"/>
        <v/>
      </c>
    </row>
    <row r="1346" spans="1:19">
      <c r="A1346" s="28" t="s">
        <v>1116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540</v>
      </c>
      <c r="G1346" t="s">
        <v>467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24">
        <f t="shared" si="93"/>
        <v>70.6921944035346</v>
      </c>
      <c r="N1346">
        <v>1</v>
      </c>
      <c r="O1346">
        <v>10.364000000000001</v>
      </c>
      <c r="P1346" s="124">
        <f t="shared" si="92"/>
        <v>69.471246622925506</v>
      </c>
      <c r="S1346" s="124" t="str">
        <f t="shared" ref="S1346:S1409" si="94">IF(R1346="","",3.6*200/(R1346))</f>
        <v/>
      </c>
    </row>
    <row r="1347" spans="1:19">
      <c r="A1347" s="28" t="s">
        <v>1116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540</v>
      </c>
      <c r="G1347" t="s">
        <v>200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24">
        <f t="shared" si="93"/>
        <v>69.477950400463172</v>
      </c>
      <c r="N1347">
        <v>2</v>
      </c>
      <c r="O1347">
        <v>10.481000000000002</v>
      </c>
      <c r="P1347" s="124">
        <f t="shared" si="92"/>
        <v>68.69573513977673</v>
      </c>
      <c r="S1347" s="124" t="str">
        <f t="shared" si="94"/>
        <v/>
      </c>
    </row>
    <row r="1348" spans="1:19">
      <c r="A1348" s="3" t="s">
        <v>160</v>
      </c>
      <c r="B1348" s="3">
        <v>2023</v>
      </c>
      <c r="C1348" s="76">
        <v>45039</v>
      </c>
      <c r="D1348" s="3" t="s">
        <v>64</v>
      </c>
      <c r="E1348" t="s">
        <v>533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24">
        <f t="shared" si="93"/>
        <v>69.950451763334314</v>
      </c>
      <c r="P1348" s="124" t="str">
        <f t="shared" si="92"/>
        <v/>
      </c>
      <c r="S1348" s="124" t="str">
        <f t="shared" si="94"/>
        <v/>
      </c>
    </row>
    <row r="1349" spans="1:19">
      <c r="A1349" s="3" t="s">
        <v>160</v>
      </c>
      <c r="B1349" s="3">
        <v>2023</v>
      </c>
      <c r="C1349" s="76">
        <v>45039</v>
      </c>
      <c r="D1349" s="3" t="s">
        <v>64</v>
      </c>
      <c r="E1349" t="s">
        <v>533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24">
        <f t="shared" si="93"/>
        <v>69.733656174334143</v>
      </c>
      <c r="P1349" s="124" t="str">
        <f t="shared" si="92"/>
        <v/>
      </c>
      <c r="S1349" s="124" t="str">
        <f t="shared" si="94"/>
        <v/>
      </c>
    </row>
    <row r="1350" spans="1:19">
      <c r="A1350" s="3" t="s">
        <v>160</v>
      </c>
      <c r="B1350" s="3">
        <v>2023</v>
      </c>
      <c r="C1350" s="76">
        <v>45039</v>
      </c>
      <c r="D1350" s="3" t="s">
        <v>64</v>
      </c>
      <c r="E1350" t="s">
        <v>533</v>
      </c>
      <c r="F1350">
        <v>2</v>
      </c>
      <c r="G1350" t="s">
        <v>45</v>
      </c>
      <c r="H1350" t="s">
        <v>1067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24">
        <f t="shared" si="93"/>
        <v>71.471113758189404</v>
      </c>
      <c r="P1350" s="124" t="str">
        <f t="shared" si="92"/>
        <v/>
      </c>
      <c r="S1350" s="124" t="str">
        <f t="shared" si="94"/>
        <v/>
      </c>
    </row>
    <row r="1351" spans="1:19">
      <c r="A1351" s="3" t="s">
        <v>160</v>
      </c>
      <c r="B1351" s="3">
        <v>2023</v>
      </c>
      <c r="C1351" s="76">
        <v>45039</v>
      </c>
      <c r="D1351" s="3" t="s">
        <v>64</v>
      </c>
      <c r="E1351" t="s">
        <v>533</v>
      </c>
      <c r="F1351">
        <v>3</v>
      </c>
      <c r="G1351" t="s">
        <v>55</v>
      </c>
      <c r="H1351" t="s">
        <v>8277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24">
        <f t="shared" si="93"/>
        <v>68.89952153110049</v>
      </c>
      <c r="P1351" s="124" t="str">
        <f t="shared" si="92"/>
        <v/>
      </c>
      <c r="S1351" s="124" t="str">
        <f t="shared" si="94"/>
        <v/>
      </c>
    </row>
    <row r="1352" spans="1:19">
      <c r="A1352" s="3" t="s">
        <v>160</v>
      </c>
      <c r="B1352" s="3">
        <v>2023</v>
      </c>
      <c r="C1352" s="76">
        <v>45039</v>
      </c>
      <c r="D1352" s="3" t="s">
        <v>64</v>
      </c>
      <c r="E1352" t="s">
        <v>533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24">
        <f t="shared" si="93"/>
        <v>71.393158155676744</v>
      </c>
      <c r="P1352" s="124" t="str">
        <f t="shared" si="92"/>
        <v/>
      </c>
      <c r="S1352" s="124" t="str">
        <f t="shared" si="94"/>
        <v/>
      </c>
    </row>
    <row r="1353" spans="1:19">
      <c r="A1353" s="3" t="s">
        <v>160</v>
      </c>
      <c r="B1353" s="3">
        <v>2023</v>
      </c>
      <c r="C1353" s="76">
        <v>45039</v>
      </c>
      <c r="D1353" s="3" t="s">
        <v>64</v>
      </c>
      <c r="E1353" t="s">
        <v>533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24">
        <f t="shared" si="93"/>
        <v>70.298769771528995</v>
      </c>
      <c r="P1353" s="124" t="str">
        <f t="shared" si="92"/>
        <v/>
      </c>
      <c r="S1353" s="124" t="str">
        <f t="shared" si="94"/>
        <v/>
      </c>
    </row>
    <row r="1354" spans="1:19">
      <c r="A1354" s="3" t="s">
        <v>160</v>
      </c>
      <c r="B1354" s="3">
        <v>2023</v>
      </c>
      <c r="C1354" s="76">
        <v>45039</v>
      </c>
      <c r="D1354" s="3" t="s">
        <v>64</v>
      </c>
      <c r="E1354" t="s">
        <v>533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24">
        <f t="shared" si="93"/>
        <v>70.004861448711722</v>
      </c>
      <c r="P1354" s="124" t="str">
        <f t="shared" si="92"/>
        <v/>
      </c>
      <c r="S1354" s="124" t="str">
        <f t="shared" si="94"/>
        <v/>
      </c>
    </row>
    <row r="1355" spans="1:19">
      <c r="A1355" s="3" t="s">
        <v>160</v>
      </c>
      <c r="B1355" s="3">
        <v>2023</v>
      </c>
      <c r="C1355" s="76">
        <v>45039</v>
      </c>
      <c r="D1355" s="3" t="s">
        <v>64</v>
      </c>
      <c r="E1355" t="s">
        <v>533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24">
        <f t="shared" si="93"/>
        <v>64.748201438848909</v>
      </c>
      <c r="P1355" s="124" t="str">
        <f t="shared" si="92"/>
        <v/>
      </c>
      <c r="S1355" s="124" t="str">
        <f t="shared" si="94"/>
        <v/>
      </c>
    </row>
    <row r="1356" spans="1:19">
      <c r="A1356" s="3" t="s">
        <v>160</v>
      </c>
      <c r="B1356" s="3">
        <v>2023</v>
      </c>
      <c r="C1356" s="76">
        <v>45039</v>
      </c>
      <c r="D1356" s="3" t="s">
        <v>64</v>
      </c>
      <c r="E1356" t="s">
        <v>533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24">
        <f t="shared" si="93"/>
        <v>70.894052776683736</v>
      </c>
      <c r="P1356" s="124" t="str">
        <f t="shared" si="92"/>
        <v/>
      </c>
      <c r="S1356" s="124" t="str">
        <f t="shared" si="94"/>
        <v/>
      </c>
    </row>
    <row r="1357" spans="1:19">
      <c r="A1357" s="3" t="s">
        <v>160</v>
      </c>
      <c r="B1357" s="3">
        <v>2023</v>
      </c>
      <c r="C1357" s="76">
        <v>45039</v>
      </c>
      <c r="D1357" s="3" t="s">
        <v>64</v>
      </c>
      <c r="E1357" t="s">
        <v>533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24">
        <f t="shared" si="93"/>
        <v>70.20280811232449</v>
      </c>
      <c r="P1357" s="124" t="str">
        <f t="shared" si="92"/>
        <v/>
      </c>
      <c r="S1357" s="124" t="str">
        <f t="shared" si="94"/>
        <v/>
      </c>
    </row>
    <row r="1358" spans="1:19">
      <c r="A1358" s="3" t="s">
        <v>160</v>
      </c>
      <c r="B1358" s="3">
        <v>2023</v>
      </c>
      <c r="C1358" s="76">
        <v>45039</v>
      </c>
      <c r="D1358" s="3" t="s">
        <v>64</v>
      </c>
      <c r="E1358" t="s">
        <v>533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24">
        <f t="shared" si="93"/>
        <v>70.01166861143524</v>
      </c>
      <c r="P1358" s="124" t="str">
        <f t="shared" si="92"/>
        <v/>
      </c>
      <c r="S1358" s="124" t="str">
        <f t="shared" si="94"/>
        <v/>
      </c>
    </row>
    <row r="1359" spans="1:19">
      <c r="A1359" s="3" t="s">
        <v>160</v>
      </c>
      <c r="B1359" s="3">
        <v>2023</v>
      </c>
      <c r="C1359" s="76">
        <v>45039</v>
      </c>
      <c r="D1359" s="3" t="s">
        <v>64</v>
      </c>
      <c r="E1359" t="s">
        <v>533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24">
        <f t="shared" si="93"/>
        <v>69.936862554638168</v>
      </c>
      <c r="P1359" s="124" t="str">
        <f t="shared" si="92"/>
        <v/>
      </c>
      <c r="S1359" s="124" t="str">
        <f t="shared" si="94"/>
        <v/>
      </c>
    </row>
    <row r="1360" spans="1:19">
      <c r="A1360" s="3" t="s">
        <v>160</v>
      </c>
      <c r="B1360" s="3">
        <v>2023</v>
      </c>
      <c r="C1360" s="76">
        <v>45039</v>
      </c>
      <c r="D1360" s="3" t="s">
        <v>64</v>
      </c>
      <c r="E1360" t="s">
        <v>533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24">
        <f t="shared" si="93"/>
        <v>70.62285434036292</v>
      </c>
      <c r="P1360" s="124" t="str">
        <f t="shared" si="92"/>
        <v/>
      </c>
      <c r="S1360" s="124" t="str">
        <f t="shared" si="94"/>
        <v/>
      </c>
    </row>
    <row r="1361" spans="1:19">
      <c r="A1361" s="3" t="s">
        <v>160</v>
      </c>
      <c r="B1361" s="3">
        <v>2023</v>
      </c>
      <c r="C1361" s="76">
        <v>45039</v>
      </c>
      <c r="D1361" s="3" t="s">
        <v>64</v>
      </c>
      <c r="E1361" t="s">
        <v>533</v>
      </c>
      <c r="F1361">
        <v>8</v>
      </c>
      <c r="G1361" t="s">
        <v>8241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24">
        <f t="shared" si="93"/>
        <v>70.512192733326799</v>
      </c>
      <c r="P1361" s="124" t="str">
        <f t="shared" si="92"/>
        <v/>
      </c>
      <c r="S1361" s="124" t="str">
        <f t="shared" si="94"/>
        <v/>
      </c>
    </row>
    <row r="1362" spans="1:19">
      <c r="A1362" s="3" t="s">
        <v>160</v>
      </c>
      <c r="B1362" s="3">
        <v>2023</v>
      </c>
      <c r="C1362" s="76">
        <v>45039</v>
      </c>
      <c r="D1362" s="3" t="s">
        <v>64</v>
      </c>
      <c r="E1362" t="s">
        <v>533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24">
        <f t="shared" ref="M1362:M1393" si="95">IF(L1362="","",3.6*200/(L1362))</f>
        <v>69.284064665127019</v>
      </c>
      <c r="P1362" s="124" t="str">
        <f t="shared" si="92"/>
        <v/>
      </c>
      <c r="S1362" s="124" t="str">
        <f t="shared" si="94"/>
        <v/>
      </c>
    </row>
    <row r="1363" spans="1:19">
      <c r="A1363" s="3" t="s">
        <v>160</v>
      </c>
      <c r="B1363" s="3">
        <v>2023</v>
      </c>
      <c r="C1363" s="76">
        <v>45039</v>
      </c>
      <c r="D1363" s="3" t="s">
        <v>64</v>
      </c>
      <c r="E1363" t="s">
        <v>533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24">
        <f t="shared" si="95"/>
        <v>69.124423963133651</v>
      </c>
      <c r="P1363" s="124" t="str">
        <f t="shared" si="92"/>
        <v/>
      </c>
      <c r="S1363" s="124" t="str">
        <f t="shared" si="94"/>
        <v/>
      </c>
    </row>
    <row r="1364" spans="1:19">
      <c r="A1364" s="3" t="s">
        <v>160</v>
      </c>
      <c r="B1364" s="3">
        <v>2023</v>
      </c>
      <c r="C1364" s="76">
        <v>45039</v>
      </c>
      <c r="D1364" s="3" t="s">
        <v>64</v>
      </c>
      <c r="E1364" t="s">
        <v>533</v>
      </c>
      <c r="F1364">
        <v>10</v>
      </c>
      <c r="G1364" t="s">
        <v>8249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24">
        <f t="shared" si="95"/>
        <v>70.216500877706267</v>
      </c>
      <c r="P1364" s="124" t="str">
        <f t="shared" si="92"/>
        <v/>
      </c>
      <c r="S1364" s="124" t="str">
        <f t="shared" si="94"/>
        <v/>
      </c>
    </row>
    <row r="1365" spans="1:19">
      <c r="A1365" s="3" t="s">
        <v>160</v>
      </c>
      <c r="B1365" s="3">
        <v>2023</v>
      </c>
      <c r="C1365" s="76">
        <v>45039</v>
      </c>
      <c r="D1365" s="3" t="s">
        <v>64</v>
      </c>
      <c r="E1365" t="s">
        <v>533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24">
        <f t="shared" si="95"/>
        <v>69.767441860465112</v>
      </c>
      <c r="P1365" s="124" t="str">
        <f t="shared" si="92"/>
        <v/>
      </c>
      <c r="S1365" s="124" t="str">
        <f t="shared" si="94"/>
        <v/>
      </c>
    </row>
    <row r="1366" spans="1:19">
      <c r="A1366" s="3" t="s">
        <v>160</v>
      </c>
      <c r="B1366" s="3">
        <v>2023</v>
      </c>
      <c r="C1366" s="76">
        <v>45039</v>
      </c>
      <c r="D1366" s="3" t="s">
        <v>64</v>
      </c>
      <c r="E1366" t="s">
        <v>533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24">
        <f t="shared" si="95"/>
        <v>70.161761839797308</v>
      </c>
      <c r="P1366" s="124" t="str">
        <f t="shared" si="92"/>
        <v/>
      </c>
      <c r="S1366" s="124" t="str">
        <f t="shared" si="94"/>
        <v/>
      </c>
    </row>
    <row r="1367" spans="1:19">
      <c r="A1367" s="3" t="s">
        <v>160</v>
      </c>
      <c r="B1367" s="3">
        <v>2023</v>
      </c>
      <c r="C1367" s="76">
        <v>45039</v>
      </c>
      <c r="D1367" s="3" t="s">
        <v>64</v>
      </c>
      <c r="E1367" t="s">
        <v>533</v>
      </c>
      <c r="F1367">
        <v>11</v>
      </c>
      <c r="G1367" t="s">
        <v>8276</v>
      </c>
      <c r="H1367" t="s">
        <v>40</v>
      </c>
      <c r="I1367" s="10" t="e">
        <f>(C1367-VLOOKUP(G1367,Riders!$A$2:$E$7777,4,FALSE))/365</f>
        <v>#N/A</v>
      </c>
      <c r="J1367">
        <v>21</v>
      </c>
      <c r="K1367">
        <v>2</v>
      </c>
      <c r="L1367">
        <v>10.374000000000001</v>
      </c>
      <c r="M1367" s="124">
        <f t="shared" si="95"/>
        <v>69.40427993059572</v>
      </c>
      <c r="P1367" s="124" t="str">
        <f t="shared" si="92"/>
        <v/>
      </c>
      <c r="S1367" s="124" t="str">
        <f t="shared" si="94"/>
        <v/>
      </c>
    </row>
    <row r="1368" spans="1:19">
      <c r="A1368" s="3" t="s">
        <v>160</v>
      </c>
      <c r="B1368" s="3">
        <v>2023</v>
      </c>
      <c r="C1368" s="76">
        <v>45039</v>
      </c>
      <c r="D1368" s="3" t="s">
        <v>64</v>
      </c>
      <c r="E1368" t="s">
        <v>533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24">
        <f t="shared" si="95"/>
        <v>69.84188573091474</v>
      </c>
      <c r="P1368" s="124" t="str">
        <f t="shared" si="92"/>
        <v/>
      </c>
      <c r="S1368" s="124" t="str">
        <f t="shared" si="94"/>
        <v/>
      </c>
    </row>
    <row r="1369" spans="1:19">
      <c r="A1369" s="3" t="s">
        <v>160</v>
      </c>
      <c r="B1369" s="3">
        <v>2023</v>
      </c>
      <c r="C1369" s="76">
        <v>45039</v>
      </c>
      <c r="D1369" s="3" t="s">
        <v>64</v>
      </c>
      <c r="E1369" t="s">
        <v>533</v>
      </c>
      <c r="F1369">
        <v>12</v>
      </c>
      <c r="G1369" t="s">
        <v>31</v>
      </c>
      <c r="H1369" t="s">
        <v>1067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24">
        <f t="shared" si="95"/>
        <v>69.184202940328632</v>
      </c>
      <c r="P1369" s="124" t="str">
        <f t="shared" si="92"/>
        <v/>
      </c>
      <c r="S1369" s="124" t="str">
        <f t="shared" si="94"/>
        <v/>
      </c>
    </row>
    <row r="1370" spans="1:19">
      <c r="A1370" s="3" t="s">
        <v>160</v>
      </c>
      <c r="B1370" s="3">
        <v>2023</v>
      </c>
      <c r="C1370" s="76">
        <v>45039</v>
      </c>
      <c r="D1370" s="3" t="s">
        <v>64</v>
      </c>
      <c r="E1370" t="s">
        <v>533</v>
      </c>
      <c r="F1370">
        <v>4</v>
      </c>
      <c r="G1370" t="s">
        <v>1117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24">
        <f t="shared" si="95"/>
        <v>72.252885097842452</v>
      </c>
      <c r="P1370" s="124" t="str">
        <f t="shared" si="92"/>
        <v/>
      </c>
      <c r="S1370" s="124" t="str">
        <f t="shared" si="94"/>
        <v/>
      </c>
    </row>
    <row r="1371" spans="1:19">
      <c r="A1371" s="3" t="s">
        <v>160</v>
      </c>
      <c r="B1371" s="3">
        <v>2023</v>
      </c>
      <c r="C1371" s="76">
        <v>45039</v>
      </c>
      <c r="D1371" s="3" t="s">
        <v>64</v>
      </c>
      <c r="E1371" t="s">
        <v>533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24">
        <f t="shared" si="95"/>
        <v>68.188275404867895</v>
      </c>
      <c r="P1371" s="124" t="str">
        <f t="shared" si="92"/>
        <v/>
      </c>
      <c r="S1371" s="124" t="str">
        <f t="shared" si="94"/>
        <v/>
      </c>
    </row>
    <row r="1372" spans="1:19">
      <c r="A1372" s="3" t="s">
        <v>160</v>
      </c>
      <c r="B1372" s="3">
        <v>2023</v>
      </c>
      <c r="C1372" s="76">
        <v>45039</v>
      </c>
      <c r="D1372" s="3" t="s">
        <v>64</v>
      </c>
      <c r="E1372" t="s">
        <v>536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24">
        <f t="shared" si="95"/>
        <v>71.849116854605327</v>
      </c>
      <c r="P1372" s="124" t="str">
        <f t="shared" si="92"/>
        <v/>
      </c>
      <c r="S1372" s="124" t="str">
        <f t="shared" si="94"/>
        <v/>
      </c>
    </row>
    <row r="1373" spans="1:19">
      <c r="A1373" s="3" t="s">
        <v>160</v>
      </c>
      <c r="B1373" s="3">
        <v>2023</v>
      </c>
      <c r="C1373" s="76">
        <v>45039</v>
      </c>
      <c r="D1373" s="3" t="s">
        <v>64</v>
      </c>
      <c r="E1373" t="s">
        <v>536</v>
      </c>
      <c r="F1373">
        <v>1</v>
      </c>
      <c r="G1373" t="s">
        <v>1117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24">
        <f t="shared" si="95"/>
        <v>71.691725580005965</v>
      </c>
      <c r="P1373" s="124" t="str">
        <f t="shared" si="92"/>
        <v/>
      </c>
      <c r="S1373" s="124" t="str">
        <f t="shared" si="94"/>
        <v/>
      </c>
    </row>
    <row r="1374" spans="1:19">
      <c r="A1374" s="3" t="s">
        <v>160</v>
      </c>
      <c r="B1374" s="3">
        <v>2023</v>
      </c>
      <c r="C1374" s="76">
        <v>45039</v>
      </c>
      <c r="D1374" s="3" t="s">
        <v>64</v>
      </c>
      <c r="E1374" t="s">
        <v>536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24">
        <f t="shared" si="95"/>
        <v>71.251855517070751</v>
      </c>
      <c r="P1374" s="124" t="str">
        <f t="shared" si="92"/>
        <v/>
      </c>
      <c r="S1374" s="124" t="str">
        <f t="shared" si="94"/>
        <v/>
      </c>
    </row>
    <row r="1375" spans="1:19">
      <c r="A1375" s="3" t="s">
        <v>160</v>
      </c>
      <c r="B1375" s="3">
        <v>2023</v>
      </c>
      <c r="C1375" s="76">
        <v>45039</v>
      </c>
      <c r="D1375" s="3" t="s">
        <v>64</v>
      </c>
      <c r="E1375" t="s">
        <v>536</v>
      </c>
      <c r="F1375">
        <v>2</v>
      </c>
      <c r="G1375" t="s">
        <v>8238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24">
        <f t="shared" si="95"/>
        <v>71.223662083292112</v>
      </c>
      <c r="P1375" s="124" t="str">
        <f t="shared" si="92"/>
        <v/>
      </c>
      <c r="S1375" s="124" t="str">
        <f t="shared" si="94"/>
        <v/>
      </c>
    </row>
    <row r="1376" spans="1:19">
      <c r="A1376" s="3" t="s">
        <v>160</v>
      </c>
      <c r="B1376" s="3">
        <v>2023</v>
      </c>
      <c r="C1376" s="76">
        <v>45039</v>
      </c>
      <c r="D1376" s="3" t="s">
        <v>64</v>
      </c>
      <c r="E1376" t="s">
        <v>536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24">
        <f t="shared" si="95"/>
        <v>71.118135124456728</v>
      </c>
      <c r="P1376" s="124" t="str">
        <f t="shared" si="92"/>
        <v/>
      </c>
      <c r="S1376" s="124" t="str">
        <f t="shared" si="94"/>
        <v/>
      </c>
    </row>
    <row r="1377" spans="1:19">
      <c r="A1377" s="3" t="s">
        <v>160</v>
      </c>
      <c r="B1377" s="3">
        <v>2023</v>
      </c>
      <c r="C1377" s="76">
        <v>45039</v>
      </c>
      <c r="D1377" s="3" t="s">
        <v>64</v>
      </c>
      <c r="E1377" t="s">
        <v>536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24">
        <f t="shared" si="95"/>
        <v>70.72691552062868</v>
      </c>
      <c r="P1377" s="124" t="str">
        <f t="shared" si="92"/>
        <v/>
      </c>
      <c r="S1377" s="124" t="str">
        <f t="shared" si="94"/>
        <v/>
      </c>
    </row>
    <row r="1378" spans="1:19">
      <c r="A1378" s="3" t="s">
        <v>160</v>
      </c>
      <c r="B1378" s="3">
        <v>2023</v>
      </c>
      <c r="C1378" s="76">
        <v>45039</v>
      </c>
      <c r="D1378" s="3" t="s">
        <v>64</v>
      </c>
      <c r="E1378" t="s">
        <v>536</v>
      </c>
      <c r="F1378">
        <v>3</v>
      </c>
      <c r="G1378" t="s">
        <v>8249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24">
        <f t="shared" si="95"/>
        <v>70.768625909180273</v>
      </c>
      <c r="P1378" s="124" t="str">
        <f t="shared" si="92"/>
        <v/>
      </c>
      <c r="S1378" s="124" t="str">
        <f t="shared" si="94"/>
        <v/>
      </c>
    </row>
    <row r="1379" spans="1:19">
      <c r="A1379" s="3" t="s">
        <v>160</v>
      </c>
      <c r="B1379" s="3">
        <v>2023</v>
      </c>
      <c r="C1379" s="76">
        <v>45039</v>
      </c>
      <c r="D1379" s="3" t="s">
        <v>64</v>
      </c>
      <c r="E1379" t="s">
        <v>536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534</v>
      </c>
      <c r="M1379" s="124"/>
      <c r="P1379" s="124" t="str">
        <f t="shared" si="92"/>
        <v/>
      </c>
      <c r="S1379" s="124" t="str">
        <f t="shared" si="94"/>
        <v/>
      </c>
    </row>
    <row r="1380" spans="1:19">
      <c r="A1380" s="3" t="s">
        <v>160</v>
      </c>
      <c r="B1380" s="3">
        <v>2023</v>
      </c>
      <c r="C1380" s="76">
        <v>45039</v>
      </c>
      <c r="D1380" s="3" t="s">
        <v>64</v>
      </c>
      <c r="E1380" t="s">
        <v>536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24">
        <f t="shared" ref="M1380:M1443" si="96">IF(L1380="","",3.6*200/(L1380))</f>
        <v>72.260136491368925</v>
      </c>
      <c r="P1380" s="124" t="str">
        <f t="shared" si="92"/>
        <v/>
      </c>
      <c r="S1380" s="124" t="str">
        <f t="shared" si="94"/>
        <v/>
      </c>
    </row>
    <row r="1381" spans="1:19">
      <c r="A1381" s="3" t="s">
        <v>160</v>
      </c>
      <c r="B1381" s="3">
        <v>2023</v>
      </c>
      <c r="C1381" s="76">
        <v>45039</v>
      </c>
      <c r="D1381" s="3" t="s">
        <v>64</v>
      </c>
      <c r="E1381" t="s">
        <v>536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24">
        <f t="shared" si="96"/>
        <v>69.571939317808486</v>
      </c>
      <c r="P1381" s="124" t="str">
        <f t="shared" si="92"/>
        <v/>
      </c>
      <c r="S1381" s="124" t="str">
        <f t="shared" si="94"/>
        <v/>
      </c>
    </row>
    <row r="1382" spans="1:19">
      <c r="A1382" s="3" t="s">
        <v>160</v>
      </c>
      <c r="B1382" s="3">
        <v>2023</v>
      </c>
      <c r="C1382" s="76">
        <v>45039</v>
      </c>
      <c r="D1382" s="3" t="s">
        <v>64</v>
      </c>
      <c r="E1382" t="s">
        <v>536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24">
        <f t="shared" si="96"/>
        <v>71.435658299434465</v>
      </c>
      <c r="P1382" s="124" t="str">
        <f t="shared" si="92"/>
        <v/>
      </c>
      <c r="S1382" s="124" t="str">
        <f t="shared" si="94"/>
        <v/>
      </c>
    </row>
    <row r="1383" spans="1:19">
      <c r="A1383" s="3" t="s">
        <v>160</v>
      </c>
      <c r="B1383" s="3">
        <v>2023</v>
      </c>
      <c r="C1383" s="76">
        <v>45039</v>
      </c>
      <c r="D1383" s="3" t="s">
        <v>64</v>
      </c>
      <c r="E1383" t="s">
        <v>536</v>
      </c>
      <c r="F1383">
        <v>7</v>
      </c>
      <c r="G1383" t="s">
        <v>45</v>
      </c>
      <c r="H1383" t="s">
        <v>1067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24">
        <f t="shared" si="96"/>
        <v>70.901033973412098</v>
      </c>
      <c r="P1383" s="124" t="str">
        <f t="shared" si="92"/>
        <v/>
      </c>
      <c r="S1383" s="124" t="str">
        <f t="shared" si="94"/>
        <v/>
      </c>
    </row>
    <row r="1384" spans="1:19">
      <c r="A1384" s="3" t="s">
        <v>160</v>
      </c>
      <c r="B1384" s="3">
        <v>2023</v>
      </c>
      <c r="C1384" s="76">
        <v>45039</v>
      </c>
      <c r="D1384" s="3" t="s">
        <v>64</v>
      </c>
      <c r="E1384" t="s">
        <v>536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24">
        <f t="shared" si="96"/>
        <v>70.161761839797308</v>
      </c>
      <c r="P1384" s="124" t="str">
        <f t="shared" si="92"/>
        <v/>
      </c>
      <c r="S1384" s="124" t="str">
        <f t="shared" si="94"/>
        <v/>
      </c>
    </row>
    <row r="1385" spans="1:19">
      <c r="A1385" s="3" t="s">
        <v>160</v>
      </c>
      <c r="B1385" s="3">
        <v>2023</v>
      </c>
      <c r="C1385" s="76">
        <v>45039</v>
      </c>
      <c r="D1385" s="3" t="s">
        <v>64</v>
      </c>
      <c r="E1385" t="s">
        <v>536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24">
        <f t="shared" si="96"/>
        <v>68.330644395938123</v>
      </c>
      <c r="P1385" s="124" t="str">
        <f t="shared" si="92"/>
        <v/>
      </c>
      <c r="S1385" s="124" t="str">
        <f t="shared" si="94"/>
        <v/>
      </c>
    </row>
    <row r="1386" spans="1:19">
      <c r="A1386" s="3" t="s">
        <v>160</v>
      </c>
      <c r="B1386" s="3">
        <v>2023</v>
      </c>
      <c r="C1386" s="76">
        <v>45039</v>
      </c>
      <c r="D1386" s="3" t="s">
        <v>64</v>
      </c>
      <c r="E1386" t="s">
        <v>536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24">
        <f t="shared" si="96"/>
        <v>71.421485963694082</v>
      </c>
      <c r="P1386" s="124" t="str">
        <f t="shared" si="92"/>
        <v/>
      </c>
      <c r="S1386" s="124" t="str">
        <f t="shared" si="94"/>
        <v/>
      </c>
    </row>
    <row r="1387" spans="1:19">
      <c r="A1387" s="3" t="s">
        <v>160</v>
      </c>
      <c r="B1387" s="3">
        <v>2023</v>
      </c>
      <c r="C1387" s="76">
        <v>45039</v>
      </c>
      <c r="D1387" s="3" t="s">
        <v>64</v>
      </c>
      <c r="E1387" t="s">
        <v>536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24">
        <f t="shared" si="96"/>
        <v>70.719968568902857</v>
      </c>
      <c r="P1387" s="124" t="str">
        <f t="shared" si="92"/>
        <v/>
      </c>
      <c r="S1387" s="124" t="str">
        <f t="shared" si="94"/>
        <v/>
      </c>
    </row>
    <row r="1388" spans="1:19">
      <c r="A1388" s="3" t="s">
        <v>160</v>
      </c>
      <c r="B1388" s="3">
        <v>2023</v>
      </c>
      <c r="C1388" s="76">
        <v>45039</v>
      </c>
      <c r="D1388" s="3" t="s">
        <v>64</v>
      </c>
      <c r="E1388" t="s">
        <v>537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24">
        <f t="shared" si="96"/>
        <v>71.935258267559192</v>
      </c>
      <c r="N1388">
        <v>1</v>
      </c>
      <c r="O1388">
        <v>10.071</v>
      </c>
      <c r="P1388" s="124">
        <f t="shared" ref="P1388:P1451" si="97">IF(O1388="","",3.6*200/(O1388))</f>
        <v>71.492403932082212</v>
      </c>
      <c r="S1388" s="124" t="str">
        <f t="shared" si="94"/>
        <v/>
      </c>
    </row>
    <row r="1389" spans="1:19">
      <c r="A1389" s="3" t="s">
        <v>160</v>
      </c>
      <c r="B1389" s="3">
        <v>2023</v>
      </c>
      <c r="C1389" s="76">
        <v>45039</v>
      </c>
      <c r="D1389" s="3" t="s">
        <v>64</v>
      </c>
      <c r="E1389" t="s">
        <v>537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24">
        <f t="shared" si="96"/>
        <v>71.677451468392235</v>
      </c>
      <c r="N1389">
        <v>2</v>
      </c>
      <c r="O1389">
        <v>10.516</v>
      </c>
      <c r="P1389" s="124">
        <f t="shared" si="97"/>
        <v>68.46709775580068</v>
      </c>
      <c r="S1389" s="124" t="str">
        <f t="shared" si="94"/>
        <v/>
      </c>
    </row>
    <row r="1390" spans="1:19">
      <c r="A1390" s="3" t="s">
        <v>160</v>
      </c>
      <c r="B1390" s="3">
        <v>2023</v>
      </c>
      <c r="C1390" s="76">
        <v>45039</v>
      </c>
      <c r="D1390" s="3" t="s">
        <v>64</v>
      </c>
      <c r="E1390" t="s">
        <v>537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24">
        <f t="shared" si="96"/>
        <v>71.301247771836003</v>
      </c>
      <c r="N1390">
        <v>1</v>
      </c>
      <c r="O1390">
        <v>10.231</v>
      </c>
      <c r="P1390" s="124">
        <f t="shared" si="97"/>
        <v>70.374352458215228</v>
      </c>
      <c r="S1390" s="124" t="str">
        <f t="shared" si="94"/>
        <v/>
      </c>
    </row>
    <row r="1391" spans="1:19">
      <c r="A1391" s="3" t="s">
        <v>160</v>
      </c>
      <c r="B1391" s="3">
        <v>2023</v>
      </c>
      <c r="C1391" s="76">
        <v>45039</v>
      </c>
      <c r="D1391" s="3" t="s">
        <v>64</v>
      </c>
      <c r="E1391" t="s">
        <v>537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24">
        <f t="shared" si="96"/>
        <v>71.280071280071269</v>
      </c>
      <c r="N1391">
        <v>2</v>
      </c>
      <c r="O1391">
        <v>10.257</v>
      </c>
      <c r="P1391" s="124">
        <f t="shared" si="97"/>
        <v>70.195963732085403</v>
      </c>
      <c r="S1391" s="124" t="str">
        <f t="shared" si="94"/>
        <v/>
      </c>
    </row>
    <row r="1392" spans="1:19">
      <c r="A1392" s="3" t="s">
        <v>160</v>
      </c>
      <c r="B1392" s="3">
        <v>2023</v>
      </c>
      <c r="C1392" s="76">
        <v>45039</v>
      </c>
      <c r="D1392" s="3" t="s">
        <v>64</v>
      </c>
      <c r="E1392" t="s">
        <v>537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24">
        <f t="shared" si="96"/>
        <v>71.111111111111114</v>
      </c>
      <c r="N1392">
        <v>1</v>
      </c>
      <c r="O1392">
        <v>10.057</v>
      </c>
      <c r="P1392" s="124">
        <f t="shared" si="97"/>
        <v>71.591926021676443</v>
      </c>
      <c r="S1392" s="124" t="str">
        <f t="shared" si="94"/>
        <v/>
      </c>
    </row>
    <row r="1393" spans="1:19">
      <c r="A1393" s="3" t="s">
        <v>160</v>
      </c>
      <c r="B1393" s="3">
        <v>2023</v>
      </c>
      <c r="C1393" s="76">
        <v>45039</v>
      </c>
      <c r="D1393" s="3" t="s">
        <v>64</v>
      </c>
      <c r="E1393" t="s">
        <v>537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24">
        <f t="shared" si="96"/>
        <v>70.671378091872782</v>
      </c>
      <c r="N1393">
        <v>2</v>
      </c>
      <c r="O1393">
        <v>10.057</v>
      </c>
      <c r="P1393" s="124">
        <f t="shared" si="97"/>
        <v>71.591926021676443</v>
      </c>
      <c r="S1393" s="124" t="str">
        <f t="shared" si="94"/>
        <v/>
      </c>
    </row>
    <row r="1394" spans="1:19">
      <c r="A1394" s="3" t="s">
        <v>160</v>
      </c>
      <c r="B1394" s="3">
        <v>2023</v>
      </c>
      <c r="C1394" s="76">
        <v>45039</v>
      </c>
      <c r="D1394" s="3" t="s">
        <v>64</v>
      </c>
      <c r="E1394" t="s">
        <v>537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24">
        <f t="shared" si="96"/>
        <v>72.086503804565481</v>
      </c>
      <c r="N1394">
        <v>1</v>
      </c>
      <c r="O1394">
        <v>9.9719999999999995</v>
      </c>
      <c r="P1394" s="124">
        <f t="shared" si="97"/>
        <v>72.202166064981952</v>
      </c>
      <c r="S1394" s="124" t="str">
        <f t="shared" si="94"/>
        <v/>
      </c>
    </row>
    <row r="1395" spans="1:19">
      <c r="A1395" s="3" t="s">
        <v>160</v>
      </c>
      <c r="B1395" s="3">
        <v>2023</v>
      </c>
      <c r="C1395" s="76">
        <v>45039</v>
      </c>
      <c r="D1395" s="3" t="s">
        <v>64</v>
      </c>
      <c r="E1395" t="s">
        <v>537</v>
      </c>
      <c r="F1395">
        <v>4</v>
      </c>
      <c r="G1395" t="s">
        <v>8249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24">
        <f t="shared" si="96"/>
        <v>66.164308031611839</v>
      </c>
      <c r="N1395">
        <v>2</v>
      </c>
      <c r="O1395">
        <v>9.9719999999999995</v>
      </c>
      <c r="P1395" s="124">
        <f t="shared" si="97"/>
        <v>72.202166064981952</v>
      </c>
      <c r="S1395" s="124" t="str">
        <f t="shared" si="94"/>
        <v/>
      </c>
    </row>
    <row r="1396" spans="1:19">
      <c r="A1396" s="3" t="s">
        <v>160</v>
      </c>
      <c r="B1396" s="3">
        <v>2023</v>
      </c>
      <c r="C1396" s="76">
        <v>45039</v>
      </c>
      <c r="D1396" s="3" t="s">
        <v>64</v>
      </c>
      <c r="E1396" t="s">
        <v>538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24">
        <f t="shared" si="96"/>
        <v>72.609923356192013</v>
      </c>
      <c r="N1396">
        <v>1</v>
      </c>
      <c r="O1396">
        <v>10.098000000000001</v>
      </c>
      <c r="P1396" s="124">
        <f t="shared" si="97"/>
        <v>71.301247771836003</v>
      </c>
      <c r="S1396" s="124" t="str">
        <f t="shared" si="94"/>
        <v/>
      </c>
    </row>
    <row r="1397" spans="1:19">
      <c r="A1397" s="3" t="s">
        <v>160</v>
      </c>
      <c r="B1397" s="3">
        <v>2023</v>
      </c>
      <c r="C1397" s="76">
        <v>45039</v>
      </c>
      <c r="D1397" s="3" t="s">
        <v>64</v>
      </c>
      <c r="E1397" t="s">
        <v>538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24">
        <f t="shared" si="96"/>
        <v>72.456475797524391</v>
      </c>
      <c r="N1397">
        <v>2</v>
      </c>
      <c r="O1397">
        <v>10.321000000000002</v>
      </c>
      <c r="P1397" s="124">
        <f t="shared" si="97"/>
        <v>69.760682104447227</v>
      </c>
      <c r="S1397" s="124" t="str">
        <f t="shared" si="94"/>
        <v/>
      </c>
    </row>
    <row r="1398" spans="1:19">
      <c r="A1398" s="3" t="s">
        <v>160</v>
      </c>
      <c r="B1398" s="3">
        <v>2023</v>
      </c>
      <c r="C1398" s="76">
        <v>45039</v>
      </c>
      <c r="D1398" s="3" t="s">
        <v>64</v>
      </c>
      <c r="E1398" t="s">
        <v>538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24">
        <f t="shared" si="96"/>
        <v>70.636711468654966</v>
      </c>
      <c r="N1398">
        <v>1</v>
      </c>
      <c r="O1398">
        <v>10.468</v>
      </c>
      <c r="P1398" s="124">
        <f t="shared" si="97"/>
        <v>68.781047000382117</v>
      </c>
      <c r="S1398" s="124" t="str">
        <f t="shared" si="94"/>
        <v/>
      </c>
    </row>
    <row r="1399" spans="1:19">
      <c r="A1399" s="3" t="s">
        <v>160</v>
      </c>
      <c r="B1399" s="3">
        <v>2023</v>
      </c>
      <c r="C1399" s="76">
        <v>45039</v>
      </c>
      <c r="D1399" s="3" t="s">
        <v>64</v>
      </c>
      <c r="E1399" t="s">
        <v>538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24">
        <f t="shared" si="96"/>
        <v>70.346849047386428</v>
      </c>
      <c r="N1399">
        <v>2</v>
      </c>
      <c r="O1399">
        <v>11.647</v>
      </c>
      <c r="P1399" s="124">
        <f t="shared" si="97"/>
        <v>61.818494032798142</v>
      </c>
      <c r="S1399" s="124" t="str">
        <f t="shared" si="94"/>
        <v/>
      </c>
    </row>
    <row r="1400" spans="1:19">
      <c r="A1400" s="3" t="s">
        <v>160</v>
      </c>
      <c r="B1400" s="3">
        <v>2023</v>
      </c>
      <c r="C1400" s="76">
        <v>45039</v>
      </c>
      <c r="D1400" s="3" t="s">
        <v>64</v>
      </c>
      <c r="E1400" t="s">
        <v>62</v>
      </c>
      <c r="F1400" t="s">
        <v>539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24">
        <f t="shared" si="96"/>
        <v>70.998915294349672</v>
      </c>
      <c r="N1400">
        <v>1</v>
      </c>
      <c r="O1400">
        <v>10.143000000000001</v>
      </c>
      <c r="P1400" s="124">
        <f t="shared" si="97"/>
        <v>70.98491570541259</v>
      </c>
      <c r="S1400" s="124" t="str">
        <f t="shared" si="94"/>
        <v/>
      </c>
    </row>
    <row r="1401" spans="1:19">
      <c r="A1401" s="3" t="s">
        <v>160</v>
      </c>
      <c r="B1401" s="3">
        <v>2023</v>
      </c>
      <c r="C1401" s="76">
        <v>45039</v>
      </c>
      <c r="D1401" s="3" t="s">
        <v>64</v>
      </c>
      <c r="E1401" t="s">
        <v>62</v>
      </c>
      <c r="F1401" t="s">
        <v>539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24">
        <v>70.62285434036292</v>
      </c>
      <c r="N1401">
        <v>2</v>
      </c>
      <c r="O1401">
        <v>10.211</v>
      </c>
      <c r="P1401" s="124">
        <v>70.512192733326799</v>
      </c>
      <c r="S1401" s="124" t="s">
        <v>8284</v>
      </c>
    </row>
    <row r="1402" spans="1:19">
      <c r="A1402" s="3" t="s">
        <v>160</v>
      </c>
      <c r="B1402" s="3">
        <v>2023</v>
      </c>
      <c r="C1402" s="76">
        <v>45039</v>
      </c>
      <c r="D1402" s="3" t="s">
        <v>64</v>
      </c>
      <c r="E1402" t="s">
        <v>62</v>
      </c>
      <c r="F1402" t="s">
        <v>540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24">
        <v>70.195963732085403</v>
      </c>
      <c r="N1402">
        <v>1</v>
      </c>
      <c r="O1402">
        <v>11.393000000000001</v>
      </c>
      <c r="P1402" s="124">
        <v>63.196699727903095</v>
      </c>
      <c r="S1402" s="124" t="s">
        <v>8284</v>
      </c>
    </row>
    <row r="1403" spans="1:19">
      <c r="A1403" s="3" t="s">
        <v>160</v>
      </c>
      <c r="B1403" s="3">
        <v>2023</v>
      </c>
      <c r="C1403" s="76">
        <v>45039</v>
      </c>
      <c r="D1403" s="3" t="s">
        <v>64</v>
      </c>
      <c r="E1403" t="s">
        <v>62</v>
      </c>
      <c r="F1403" t="s">
        <v>540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24">
        <v>68.958911981610967</v>
      </c>
      <c r="N1403">
        <v>2</v>
      </c>
      <c r="O1403">
        <v>16.795000000000002</v>
      </c>
      <c r="P1403" s="124">
        <v>42.869901756475137</v>
      </c>
      <c r="S1403" s="124" t="s">
        <v>8284</v>
      </c>
    </row>
    <row r="1404" spans="1:19">
      <c r="A1404" s="142" t="s">
        <v>63</v>
      </c>
      <c r="B1404" s="131">
        <v>2023</v>
      </c>
      <c r="C1404" s="76">
        <v>45143</v>
      </c>
      <c r="D1404" s="130" t="s">
        <v>19</v>
      </c>
      <c r="E1404" t="s">
        <v>533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9</v>
      </c>
      <c r="K1404">
        <v>1</v>
      </c>
      <c r="L1404">
        <v>10.130000000000001</v>
      </c>
      <c r="M1404" s="124">
        <v>71.076011846001975</v>
      </c>
    </row>
    <row r="1405" spans="1:19">
      <c r="A1405" s="142" t="s">
        <v>63</v>
      </c>
      <c r="B1405" s="131">
        <v>2023</v>
      </c>
      <c r="C1405" s="76">
        <v>45143</v>
      </c>
      <c r="D1405" s="130" t="s">
        <v>19</v>
      </c>
      <c r="E1405" t="s">
        <v>533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9</v>
      </c>
      <c r="K1405">
        <v>2</v>
      </c>
      <c r="L1405">
        <v>10.216000000000001</v>
      </c>
      <c r="M1405" s="124">
        <v>70.477682067345327</v>
      </c>
    </row>
    <row r="1406" spans="1:19">
      <c r="A1406" s="142" t="s">
        <v>63</v>
      </c>
      <c r="B1406" s="131">
        <v>2023</v>
      </c>
      <c r="C1406" s="76">
        <v>45143</v>
      </c>
      <c r="D1406" s="130" t="s">
        <v>19</v>
      </c>
      <c r="E1406" t="s">
        <v>533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29</v>
      </c>
      <c r="K1406">
        <v>1</v>
      </c>
      <c r="L1406">
        <v>10.212999999999999</v>
      </c>
      <c r="M1406" s="124">
        <v>70.498384412023896</v>
      </c>
    </row>
    <row r="1407" spans="1:19">
      <c r="A1407" s="142" t="s">
        <v>63</v>
      </c>
      <c r="B1407" s="131">
        <v>2023</v>
      </c>
      <c r="C1407" s="76">
        <v>45143</v>
      </c>
      <c r="D1407" s="130" t="s">
        <v>19</v>
      </c>
      <c r="E1407" t="s">
        <v>533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24">
        <v>70.175438596491233</v>
      </c>
    </row>
    <row r="1408" spans="1:19">
      <c r="A1408" s="142" t="s">
        <v>63</v>
      </c>
      <c r="B1408" s="131">
        <v>2023</v>
      </c>
      <c r="C1408" s="76">
        <v>45143</v>
      </c>
      <c r="D1408" s="130" t="s">
        <v>19</v>
      </c>
      <c r="E1408" t="s">
        <v>533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24">
        <v>71.019925034523581</v>
      </c>
    </row>
    <row r="1409" spans="1:16">
      <c r="A1409" s="142" t="s">
        <v>63</v>
      </c>
      <c r="B1409" s="131">
        <v>2023</v>
      </c>
      <c r="C1409" s="76">
        <v>45143</v>
      </c>
      <c r="D1409" s="130" t="s">
        <v>19</v>
      </c>
      <c r="E1409" t="s">
        <v>533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24">
        <v>67.554888346781766</v>
      </c>
    </row>
    <row r="1410" spans="1:16">
      <c r="A1410" s="142" t="s">
        <v>63</v>
      </c>
      <c r="B1410" s="131">
        <v>2023</v>
      </c>
      <c r="C1410" s="76">
        <v>45143</v>
      </c>
      <c r="D1410" s="130" t="s">
        <v>19</v>
      </c>
      <c r="E1410" t="s">
        <v>533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21</v>
      </c>
      <c r="K1410">
        <v>1</v>
      </c>
      <c r="L1410">
        <v>10.054</v>
      </c>
      <c r="M1410" s="124">
        <v>71.613288243485172</v>
      </c>
    </row>
    <row r="1411" spans="1:16">
      <c r="A1411" s="142" t="s">
        <v>63</v>
      </c>
      <c r="B1411" s="131">
        <v>2023</v>
      </c>
      <c r="C1411" s="76">
        <v>45143</v>
      </c>
      <c r="D1411" s="130" t="s">
        <v>19</v>
      </c>
      <c r="E1411" t="s">
        <v>533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21</v>
      </c>
      <c r="K1411">
        <v>2</v>
      </c>
      <c r="L1411">
        <v>10.173</v>
      </c>
      <c r="M1411" s="124">
        <v>70.7755824240637</v>
      </c>
    </row>
    <row r="1412" spans="1:16">
      <c r="A1412" s="142" t="s">
        <v>63</v>
      </c>
      <c r="B1412" s="131">
        <v>2023</v>
      </c>
      <c r="C1412" s="76">
        <v>45143</v>
      </c>
      <c r="D1412" s="130" t="s">
        <v>19</v>
      </c>
      <c r="E1412" t="s">
        <v>533</v>
      </c>
      <c r="F1412">
        <v>5</v>
      </c>
      <c r="G1412" t="s">
        <v>182</v>
      </c>
      <c r="H1412" t="s">
        <v>476</v>
      </c>
      <c r="I1412" s="10">
        <f>(C1412-VLOOKUP(G1412,Riders!$A$2:$E$7777,4,FALSE))/365</f>
        <v>22.93972602739726</v>
      </c>
      <c r="J1412">
        <v>35</v>
      </c>
      <c r="K1412">
        <v>1</v>
      </c>
      <c r="L1412">
        <v>10.102</v>
      </c>
      <c r="M1412" s="124">
        <v>71.273015244506041</v>
      </c>
    </row>
    <row r="1413" spans="1:16">
      <c r="A1413" s="142" t="s">
        <v>63</v>
      </c>
      <c r="B1413" s="131">
        <v>2023</v>
      </c>
      <c r="C1413" s="76">
        <v>45143</v>
      </c>
      <c r="D1413" s="130" t="s">
        <v>19</v>
      </c>
      <c r="E1413" t="s">
        <v>533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9</v>
      </c>
      <c r="K1413">
        <v>2</v>
      </c>
      <c r="L1413">
        <v>10.241</v>
      </c>
      <c r="M1413" s="124">
        <v>70.305634215408659</v>
      </c>
    </row>
    <row r="1414" spans="1:16">
      <c r="A1414" s="142" t="s">
        <v>63</v>
      </c>
      <c r="B1414" s="131">
        <v>2023</v>
      </c>
      <c r="C1414" s="76">
        <v>45143</v>
      </c>
      <c r="D1414" s="130" t="s">
        <v>19</v>
      </c>
      <c r="E1414" t="s">
        <v>533</v>
      </c>
      <c r="F1414">
        <v>6</v>
      </c>
      <c r="G1414" t="s">
        <v>467</v>
      </c>
      <c r="H1414" t="s">
        <v>30</v>
      </c>
      <c r="I1414" s="10">
        <f>(C1414-VLOOKUP(G1414,Riders!$A$2:$E$7777,4,FALSE))/365</f>
        <v>24.041095890410958</v>
      </c>
      <c r="J1414">
        <v>21</v>
      </c>
      <c r="K1414">
        <v>1</v>
      </c>
      <c r="L1414">
        <v>9.9960000000000004</v>
      </c>
      <c r="M1414" s="124">
        <v>72.028811524609836</v>
      </c>
    </row>
    <row r="1415" spans="1:16">
      <c r="A1415" s="142" t="s">
        <v>63</v>
      </c>
      <c r="B1415" s="131">
        <v>2023</v>
      </c>
      <c r="C1415" s="76">
        <v>45143</v>
      </c>
      <c r="D1415" s="130" t="s">
        <v>19</v>
      </c>
      <c r="E1415" t="s">
        <v>533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35</v>
      </c>
      <c r="K1415">
        <v>2</v>
      </c>
      <c r="L1415">
        <v>10.046000000000001</v>
      </c>
      <c r="M1415" s="124">
        <v>71.670316543898068</v>
      </c>
    </row>
    <row r="1416" spans="1:16">
      <c r="A1416" s="142" t="s">
        <v>63</v>
      </c>
      <c r="B1416" s="131">
        <v>2023</v>
      </c>
      <c r="C1416" s="76">
        <v>45143</v>
      </c>
      <c r="D1416" s="130" t="s">
        <v>19</v>
      </c>
      <c r="E1416" t="s">
        <v>533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29</v>
      </c>
      <c r="K1416">
        <v>1</v>
      </c>
      <c r="L1416">
        <v>10.157</v>
      </c>
      <c r="M1416" s="124">
        <v>70.887072954612577</v>
      </c>
    </row>
    <row r="1417" spans="1:16">
      <c r="A1417" s="142" t="s">
        <v>63</v>
      </c>
      <c r="B1417" s="131">
        <v>2023</v>
      </c>
      <c r="C1417" s="76">
        <v>45143</v>
      </c>
      <c r="D1417" s="130" t="s">
        <v>19</v>
      </c>
      <c r="E1417" t="s">
        <v>533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29</v>
      </c>
      <c r="K1417">
        <v>2</v>
      </c>
      <c r="L1417">
        <v>10.307</v>
      </c>
      <c r="M1417" s="124">
        <v>69.855438051809443</v>
      </c>
    </row>
    <row r="1418" spans="1:16">
      <c r="A1418" s="142" t="s">
        <v>63</v>
      </c>
      <c r="B1418" s="131">
        <v>2023</v>
      </c>
      <c r="C1418" s="76">
        <v>45143</v>
      </c>
      <c r="D1418" s="130" t="s">
        <v>19</v>
      </c>
      <c r="E1418" t="s">
        <v>533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21</v>
      </c>
      <c r="K1418">
        <v>1</v>
      </c>
      <c r="L1418">
        <v>10.051</v>
      </c>
      <c r="M1418" s="124">
        <v>71.634663217590287</v>
      </c>
    </row>
    <row r="1419" spans="1:16">
      <c r="A1419" s="142" t="s">
        <v>63</v>
      </c>
      <c r="B1419" s="131">
        <v>2023</v>
      </c>
      <c r="C1419" s="76">
        <v>45143</v>
      </c>
      <c r="D1419" s="130" t="s">
        <v>19</v>
      </c>
      <c r="E1419" t="s">
        <v>533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24">
        <v>71.485305798252568</v>
      </c>
      <c r="O1419" s="20"/>
    </row>
    <row r="1420" spans="1:16">
      <c r="A1420" s="142" t="s">
        <v>63</v>
      </c>
      <c r="B1420" s="131">
        <v>2023</v>
      </c>
      <c r="C1420" s="76">
        <v>45143</v>
      </c>
      <c r="D1420" s="130" t="s">
        <v>19</v>
      </c>
      <c r="E1420" t="s">
        <v>533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9</v>
      </c>
      <c r="K1420">
        <v>1</v>
      </c>
      <c r="L1420">
        <v>10.183999999999999</v>
      </c>
      <c r="M1420" s="124">
        <v>70.699135899450127</v>
      </c>
      <c r="O1420" s="20"/>
      <c r="P1420" s="20"/>
    </row>
    <row r="1421" spans="1:16">
      <c r="A1421" s="142" t="s">
        <v>63</v>
      </c>
      <c r="B1421" s="131">
        <v>2023</v>
      </c>
      <c r="C1421" s="76">
        <v>45143</v>
      </c>
      <c r="D1421" s="130" t="s">
        <v>19</v>
      </c>
      <c r="E1421" t="s">
        <v>533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11</v>
      </c>
      <c r="K1421">
        <v>2</v>
      </c>
      <c r="L1421">
        <v>10.28</v>
      </c>
      <c r="M1421" s="124">
        <v>70.038910505836583</v>
      </c>
    </row>
    <row r="1422" spans="1:16">
      <c r="A1422" s="142" t="s">
        <v>63</v>
      </c>
      <c r="B1422" s="131">
        <v>2023</v>
      </c>
      <c r="C1422" s="76">
        <v>45143</v>
      </c>
      <c r="D1422" s="130" t="s">
        <v>19</v>
      </c>
      <c r="E1422" t="s">
        <v>533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11</v>
      </c>
      <c r="K1422">
        <v>1</v>
      </c>
      <c r="L1422">
        <v>10.233000000000001</v>
      </c>
      <c r="M1422" s="124">
        <v>70.360598065083551</v>
      </c>
    </row>
    <row r="1423" spans="1:16">
      <c r="A1423" s="142" t="s">
        <v>63</v>
      </c>
      <c r="B1423" s="131">
        <v>2023</v>
      </c>
      <c r="C1423" s="76">
        <v>45143</v>
      </c>
      <c r="D1423" s="130" t="s">
        <v>19</v>
      </c>
      <c r="E1423" t="s">
        <v>533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9</v>
      </c>
      <c r="K1423">
        <v>2</v>
      </c>
      <c r="L1423">
        <v>10.321</v>
      </c>
      <c r="M1423" s="124">
        <v>69.760682104447241</v>
      </c>
    </row>
    <row r="1424" spans="1:16">
      <c r="A1424" s="142" t="s">
        <v>63</v>
      </c>
      <c r="B1424" s="131">
        <v>2023</v>
      </c>
      <c r="C1424" s="76">
        <v>45143</v>
      </c>
      <c r="D1424" s="130" t="s">
        <v>19</v>
      </c>
      <c r="E1424" t="s">
        <v>533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29</v>
      </c>
      <c r="K1424">
        <v>1</v>
      </c>
      <c r="L1424">
        <v>10.192</v>
      </c>
      <c r="M1424" s="124">
        <v>70.643642072213495</v>
      </c>
    </row>
    <row r="1425" spans="1:13">
      <c r="A1425" s="142" t="s">
        <v>63</v>
      </c>
      <c r="B1425" s="131">
        <v>2023</v>
      </c>
      <c r="C1425" s="76">
        <v>45143</v>
      </c>
      <c r="D1425" s="130" t="s">
        <v>19</v>
      </c>
      <c r="E1425" t="s">
        <v>533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35</v>
      </c>
      <c r="K1425">
        <v>2</v>
      </c>
      <c r="L1425">
        <v>10.247</v>
      </c>
      <c r="M1425" s="124">
        <v>70.264467649068024</v>
      </c>
    </row>
    <row r="1426" spans="1:13">
      <c r="A1426" s="142" t="s">
        <v>63</v>
      </c>
      <c r="B1426" s="131">
        <v>2023</v>
      </c>
      <c r="C1426" s="76">
        <v>45143</v>
      </c>
      <c r="D1426" s="130" t="s">
        <v>19</v>
      </c>
      <c r="E1426" t="s">
        <v>533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11</v>
      </c>
      <c r="K1426">
        <v>1</v>
      </c>
      <c r="L1426">
        <v>9.9849999999999994</v>
      </c>
      <c r="M1426" s="124">
        <v>72.108162243365058</v>
      </c>
    </row>
    <row r="1427" spans="1:13">
      <c r="A1427" s="142" t="s">
        <v>63</v>
      </c>
      <c r="B1427" s="131">
        <v>2023</v>
      </c>
      <c r="C1427" s="76">
        <v>45143</v>
      </c>
      <c r="D1427" s="130" t="s">
        <v>19</v>
      </c>
      <c r="E1427" t="s">
        <v>533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24">
        <v>71.563462876453627</v>
      </c>
    </row>
    <row r="1428" spans="1:13">
      <c r="A1428" s="142" t="s">
        <v>63</v>
      </c>
      <c r="B1428" s="131">
        <v>2023</v>
      </c>
      <c r="C1428" s="76">
        <v>45143</v>
      </c>
      <c r="D1428" s="130" t="s">
        <v>19</v>
      </c>
      <c r="E1428" t="s">
        <v>536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11</v>
      </c>
      <c r="K1428">
        <v>1</v>
      </c>
      <c r="L1428">
        <v>9.7899999999999991</v>
      </c>
      <c r="M1428" s="124">
        <v>73.544433094994901</v>
      </c>
    </row>
    <row r="1429" spans="1:13">
      <c r="A1429" s="142" t="s">
        <v>63</v>
      </c>
      <c r="B1429" s="131">
        <v>2023</v>
      </c>
      <c r="C1429" s="76">
        <v>45143</v>
      </c>
      <c r="D1429" s="130" t="s">
        <v>19</v>
      </c>
      <c r="E1429" s="159" t="s">
        <v>536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11</v>
      </c>
      <c r="K1429">
        <v>2</v>
      </c>
      <c r="L1429">
        <v>9.8359999999999985</v>
      </c>
      <c r="M1429" s="124">
        <v>73.200488003253369</v>
      </c>
    </row>
    <row r="1430" spans="1:13">
      <c r="A1430" s="142" t="s">
        <v>63</v>
      </c>
      <c r="B1430" s="131">
        <v>2023</v>
      </c>
      <c r="C1430" s="76">
        <v>45143</v>
      </c>
      <c r="D1430" s="130" t="s">
        <v>19</v>
      </c>
      <c r="E1430" t="s">
        <v>536</v>
      </c>
      <c r="F1430">
        <v>2</v>
      </c>
      <c r="G1430" t="s">
        <v>200</v>
      </c>
      <c r="H1430" t="s">
        <v>44</v>
      </c>
      <c r="I1430" s="10">
        <f>(C1430-VLOOKUP(G1430,Riders!$A$2:$E$7777,4,FALSE))/365</f>
        <v>28.063013698630137</v>
      </c>
      <c r="J1430">
        <v>21</v>
      </c>
      <c r="K1430">
        <v>1</v>
      </c>
      <c r="L1430">
        <v>10.022</v>
      </c>
      <c r="M1430" s="124">
        <v>71.841947715026933</v>
      </c>
    </row>
    <row r="1431" spans="1:13">
      <c r="A1431" s="142" t="s">
        <v>63</v>
      </c>
      <c r="B1431" s="131">
        <v>2023</v>
      </c>
      <c r="C1431" s="76">
        <v>45143</v>
      </c>
      <c r="D1431" s="130" t="s">
        <v>19</v>
      </c>
      <c r="E1431" s="159" t="s">
        <v>536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29</v>
      </c>
      <c r="K1431">
        <v>2</v>
      </c>
      <c r="L1431">
        <v>10.025</v>
      </c>
      <c r="M1431" s="124">
        <v>71.820448877805489</v>
      </c>
    </row>
    <row r="1432" spans="1:13">
      <c r="A1432" s="142" t="s">
        <v>63</v>
      </c>
      <c r="B1432" s="131">
        <v>2023</v>
      </c>
      <c r="C1432" s="76">
        <v>45143</v>
      </c>
      <c r="D1432" s="130" t="s">
        <v>19</v>
      </c>
      <c r="E1432" t="s">
        <v>536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21</v>
      </c>
      <c r="K1432">
        <v>1</v>
      </c>
      <c r="L1432">
        <v>9.9600000000000009</v>
      </c>
      <c r="M1432" s="124">
        <v>72.289156626506013</v>
      </c>
    </row>
    <row r="1433" spans="1:13">
      <c r="A1433" s="142" t="s">
        <v>63</v>
      </c>
      <c r="B1433" s="131">
        <v>2023</v>
      </c>
      <c r="C1433" s="76">
        <v>45143</v>
      </c>
      <c r="D1433" s="130" t="s">
        <v>19</v>
      </c>
      <c r="E1433" s="159" t="s">
        <v>536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11</v>
      </c>
      <c r="K1433">
        <v>2</v>
      </c>
      <c r="L1433">
        <v>10.153</v>
      </c>
      <c r="M1433" s="124">
        <v>70.915000492465282</v>
      </c>
    </row>
    <row r="1434" spans="1:13">
      <c r="A1434" s="142" t="s">
        <v>63</v>
      </c>
      <c r="B1434" s="131">
        <v>2023</v>
      </c>
      <c r="C1434" s="76">
        <v>45143</v>
      </c>
      <c r="D1434" s="130" t="s">
        <v>19</v>
      </c>
      <c r="E1434" t="s">
        <v>536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9</v>
      </c>
      <c r="K1434">
        <v>1</v>
      </c>
      <c r="L1434">
        <v>9.9589999999999996</v>
      </c>
      <c r="M1434" s="124">
        <v>72.296415302741238</v>
      </c>
    </row>
    <row r="1435" spans="1:13">
      <c r="A1435" s="142" t="s">
        <v>63</v>
      </c>
      <c r="B1435" s="131">
        <v>2023</v>
      </c>
      <c r="C1435" s="76">
        <v>45143</v>
      </c>
      <c r="D1435" s="130" t="s">
        <v>19</v>
      </c>
      <c r="E1435" s="159" t="s">
        <v>536</v>
      </c>
      <c r="F1435">
        <v>4</v>
      </c>
      <c r="G1435" t="s">
        <v>194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534</v>
      </c>
      <c r="M1435" s="124" t="s">
        <v>534</v>
      </c>
    </row>
    <row r="1436" spans="1:13">
      <c r="A1436" s="142" t="s">
        <v>63</v>
      </c>
      <c r="B1436" s="131">
        <v>2023</v>
      </c>
      <c r="C1436" s="76">
        <v>45143</v>
      </c>
      <c r="D1436" s="130" t="s">
        <v>19</v>
      </c>
      <c r="E1436" t="s">
        <v>536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9</v>
      </c>
      <c r="K1436">
        <v>1</v>
      </c>
      <c r="L1436">
        <v>10.039</v>
      </c>
      <c r="M1436" s="124">
        <v>71.720290865624065</v>
      </c>
    </row>
    <row r="1437" spans="1:13">
      <c r="A1437" s="142" t="s">
        <v>63</v>
      </c>
      <c r="B1437" s="131">
        <v>2023</v>
      </c>
      <c r="C1437" s="76">
        <v>45143</v>
      </c>
      <c r="D1437" s="130" t="s">
        <v>19</v>
      </c>
      <c r="E1437" s="159" t="s">
        <v>536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21</v>
      </c>
      <c r="K1437">
        <v>2</v>
      </c>
      <c r="L1437">
        <v>10.074</v>
      </c>
      <c r="M1437" s="124">
        <v>71.471113758189404</v>
      </c>
    </row>
    <row r="1438" spans="1:13">
      <c r="A1438" s="142" t="s">
        <v>63</v>
      </c>
      <c r="B1438" s="131">
        <v>2023</v>
      </c>
      <c r="C1438" s="76">
        <v>45143</v>
      </c>
      <c r="D1438" s="130" t="s">
        <v>19</v>
      </c>
      <c r="E1438" t="s">
        <v>536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29</v>
      </c>
      <c r="K1438">
        <v>1</v>
      </c>
      <c r="L1438">
        <v>10.132999999999999</v>
      </c>
      <c r="M1438" s="124">
        <v>71.054968913451106</v>
      </c>
    </row>
    <row r="1439" spans="1:13">
      <c r="A1439" s="142" t="s">
        <v>63</v>
      </c>
      <c r="B1439" s="131">
        <v>2023</v>
      </c>
      <c r="C1439" s="76">
        <v>45143</v>
      </c>
      <c r="D1439" s="130" t="s">
        <v>19</v>
      </c>
      <c r="E1439" s="159" t="s">
        <v>536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29</v>
      </c>
      <c r="K1439">
        <v>2</v>
      </c>
      <c r="L1439">
        <v>10.135999999999999</v>
      </c>
      <c r="M1439" s="124">
        <v>71.033938437253354</v>
      </c>
    </row>
    <row r="1440" spans="1:13">
      <c r="A1440" s="142" t="s">
        <v>63</v>
      </c>
      <c r="B1440" s="131">
        <v>2023</v>
      </c>
      <c r="C1440" s="76">
        <v>45143</v>
      </c>
      <c r="D1440" s="130" t="s">
        <v>19</v>
      </c>
      <c r="E1440" t="s">
        <v>536</v>
      </c>
      <c r="F1440">
        <v>7</v>
      </c>
      <c r="G1440" t="s">
        <v>467</v>
      </c>
      <c r="H1440" t="s">
        <v>30</v>
      </c>
      <c r="I1440" s="10">
        <f>(C1440-VLOOKUP(G1440,Riders!$A$2:$E$7777,4,FALSE))/365</f>
        <v>24.041095890410958</v>
      </c>
      <c r="J1440">
        <v>21</v>
      </c>
      <c r="K1440">
        <v>1</v>
      </c>
      <c r="L1440">
        <v>10.103999999999999</v>
      </c>
      <c r="M1440" s="124">
        <v>71.258907363420434</v>
      </c>
    </row>
    <row r="1441" spans="1:16">
      <c r="A1441" s="142" t="s">
        <v>63</v>
      </c>
      <c r="B1441" s="131">
        <v>2023</v>
      </c>
      <c r="C1441" s="76">
        <v>45143</v>
      </c>
      <c r="D1441" s="130" t="s">
        <v>19</v>
      </c>
      <c r="E1441" s="159" t="s">
        <v>536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24">
        <v>70.754716981132091</v>
      </c>
    </row>
    <row r="1442" spans="1:16">
      <c r="A1442" s="142" t="s">
        <v>63</v>
      </c>
      <c r="B1442" s="131">
        <v>2023</v>
      </c>
      <c r="C1442" s="76">
        <v>45143</v>
      </c>
      <c r="D1442" s="130" t="s">
        <v>19</v>
      </c>
      <c r="E1442" t="s">
        <v>536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21</v>
      </c>
      <c r="K1442">
        <v>1</v>
      </c>
      <c r="L1442">
        <v>9.9179999999999993</v>
      </c>
      <c r="M1442" s="124">
        <v>72.595281306715066</v>
      </c>
    </row>
    <row r="1443" spans="1:16">
      <c r="A1443" s="142" t="s">
        <v>63</v>
      </c>
      <c r="B1443" s="131">
        <v>2023</v>
      </c>
      <c r="C1443" s="76">
        <v>45143</v>
      </c>
      <c r="D1443" s="130" t="s">
        <v>19</v>
      </c>
      <c r="E1443" s="159" t="s">
        <v>536</v>
      </c>
      <c r="F1443">
        <v>8</v>
      </c>
      <c r="G1443" t="s">
        <v>182</v>
      </c>
      <c r="H1443" t="s">
        <v>476</v>
      </c>
      <c r="I1443" s="10">
        <f>(C1443-VLOOKUP(G1443,Riders!$A$2:$E$7777,4,FALSE))/365</f>
        <v>22.93972602739726</v>
      </c>
      <c r="J1443">
        <v>35</v>
      </c>
      <c r="K1443">
        <v>2</v>
      </c>
      <c r="L1443">
        <v>9.9969999999999999</v>
      </c>
      <c r="M1443" s="124">
        <v>72.021606481944588</v>
      </c>
    </row>
    <row r="1444" spans="1:16">
      <c r="A1444" s="142" t="s">
        <v>63</v>
      </c>
      <c r="B1444" s="131">
        <v>2023</v>
      </c>
      <c r="C1444" s="76">
        <v>45143</v>
      </c>
      <c r="D1444" s="130" t="s">
        <v>19</v>
      </c>
      <c r="E1444" s="159" t="s">
        <v>537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26.410958904109588</v>
      </c>
      <c r="J1444">
        <v>11</v>
      </c>
      <c r="K1444">
        <v>1</v>
      </c>
      <c r="L1444">
        <v>9.8059999999999992</v>
      </c>
      <c r="M1444" s="124">
        <v>73.424434019987771</v>
      </c>
      <c r="N1444">
        <v>1</v>
      </c>
      <c r="O1444">
        <v>9.8610000000000007</v>
      </c>
      <c r="P1444" s="124">
        <v>73.014907210222077</v>
      </c>
    </row>
    <row r="1445" spans="1:16">
      <c r="A1445" s="142" t="s">
        <v>63</v>
      </c>
      <c r="B1445" s="131">
        <v>2023</v>
      </c>
      <c r="C1445" s="76">
        <v>45143</v>
      </c>
      <c r="D1445" s="130" t="s">
        <v>19</v>
      </c>
      <c r="E1445" s="159" t="s">
        <v>537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24.317808219178083</v>
      </c>
      <c r="J1445">
        <v>21</v>
      </c>
      <c r="K1445">
        <v>2</v>
      </c>
      <c r="L1445">
        <v>10.129999999999999</v>
      </c>
      <c r="M1445" s="124">
        <v>71.076011846001975</v>
      </c>
      <c r="N1445">
        <v>2</v>
      </c>
      <c r="O1445">
        <v>9.9009999999999998</v>
      </c>
      <c r="P1445" s="124">
        <v>72.719927280072724</v>
      </c>
    </row>
    <row r="1446" spans="1:16">
      <c r="A1446" s="142" t="s">
        <v>63</v>
      </c>
      <c r="B1446" s="131">
        <v>2023</v>
      </c>
      <c r="C1446" s="76">
        <v>45143</v>
      </c>
      <c r="D1446" s="130" t="s">
        <v>19</v>
      </c>
      <c r="E1446" s="159" t="s">
        <v>537</v>
      </c>
      <c r="F1446">
        <v>2</v>
      </c>
      <c r="G1446" t="s">
        <v>200</v>
      </c>
      <c r="H1446" t="s">
        <v>44</v>
      </c>
      <c r="I1446" s="10">
        <f>(C1446-VLOOKUP(G1446,Riders!$A$2:$E$7777,4,FALSE))/365</f>
        <v>28.063013698630137</v>
      </c>
      <c r="J1446">
        <v>21</v>
      </c>
      <c r="K1446">
        <v>1</v>
      </c>
      <c r="L1446">
        <v>10.042</v>
      </c>
      <c r="M1446" s="124">
        <v>71.698864767974513</v>
      </c>
      <c r="N1446">
        <v>1</v>
      </c>
      <c r="O1446">
        <v>9.9220000000000006</v>
      </c>
      <c r="P1446" s="124">
        <v>72.566014916347513</v>
      </c>
    </row>
    <row r="1447" spans="1:16">
      <c r="A1447" s="142" t="s">
        <v>63</v>
      </c>
      <c r="B1447" s="131">
        <v>2023</v>
      </c>
      <c r="C1447" s="76">
        <v>45143</v>
      </c>
      <c r="D1447" s="130" t="s">
        <v>19</v>
      </c>
      <c r="E1447" s="159" t="s">
        <v>537</v>
      </c>
      <c r="F1447">
        <v>2</v>
      </c>
      <c r="G1447" t="s">
        <v>467</v>
      </c>
      <c r="H1447" t="s">
        <v>30</v>
      </c>
      <c r="I1447" s="10">
        <f>(C1447-VLOOKUP(G1447,Riders!$A$2:$E$7777,4,FALSE))/365</f>
        <v>24.041095890410958</v>
      </c>
      <c r="J1447">
        <v>21</v>
      </c>
      <c r="K1447">
        <v>2</v>
      </c>
      <c r="L1447">
        <v>10.093999999999999</v>
      </c>
      <c r="M1447" s="124">
        <v>71.329502674856357</v>
      </c>
      <c r="N1447">
        <v>2</v>
      </c>
      <c r="O1447">
        <v>9.9280000000000008</v>
      </c>
      <c r="P1447" s="124">
        <v>72.522159548751006</v>
      </c>
    </row>
    <row r="1448" spans="1:16">
      <c r="A1448" s="142" t="s">
        <v>63</v>
      </c>
      <c r="B1448" s="131">
        <v>2023</v>
      </c>
      <c r="C1448" s="76">
        <v>45143</v>
      </c>
      <c r="D1448" s="130" t="s">
        <v>19</v>
      </c>
      <c r="E1448" s="159" t="s">
        <v>537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24.882191780821916</v>
      </c>
      <c r="J1448">
        <v>21</v>
      </c>
      <c r="K1448">
        <v>1</v>
      </c>
      <c r="L1448">
        <v>9.9</v>
      </c>
      <c r="M1448" s="124">
        <v>72.72727272727272</v>
      </c>
      <c r="N1448">
        <v>1</v>
      </c>
      <c r="O1448">
        <v>10.058</v>
      </c>
      <c r="P1448" s="124">
        <v>71.584808112944927</v>
      </c>
    </row>
    <row r="1449" spans="1:16">
      <c r="A1449" s="142" t="s">
        <v>63</v>
      </c>
      <c r="B1449" s="131">
        <v>2023</v>
      </c>
      <c r="C1449" s="76">
        <v>45143</v>
      </c>
      <c r="D1449" s="130" t="s">
        <v>19</v>
      </c>
      <c r="E1449" s="159" t="s">
        <v>537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26.487671232876714</v>
      </c>
      <c r="J1449">
        <v>29</v>
      </c>
      <c r="K1449">
        <v>2</v>
      </c>
      <c r="L1449">
        <v>10.165000000000001</v>
      </c>
      <c r="M1449" s="124">
        <v>70.831283817019184</v>
      </c>
      <c r="N1449">
        <v>2</v>
      </c>
      <c r="O1449">
        <v>10.119</v>
      </c>
      <c r="P1449" s="124">
        <v>71.153276015416552</v>
      </c>
    </row>
    <row r="1450" spans="1:16">
      <c r="A1450" s="142" t="s">
        <v>63</v>
      </c>
      <c r="B1450" s="131">
        <v>2023</v>
      </c>
      <c r="C1450" s="76">
        <v>45143</v>
      </c>
      <c r="D1450" s="130" t="s">
        <v>19</v>
      </c>
      <c r="E1450" s="159" t="s">
        <v>537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26.301369863013697</v>
      </c>
      <c r="J1450">
        <v>9</v>
      </c>
      <c r="K1450">
        <v>1</v>
      </c>
      <c r="L1450">
        <v>10.295</v>
      </c>
      <c r="M1450" s="124">
        <v>69.936862554638168</v>
      </c>
      <c r="N1450">
        <v>1</v>
      </c>
      <c r="O1450">
        <v>10.084</v>
      </c>
      <c r="P1450" s="124">
        <v>71.400238000793337</v>
      </c>
    </row>
    <row r="1451" spans="1:16">
      <c r="A1451" s="142" t="s">
        <v>63</v>
      </c>
      <c r="B1451" s="131">
        <v>2023</v>
      </c>
      <c r="C1451" s="76">
        <v>45143</v>
      </c>
      <c r="D1451" s="130" t="s">
        <v>19</v>
      </c>
      <c r="E1451" s="159" t="s">
        <v>537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23.484931506849314</v>
      </c>
      <c r="J1451">
        <v>9</v>
      </c>
      <c r="K1451">
        <v>2</v>
      </c>
      <c r="L1451">
        <v>10.331</v>
      </c>
      <c r="M1451" s="124">
        <v>69.693156519214014</v>
      </c>
      <c r="N1451">
        <v>2</v>
      </c>
      <c r="O1451">
        <v>10.145</v>
      </c>
      <c r="P1451" s="124">
        <v>70.970921636274028</v>
      </c>
    </row>
    <row r="1452" spans="1:16">
      <c r="A1452" s="142" t="s">
        <v>63</v>
      </c>
      <c r="B1452" s="131">
        <v>2023</v>
      </c>
      <c r="C1452" s="76">
        <v>45143</v>
      </c>
      <c r="D1452" s="130" t="s">
        <v>19</v>
      </c>
      <c r="E1452" s="159" t="s">
        <v>538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26.410958904109588</v>
      </c>
      <c r="J1452">
        <v>11</v>
      </c>
      <c r="K1452">
        <v>1</v>
      </c>
      <c r="L1452">
        <v>9.923</v>
      </c>
      <c r="M1452" s="124">
        <v>72.558702005441901</v>
      </c>
      <c r="N1452">
        <v>1</v>
      </c>
      <c r="O1452">
        <v>10.036</v>
      </c>
      <c r="P1452" s="124">
        <v>71.741729772817862</v>
      </c>
    </row>
    <row r="1453" spans="1:16">
      <c r="A1453" s="142" t="s">
        <v>63</v>
      </c>
      <c r="B1453" s="131">
        <v>2023</v>
      </c>
      <c r="C1453" s="76">
        <v>45143</v>
      </c>
      <c r="D1453" s="130" t="s">
        <v>19</v>
      </c>
      <c r="E1453" s="159" t="s">
        <v>538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26.301369863013697</v>
      </c>
      <c r="J1453">
        <v>9</v>
      </c>
      <c r="K1453">
        <v>2</v>
      </c>
      <c r="L1453">
        <v>10.428000000000001</v>
      </c>
      <c r="M1453" s="124">
        <v>69.044879171461446</v>
      </c>
      <c r="N1453">
        <v>2</v>
      </c>
      <c r="O1453">
        <v>10.077</v>
      </c>
      <c r="P1453" s="124">
        <v>71.449836260791898</v>
      </c>
    </row>
    <row r="1454" spans="1:16">
      <c r="A1454" s="142" t="s">
        <v>63</v>
      </c>
      <c r="B1454" s="131">
        <v>2023</v>
      </c>
      <c r="C1454" s="76">
        <v>45143</v>
      </c>
      <c r="D1454" s="130" t="s">
        <v>19</v>
      </c>
      <c r="E1454" s="159" t="s">
        <v>538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24.882191780821916</v>
      </c>
      <c r="J1454">
        <v>21</v>
      </c>
      <c r="K1454">
        <v>1</v>
      </c>
      <c r="L1454">
        <v>9.8659999999999997</v>
      </c>
      <c r="M1454" s="124">
        <v>72.977903912426513</v>
      </c>
      <c r="N1454">
        <v>1</v>
      </c>
      <c r="O1454">
        <v>9.9179999999999993</v>
      </c>
      <c r="P1454" s="124">
        <v>72.595281306715066</v>
      </c>
    </row>
    <row r="1455" spans="1:16">
      <c r="A1455" s="142" t="s">
        <v>63</v>
      </c>
      <c r="B1455" s="131">
        <v>2023</v>
      </c>
      <c r="C1455" s="76">
        <v>45143</v>
      </c>
      <c r="D1455" s="130" t="s">
        <v>19</v>
      </c>
      <c r="E1455" s="159" t="s">
        <v>538</v>
      </c>
      <c r="F1455">
        <v>2</v>
      </c>
      <c r="G1455" t="s">
        <v>200</v>
      </c>
      <c r="H1455" t="s">
        <v>44</v>
      </c>
      <c r="I1455" s="10">
        <f>(C1455-VLOOKUP(G1455,Riders!$A$2:$E$7777,4,FALSE))/365</f>
        <v>28.063013698630137</v>
      </c>
      <c r="J1455">
        <v>21</v>
      </c>
      <c r="K1455">
        <v>2</v>
      </c>
      <c r="L1455">
        <v>10.058</v>
      </c>
      <c r="M1455" s="124">
        <v>71.584808112944927</v>
      </c>
      <c r="N1455">
        <v>2</v>
      </c>
      <c r="O1455">
        <v>10.298</v>
      </c>
      <c r="P1455" s="124">
        <v>69.916488638570598</v>
      </c>
    </row>
    <row r="1456" spans="1:16">
      <c r="A1456" s="142" t="s">
        <v>63</v>
      </c>
      <c r="B1456" s="131">
        <v>2023</v>
      </c>
      <c r="C1456" s="76">
        <v>45143</v>
      </c>
      <c r="D1456" s="130" t="s">
        <v>19</v>
      </c>
      <c r="E1456" s="159" t="s">
        <v>62</v>
      </c>
      <c r="F1456" t="s">
        <v>539</v>
      </c>
      <c r="G1456" t="s">
        <v>90</v>
      </c>
      <c r="H1456" t="s">
        <v>22</v>
      </c>
      <c r="I1456" s="10">
        <f>(C1456-VLOOKUP(G1456,Riders!$A$2:$E$7777,4,FALSE))/365</f>
        <v>26.410958904109588</v>
      </c>
      <c r="J1456">
        <v>11</v>
      </c>
      <c r="K1456">
        <v>1</v>
      </c>
      <c r="L1456">
        <v>9.7870000000000008</v>
      </c>
      <c r="M1456" s="124">
        <v>73.566976601614385</v>
      </c>
      <c r="N1456">
        <v>1</v>
      </c>
      <c r="O1456">
        <v>9.6539999999999999</v>
      </c>
      <c r="P1456" s="124">
        <v>74.580484773151028</v>
      </c>
    </row>
    <row r="1457" spans="1:16">
      <c r="A1457" s="142" t="s">
        <v>63</v>
      </c>
      <c r="B1457" s="131">
        <v>2023</v>
      </c>
      <c r="C1457" s="76">
        <v>45143</v>
      </c>
      <c r="D1457" s="130" t="s">
        <v>19</v>
      </c>
      <c r="E1457" s="159" t="s">
        <v>62</v>
      </c>
      <c r="F1457" t="s">
        <v>539</v>
      </c>
      <c r="G1457" t="s">
        <v>126</v>
      </c>
      <c r="H1457" t="s">
        <v>102</v>
      </c>
      <c r="I1457" s="10">
        <f>(C1457-VLOOKUP(G1457,Riders!$A$2:$E$7777,4,FALSE))/365</f>
        <v>24.882191780821916</v>
      </c>
      <c r="J1457">
        <v>21</v>
      </c>
      <c r="K1457">
        <v>2</v>
      </c>
      <c r="L1457">
        <v>9.8480000000000008</v>
      </c>
      <c r="M1457" s="124">
        <v>73.111291632818848</v>
      </c>
      <c r="N1457">
        <v>2</v>
      </c>
      <c r="O1457">
        <v>9.7539999999999996</v>
      </c>
      <c r="P1457" s="124">
        <v>73.815870412138608</v>
      </c>
    </row>
    <row r="1458" spans="1:16">
      <c r="A1458" s="142" t="s">
        <v>63</v>
      </c>
      <c r="B1458" s="131">
        <v>2023</v>
      </c>
      <c r="C1458" s="76">
        <v>45143</v>
      </c>
      <c r="D1458" s="130" t="s">
        <v>19</v>
      </c>
      <c r="E1458" s="159" t="s">
        <v>62</v>
      </c>
      <c r="F1458" t="s">
        <v>540</v>
      </c>
      <c r="G1458" t="s">
        <v>110</v>
      </c>
      <c r="H1458" t="s">
        <v>111</v>
      </c>
      <c r="I1458" s="10">
        <f>(C1458-VLOOKUP(G1458,Riders!$A$2:$E$7777,4,FALSE))/365</f>
        <v>26.301369863013697</v>
      </c>
      <c r="J1458">
        <v>9</v>
      </c>
      <c r="K1458">
        <v>1</v>
      </c>
      <c r="L1458">
        <v>9.9130000000000003</v>
      </c>
      <c r="M1458" s="124">
        <v>72.631897508322396</v>
      </c>
      <c r="N1458">
        <v>1</v>
      </c>
      <c r="O1458">
        <v>9.952</v>
      </c>
      <c r="P1458" s="124">
        <v>72.347266881028943</v>
      </c>
    </row>
    <row r="1459" spans="1:16">
      <c r="A1459" s="142" t="s">
        <v>63</v>
      </c>
      <c r="B1459" s="131">
        <v>2023</v>
      </c>
      <c r="C1459" s="76">
        <v>45143</v>
      </c>
      <c r="D1459" s="130" t="s">
        <v>19</v>
      </c>
      <c r="E1459" s="159" t="s">
        <v>62</v>
      </c>
      <c r="F1459" t="s">
        <v>540</v>
      </c>
      <c r="G1459" t="s">
        <v>200</v>
      </c>
      <c r="H1459" t="s">
        <v>44</v>
      </c>
      <c r="I1459" s="10">
        <f>(C1459-VLOOKUP(G1459,Riders!$A$2:$E$7777,4,FALSE))/365</f>
        <v>28.063013698630137</v>
      </c>
      <c r="J1459">
        <v>21</v>
      </c>
      <c r="K1459">
        <v>2</v>
      </c>
      <c r="L1459">
        <v>9.9429999999999996</v>
      </c>
      <c r="M1459" s="124">
        <v>72.412752690334912</v>
      </c>
      <c r="N1459">
        <v>2</v>
      </c>
      <c r="O1459">
        <v>9.9619999999999997</v>
      </c>
      <c r="P1459" s="124">
        <v>72.274643645854255</v>
      </c>
    </row>
  </sheetData>
  <autoFilter ref="A1:S1403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321 M1323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A1460:K2000 J2:K1459 E1404:H1459">
    <cfRule type="expression" dxfId="323" priority="54">
      <formula>$E2="F"</formula>
    </cfRule>
    <cfRule type="expression" dxfId="322" priority="55">
      <formula>$E2="SF"</formula>
    </cfRule>
    <cfRule type="expression" dxfId="321" priority="56">
      <formula>$E2="QF"</formula>
    </cfRule>
    <cfRule type="expression" dxfId="320" priority="57">
      <formula>$E2="R8"</formula>
    </cfRule>
    <cfRule type="expression" dxfId="319" priority="58">
      <formula>$E2="R16"</formula>
    </cfRule>
  </conditionalFormatting>
  <conditionalFormatting sqref="A806:D861">
    <cfRule type="expression" dxfId="318" priority="52">
      <formula>$E806="F"</formula>
    </cfRule>
    <cfRule type="expression" dxfId="317" priority="53">
      <formula>$E806="Q"</formula>
    </cfRule>
  </conditionalFormatting>
  <conditionalFormatting sqref="A862:B917 D862:D917">
    <cfRule type="expression" dxfId="316" priority="50">
      <formula>$E862="F"</formula>
    </cfRule>
    <cfRule type="expression" dxfId="315" priority="51">
      <formula>$E862="Q"</formula>
    </cfRule>
  </conditionalFormatting>
  <conditionalFormatting sqref="F922:F937">
    <cfRule type="expression" dxfId="314" priority="1553">
      <formula>$E918="F"</formula>
    </cfRule>
    <cfRule type="expression" dxfId="313" priority="1554">
      <formula>$E918="SF"</formula>
    </cfRule>
    <cfRule type="expression" dxfId="312" priority="1555">
      <formula>$E918="QF"</formula>
    </cfRule>
    <cfRule type="expression" dxfId="311" priority="1556">
      <formula>$E918="R8"</formula>
    </cfRule>
    <cfRule type="expression" dxfId="310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8">
      <formula>$E918="F"</formula>
    </cfRule>
    <cfRule type="expression" dxfId="308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6">
      <formula>$E919="F"</formula>
    </cfRule>
    <cfRule type="expression" dxfId="306" priority="47">
      <formula>$E919="Q"</formula>
    </cfRule>
  </conditionalFormatting>
  <conditionalFormatting sqref="A970:B1025 D970:D1025">
    <cfRule type="expression" dxfId="305" priority="44">
      <formula>$E970="F"</formula>
    </cfRule>
    <cfRule type="expression" dxfId="304" priority="45">
      <formula>$E970="Q"</formula>
    </cfRule>
  </conditionalFormatting>
  <conditionalFormatting sqref="D1026:D1081">
    <cfRule type="expression" dxfId="303" priority="42">
      <formula>#REF!="F"</formula>
    </cfRule>
    <cfRule type="expression" dxfId="302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40">
      <formula>#REF!="F"</formula>
    </cfRule>
    <cfRule type="expression" dxfId="300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8">
      <formula>#REF!="F"</formula>
    </cfRule>
    <cfRule type="expression" dxfId="298" priority="39">
      <formula>#REF!="Q"</formula>
    </cfRule>
  </conditionalFormatting>
  <conditionalFormatting sqref="A1194:D1291">
    <cfRule type="expression" dxfId="297" priority="35">
      <formula>$E1194="R1"</formula>
    </cfRule>
    <cfRule type="expression" dxfId="296" priority="36">
      <formula>$E1194="F"</formula>
    </cfRule>
    <cfRule type="expression" dxfId="295" priority="37">
      <formula>$E1194="Q"</formula>
    </cfRule>
  </conditionalFormatting>
  <conditionalFormatting sqref="A1292:D1347">
    <cfRule type="expression" dxfId="294" priority="32">
      <formula>$E1292="R1"</formula>
    </cfRule>
    <cfRule type="expression" dxfId="293" priority="33">
      <formula>$E1292="F"</formula>
    </cfRule>
    <cfRule type="expression" dxfId="292" priority="34">
      <formula>$E1292="Q"</formula>
    </cfRule>
  </conditionalFormatting>
  <conditionalFormatting sqref="G1353:G1354">
    <cfRule type="expression" dxfId="291" priority="1938">
      <formula>$E1352="F"</formula>
    </cfRule>
    <cfRule type="expression" dxfId="290" priority="1939">
      <formula>$E1352="SF"</formula>
    </cfRule>
    <cfRule type="expression" dxfId="289" priority="1940">
      <formula>$E1352="QF"</formula>
    </cfRule>
    <cfRule type="expression" dxfId="288" priority="1941">
      <formula>$E1352="R8"</formula>
    </cfRule>
    <cfRule type="expression" dxfId="287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924"/>
  <sheetViews>
    <sheetView tabSelected="1" zoomScale="70" zoomScaleNormal="70" workbookViewId="0">
      <pane ySplit="1" topLeftCell="A1835" activePane="bottomLeft" state="frozen"/>
      <selection pane="bottomLeft" activeCell="V1864" sqref="V1864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  <col min="15" max="15" width="13.109375" bestFit="1" customWidth="1"/>
    <col min="16" max="16" width="12.21875" bestFit="1" customWidth="1"/>
    <col min="17" max="17" width="7.77734375" bestFit="1" customWidth="1"/>
    <col min="18" max="18" width="9.44140625" bestFit="1" customWidth="1"/>
    <col min="19" max="20" width="16.109375" bestFit="1" customWidth="1"/>
  </cols>
  <sheetData>
    <row r="1" spans="1:20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9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16.638999999999999</v>
      </c>
      <c r="Q2">
        <v>30.109000000000002</v>
      </c>
      <c r="R2">
        <v>6.7350000000000003</v>
      </c>
      <c r="S2" t="s">
        <v>1162</v>
      </c>
      <c r="T2" t="s">
        <v>1162</v>
      </c>
    </row>
    <row r="3" spans="1:20">
      <c r="A3" t="s">
        <v>160</v>
      </c>
      <c r="B3">
        <v>2018</v>
      </c>
      <c r="C3" s="9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10.499000000000001</v>
      </c>
      <c r="Q3">
        <v>22.443000000000001</v>
      </c>
      <c r="R3">
        <v>5.9720000000000004</v>
      </c>
      <c r="S3" t="s">
        <v>1162</v>
      </c>
      <c r="T3" t="s">
        <v>1162</v>
      </c>
    </row>
    <row r="4" spans="1:20">
      <c r="A4" t="s">
        <v>160</v>
      </c>
      <c r="B4">
        <v>2018</v>
      </c>
      <c r="C4" s="9">
        <v>43401</v>
      </c>
      <c r="D4" t="s">
        <v>64</v>
      </c>
      <c r="E4" t="s">
        <v>533</v>
      </c>
      <c r="F4">
        <v>2</v>
      </c>
      <c r="G4">
        <v>1</v>
      </c>
      <c r="H4" t="s">
        <v>1998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15.9599999999999</v>
      </c>
      <c r="Q4">
        <v>26.81</v>
      </c>
      <c r="R4">
        <v>5.4249999999999998</v>
      </c>
      <c r="S4" t="s">
        <v>1162</v>
      </c>
      <c r="T4" t="s">
        <v>1162</v>
      </c>
    </row>
    <row r="5" spans="1:20">
      <c r="A5" t="s">
        <v>160</v>
      </c>
      <c r="B5">
        <v>2018</v>
      </c>
      <c r="C5" s="9">
        <v>43401</v>
      </c>
      <c r="D5" t="s">
        <v>64</v>
      </c>
      <c r="E5" t="s">
        <v>533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10.5</v>
      </c>
      <c r="Q5">
        <v>22.448</v>
      </c>
      <c r="R5">
        <v>5.9740000000000002</v>
      </c>
      <c r="S5" t="s">
        <v>1162</v>
      </c>
      <c r="T5" t="s">
        <v>1162</v>
      </c>
    </row>
    <row r="6" spans="1:20">
      <c r="A6" t="s">
        <v>160</v>
      </c>
      <c r="B6">
        <v>2018</v>
      </c>
      <c r="C6" s="9">
        <v>43401</v>
      </c>
      <c r="D6" t="s">
        <v>64</v>
      </c>
      <c r="E6" t="s">
        <v>533</v>
      </c>
      <c r="F6">
        <v>3</v>
      </c>
      <c r="G6">
        <v>1</v>
      </c>
      <c r="H6" t="s">
        <v>200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  <c r="S6" t="s">
        <v>1162</v>
      </c>
      <c r="T6" t="s">
        <v>1162</v>
      </c>
    </row>
    <row r="7" spans="1:20">
      <c r="A7" t="s">
        <v>160</v>
      </c>
      <c r="B7">
        <v>2018</v>
      </c>
      <c r="C7" s="9">
        <v>43401</v>
      </c>
      <c r="D7" t="s">
        <v>64</v>
      </c>
      <c r="E7" t="s">
        <v>533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  <c r="S7" t="s">
        <v>1162</v>
      </c>
      <c r="T7" t="s">
        <v>1162</v>
      </c>
    </row>
    <row r="8" spans="1:20">
      <c r="A8" t="s">
        <v>160</v>
      </c>
      <c r="B8">
        <v>2018</v>
      </c>
      <c r="C8" s="9">
        <v>43401</v>
      </c>
      <c r="D8" t="s">
        <v>64</v>
      </c>
      <c r="E8" t="s">
        <v>533</v>
      </c>
      <c r="F8">
        <v>4</v>
      </c>
      <c r="G8">
        <v>1</v>
      </c>
      <c r="H8" t="s">
        <v>337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15.948</v>
      </c>
      <c r="Q8">
        <v>26.806000000000001</v>
      </c>
      <c r="R8">
        <v>5.4290000000000003</v>
      </c>
      <c r="S8" t="s">
        <v>1162</v>
      </c>
      <c r="T8" t="s">
        <v>1162</v>
      </c>
    </row>
    <row r="9" spans="1:20">
      <c r="A9" t="s">
        <v>160</v>
      </c>
      <c r="B9">
        <v>2018</v>
      </c>
      <c r="C9" s="9">
        <v>43401</v>
      </c>
      <c r="D9" t="s">
        <v>64</v>
      </c>
      <c r="E9" t="s">
        <v>533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10.5</v>
      </c>
      <c r="Q9">
        <v>22.448</v>
      </c>
      <c r="R9">
        <v>5.9740000000000002</v>
      </c>
      <c r="S9" t="s">
        <v>1162</v>
      </c>
      <c r="T9" t="s">
        <v>1162</v>
      </c>
    </row>
    <row r="10" spans="1:20">
      <c r="A10" t="s">
        <v>160</v>
      </c>
      <c r="B10">
        <v>2018</v>
      </c>
      <c r="C10" s="9">
        <v>43401</v>
      </c>
      <c r="D10" t="s">
        <v>64</v>
      </c>
      <c r="E10" t="s">
        <v>533</v>
      </c>
      <c r="F10">
        <v>5</v>
      </c>
      <c r="G10">
        <v>1</v>
      </c>
      <c r="H10" t="s">
        <v>255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15.965999999999999</v>
      </c>
      <c r="Q10">
        <v>26.818000000000001</v>
      </c>
      <c r="R10">
        <v>5.4260000000000002</v>
      </c>
      <c r="S10" t="s">
        <v>1162</v>
      </c>
      <c r="T10" t="s">
        <v>1162</v>
      </c>
    </row>
    <row r="11" spans="1:20">
      <c r="A11" t="s">
        <v>160</v>
      </c>
      <c r="B11">
        <v>2018</v>
      </c>
      <c r="C11" s="9">
        <v>43401</v>
      </c>
      <c r="D11" t="s">
        <v>64</v>
      </c>
      <c r="E11" t="s">
        <v>533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534</v>
      </c>
      <c r="O11">
        <v>9</v>
      </c>
      <c r="P11">
        <v>6.5539999999999896</v>
      </c>
      <c r="Q11">
        <v>19.565999999999999</v>
      </c>
      <c r="R11">
        <v>6.5060000000000002</v>
      </c>
      <c r="S11" t="s">
        <v>1162</v>
      </c>
      <c r="T11" t="s">
        <v>1162</v>
      </c>
    </row>
    <row r="12" spans="1:20">
      <c r="A12" t="s">
        <v>160</v>
      </c>
      <c r="B12">
        <v>2018</v>
      </c>
      <c r="C12" s="9">
        <v>43401</v>
      </c>
      <c r="D12" t="s">
        <v>64</v>
      </c>
      <c r="E12" t="s">
        <v>533</v>
      </c>
      <c r="F12">
        <v>6</v>
      </c>
      <c r="G12">
        <v>1</v>
      </c>
      <c r="H12" t="s">
        <v>195</v>
      </c>
      <c r="I12" t="s">
        <v>196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16.638999999999999</v>
      </c>
      <c r="Q12">
        <v>30.109000000000002</v>
      </c>
      <c r="R12">
        <v>6.7350000000000003</v>
      </c>
      <c r="S12" t="s">
        <v>1162</v>
      </c>
      <c r="T12" t="s">
        <v>1162</v>
      </c>
    </row>
    <row r="13" spans="1:20">
      <c r="A13" t="s">
        <v>160</v>
      </c>
      <c r="B13">
        <v>2018</v>
      </c>
      <c r="C13" s="9">
        <v>43401</v>
      </c>
      <c r="D13" t="s">
        <v>64</v>
      </c>
      <c r="E13" t="s">
        <v>533</v>
      </c>
      <c r="F13">
        <v>6</v>
      </c>
      <c r="G13">
        <v>1</v>
      </c>
      <c r="H13" t="s">
        <v>287</v>
      </c>
      <c r="I13" t="s">
        <v>205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10.499000000000001</v>
      </c>
      <c r="Q13">
        <v>22.443000000000001</v>
      </c>
      <c r="R13">
        <v>5.9720000000000004</v>
      </c>
      <c r="S13" t="s">
        <v>1162</v>
      </c>
      <c r="T13" t="s">
        <v>1162</v>
      </c>
    </row>
    <row r="14" spans="1:20">
      <c r="A14" t="s">
        <v>160</v>
      </c>
      <c r="B14">
        <v>2018</v>
      </c>
      <c r="C14" s="9">
        <v>43401</v>
      </c>
      <c r="D14" t="s">
        <v>64</v>
      </c>
      <c r="E14" t="s">
        <v>533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17.853999999999999</v>
      </c>
      <c r="Q14">
        <v>27.97</v>
      </c>
      <c r="R14">
        <v>5.0579999999999998</v>
      </c>
      <c r="S14" t="s">
        <v>1162</v>
      </c>
      <c r="T14" t="s">
        <v>1162</v>
      </c>
    </row>
    <row r="15" spans="1:20">
      <c r="A15" t="s">
        <v>160</v>
      </c>
      <c r="B15">
        <v>2018</v>
      </c>
      <c r="C15" s="9">
        <v>43401</v>
      </c>
      <c r="D15" t="s">
        <v>64</v>
      </c>
      <c r="E15" t="s">
        <v>533</v>
      </c>
      <c r="F15">
        <v>7</v>
      </c>
      <c r="G15">
        <v>1</v>
      </c>
      <c r="H15" t="s">
        <v>211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10.5</v>
      </c>
      <c r="Q15">
        <v>22.448</v>
      </c>
      <c r="R15">
        <v>5.9740000000000002</v>
      </c>
      <c r="S15" t="s">
        <v>1162</v>
      </c>
      <c r="T15" t="s">
        <v>1162</v>
      </c>
    </row>
    <row r="16" spans="1:20">
      <c r="A16" t="s">
        <v>160</v>
      </c>
      <c r="B16">
        <v>2018</v>
      </c>
      <c r="C16" s="9">
        <v>43401</v>
      </c>
      <c r="D16" t="s">
        <v>64</v>
      </c>
      <c r="E16" t="s">
        <v>533</v>
      </c>
      <c r="F16">
        <v>8</v>
      </c>
      <c r="G16">
        <v>1</v>
      </c>
      <c r="H16" t="s">
        <v>217</v>
      </c>
      <c r="I16" t="s">
        <v>226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  <c r="S16" t="s">
        <v>1162</v>
      </c>
      <c r="T16" t="s">
        <v>1162</v>
      </c>
    </row>
    <row r="17" spans="1:20">
      <c r="A17" t="s">
        <v>160</v>
      </c>
      <c r="B17">
        <v>2018</v>
      </c>
      <c r="C17" s="9">
        <v>43401</v>
      </c>
      <c r="D17" t="s">
        <v>64</v>
      </c>
      <c r="E17" t="s">
        <v>533</v>
      </c>
      <c r="F17">
        <v>8</v>
      </c>
      <c r="G17">
        <v>1</v>
      </c>
      <c r="H17" t="s">
        <v>194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  <c r="S17" t="s">
        <v>1162</v>
      </c>
      <c r="T17" t="s">
        <v>1162</v>
      </c>
    </row>
    <row r="18" spans="1:20">
      <c r="A18" t="s">
        <v>160</v>
      </c>
      <c r="B18">
        <v>2018</v>
      </c>
      <c r="C18" s="9">
        <v>43401</v>
      </c>
      <c r="D18" t="s">
        <v>64</v>
      </c>
      <c r="E18" t="s">
        <v>533</v>
      </c>
      <c r="F18">
        <v>9</v>
      </c>
      <c r="G18">
        <v>1</v>
      </c>
      <c r="H18" t="s">
        <v>193</v>
      </c>
      <c r="I18" t="s">
        <v>225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  <c r="S18" t="s">
        <v>1162</v>
      </c>
      <c r="T18" t="s">
        <v>1162</v>
      </c>
    </row>
    <row r="19" spans="1:20">
      <c r="A19" t="s">
        <v>160</v>
      </c>
      <c r="B19">
        <v>2018</v>
      </c>
      <c r="C19" s="9">
        <v>43401</v>
      </c>
      <c r="D19" t="s">
        <v>64</v>
      </c>
      <c r="E19" t="s">
        <v>533</v>
      </c>
      <c r="F19">
        <v>9</v>
      </c>
      <c r="G19">
        <v>1</v>
      </c>
      <c r="H19" t="s">
        <v>309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 t="s">
        <v>1162</v>
      </c>
      <c r="T19" t="s">
        <v>1162</v>
      </c>
    </row>
    <row r="20" spans="1:20">
      <c r="A20" t="s">
        <v>160</v>
      </c>
      <c r="B20">
        <v>2018</v>
      </c>
      <c r="C20" s="9">
        <v>43401</v>
      </c>
      <c r="D20" t="s">
        <v>64</v>
      </c>
      <c r="E20" t="s">
        <v>533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  <c r="S20" t="s">
        <v>1162</v>
      </c>
      <c r="T20" t="s">
        <v>1162</v>
      </c>
    </row>
    <row r="21" spans="1:20">
      <c r="A21" t="s">
        <v>160</v>
      </c>
      <c r="B21">
        <v>2018</v>
      </c>
      <c r="C21" s="9">
        <v>43401</v>
      </c>
      <c r="D21" t="s">
        <v>64</v>
      </c>
      <c r="E21" t="s">
        <v>533</v>
      </c>
      <c r="F21">
        <v>10</v>
      </c>
      <c r="G21">
        <v>1</v>
      </c>
      <c r="H21" t="s">
        <v>237</v>
      </c>
      <c r="I21" t="s">
        <v>196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  <c r="S21" t="s">
        <v>1162</v>
      </c>
      <c r="T21" t="s">
        <v>1162</v>
      </c>
    </row>
    <row r="22" spans="1:20">
      <c r="A22" t="s">
        <v>160</v>
      </c>
      <c r="B22">
        <v>2018</v>
      </c>
      <c r="C22" s="9">
        <v>43401</v>
      </c>
      <c r="D22" t="s">
        <v>64</v>
      </c>
      <c r="E22" t="s">
        <v>533</v>
      </c>
      <c r="F22">
        <v>11</v>
      </c>
      <c r="G22">
        <v>1</v>
      </c>
      <c r="H22" t="s">
        <v>259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  <c r="S22" t="s">
        <v>1162</v>
      </c>
      <c r="T22" t="s">
        <v>1162</v>
      </c>
    </row>
    <row r="23" spans="1:20">
      <c r="A23" t="s">
        <v>160</v>
      </c>
      <c r="B23">
        <v>2018</v>
      </c>
      <c r="C23" s="9">
        <v>43401</v>
      </c>
      <c r="D23" t="s">
        <v>64</v>
      </c>
      <c r="E23" t="s">
        <v>533</v>
      </c>
      <c r="F23">
        <v>11</v>
      </c>
      <c r="G23">
        <v>1</v>
      </c>
      <c r="H23" t="s">
        <v>352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  <c r="S23" t="s">
        <v>1162</v>
      </c>
      <c r="T23" t="s">
        <v>1162</v>
      </c>
    </row>
    <row r="24" spans="1:20">
      <c r="A24" t="s">
        <v>160</v>
      </c>
      <c r="B24">
        <v>2018</v>
      </c>
      <c r="C24" s="9">
        <v>43401</v>
      </c>
      <c r="D24" t="s">
        <v>64</v>
      </c>
      <c r="E24" t="s">
        <v>533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16.638999999999999</v>
      </c>
      <c r="Q24">
        <v>30.109000000000002</v>
      </c>
      <c r="R24">
        <v>6.7350000000000003</v>
      </c>
      <c r="S24" t="s">
        <v>1162</v>
      </c>
      <c r="T24" t="s">
        <v>1162</v>
      </c>
    </row>
    <row r="25" spans="1:20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12</v>
      </c>
      <c r="G25">
        <v>1</v>
      </c>
      <c r="H25" t="s">
        <v>219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10.499000000000001</v>
      </c>
      <c r="Q25">
        <v>22.443000000000001</v>
      </c>
      <c r="R25">
        <v>5.9720000000000004</v>
      </c>
      <c r="S25" t="s">
        <v>1162</v>
      </c>
      <c r="T25" t="s">
        <v>1162</v>
      </c>
    </row>
    <row r="26" spans="1:20">
      <c r="A26" t="s">
        <v>160</v>
      </c>
      <c r="B26">
        <v>2018</v>
      </c>
      <c r="C26" s="9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17.88</v>
      </c>
      <c r="Q26">
        <v>27.988</v>
      </c>
      <c r="R26">
        <v>5.0540000000000003</v>
      </c>
      <c r="S26" t="s">
        <v>1162</v>
      </c>
      <c r="T26" t="s">
        <v>1162</v>
      </c>
    </row>
    <row r="27" spans="1:20">
      <c r="A27" t="s">
        <v>160</v>
      </c>
      <c r="B27">
        <v>2018</v>
      </c>
      <c r="C27" s="9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16.638999999999999</v>
      </c>
      <c r="P27">
        <v>13.8629999999999</v>
      </c>
      <c r="Q27">
        <v>24.364999999999998</v>
      </c>
      <c r="R27">
        <v>5.2510000000000003</v>
      </c>
      <c r="S27" t="s">
        <v>1162</v>
      </c>
      <c r="T27" t="s">
        <v>1162</v>
      </c>
    </row>
    <row r="28" spans="1:20">
      <c r="A28" t="s">
        <v>160</v>
      </c>
      <c r="B28">
        <v>2018</v>
      </c>
      <c r="C28" s="9">
        <v>43401</v>
      </c>
      <c r="D28" t="s">
        <v>64</v>
      </c>
      <c r="E28" t="s">
        <v>536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  <c r="S28" t="s">
        <v>1162</v>
      </c>
      <c r="T28" t="s">
        <v>1162</v>
      </c>
    </row>
    <row r="29" spans="1:20">
      <c r="A29" t="s">
        <v>160</v>
      </c>
      <c r="B29">
        <v>2018</v>
      </c>
      <c r="C29" s="9">
        <v>43401</v>
      </c>
      <c r="D29" t="s">
        <v>64</v>
      </c>
      <c r="E29" t="s">
        <v>536</v>
      </c>
      <c r="F29">
        <v>2</v>
      </c>
      <c r="G29">
        <v>1</v>
      </c>
      <c r="H29" t="s">
        <v>259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  <c r="S29" t="s">
        <v>1162</v>
      </c>
      <c r="T29" t="s">
        <v>1162</v>
      </c>
    </row>
    <row r="30" spans="1:20">
      <c r="A30" t="s">
        <v>160</v>
      </c>
      <c r="B30">
        <v>2018</v>
      </c>
      <c r="C30" s="9">
        <v>43401</v>
      </c>
      <c r="D30" t="s">
        <v>64</v>
      </c>
      <c r="E30" t="s">
        <v>536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  <c r="S30" t="s">
        <v>1162</v>
      </c>
      <c r="T30" t="s">
        <v>1162</v>
      </c>
    </row>
    <row r="31" spans="1:20">
      <c r="A31" t="s">
        <v>160</v>
      </c>
      <c r="B31">
        <v>2018</v>
      </c>
      <c r="C31" s="9">
        <v>43401</v>
      </c>
      <c r="D31" t="s">
        <v>64</v>
      </c>
      <c r="E31" t="s">
        <v>536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534</v>
      </c>
      <c r="O31">
        <v>15.054</v>
      </c>
      <c r="P31">
        <v>12.424999999999899</v>
      </c>
      <c r="Q31">
        <v>24.954999999999998</v>
      </c>
      <c r="R31">
        <v>6.2649999999999997</v>
      </c>
      <c r="S31" t="s">
        <v>1162</v>
      </c>
      <c r="T31" t="s">
        <v>1162</v>
      </c>
    </row>
    <row r="32" spans="1:20">
      <c r="A32" t="s">
        <v>160</v>
      </c>
      <c r="B32">
        <v>2018</v>
      </c>
      <c r="C32" s="9">
        <v>43401</v>
      </c>
      <c r="D32" t="s">
        <v>64</v>
      </c>
      <c r="E32" t="s">
        <v>536</v>
      </c>
      <c r="F32">
        <v>4</v>
      </c>
      <c r="G32">
        <v>1</v>
      </c>
      <c r="H32" t="s">
        <v>240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  <c r="S32" t="s">
        <v>1162</v>
      </c>
      <c r="T32" t="s">
        <v>1162</v>
      </c>
    </row>
    <row r="33" spans="1:20">
      <c r="A33" t="s">
        <v>160</v>
      </c>
      <c r="B33">
        <v>2018</v>
      </c>
      <c r="C33" s="9">
        <v>43401</v>
      </c>
      <c r="D33" t="s">
        <v>64</v>
      </c>
      <c r="E33" t="s">
        <v>536</v>
      </c>
      <c r="F33">
        <v>4</v>
      </c>
      <c r="G33">
        <v>1</v>
      </c>
      <c r="H33" t="s">
        <v>193</v>
      </c>
      <c r="I33" t="s">
        <v>225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  <c r="S33" t="s">
        <v>1162</v>
      </c>
      <c r="T33" t="s">
        <v>1162</v>
      </c>
    </row>
    <row r="34" spans="1:20">
      <c r="A34" t="s">
        <v>160</v>
      </c>
      <c r="B34">
        <v>2018</v>
      </c>
      <c r="C34" s="9">
        <v>43401</v>
      </c>
      <c r="D34" t="s">
        <v>64</v>
      </c>
      <c r="E34" t="s">
        <v>536</v>
      </c>
      <c r="F34">
        <v>5</v>
      </c>
      <c r="G34">
        <v>1</v>
      </c>
      <c r="H34" t="s">
        <v>217</v>
      </c>
      <c r="I34" t="s">
        <v>226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21</v>
      </c>
      <c r="Q34">
        <v>33.344000000000001</v>
      </c>
      <c r="R34">
        <v>6.1719999999999997</v>
      </c>
      <c r="S34" t="s">
        <v>1162</v>
      </c>
      <c r="T34" t="s">
        <v>1162</v>
      </c>
    </row>
    <row r="35" spans="1:20">
      <c r="A35" t="s">
        <v>160</v>
      </c>
      <c r="B35">
        <v>2018</v>
      </c>
      <c r="C35" s="9">
        <v>43401</v>
      </c>
      <c r="D35" t="s">
        <v>64</v>
      </c>
      <c r="E35" t="s">
        <v>536</v>
      </c>
      <c r="F35">
        <v>5</v>
      </c>
      <c r="G35">
        <v>1</v>
      </c>
      <c r="H35" t="s">
        <v>181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16.638999999999999</v>
      </c>
      <c r="P35">
        <v>14.796999999999899</v>
      </c>
      <c r="Q35">
        <v>26.626999999999999</v>
      </c>
      <c r="R35">
        <v>5.915</v>
      </c>
      <c r="S35" t="s">
        <v>1162</v>
      </c>
      <c r="T35" t="s">
        <v>1162</v>
      </c>
    </row>
    <row r="36" spans="1:20">
      <c r="A36" t="s">
        <v>160</v>
      </c>
      <c r="B36">
        <v>2018</v>
      </c>
      <c r="C36" s="9">
        <v>43401</v>
      </c>
      <c r="D36" t="s">
        <v>64</v>
      </c>
      <c r="E36" t="s">
        <v>536</v>
      </c>
      <c r="F36">
        <v>6</v>
      </c>
      <c r="G36">
        <v>1</v>
      </c>
      <c r="H36" t="s">
        <v>1998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15.9599999999999</v>
      </c>
      <c r="P36">
        <v>19.498999999999999</v>
      </c>
      <c r="Q36">
        <v>28.010999999999999</v>
      </c>
      <c r="R36">
        <v>4.2560000000000002</v>
      </c>
      <c r="S36" t="s">
        <v>1162</v>
      </c>
      <c r="T36" t="s">
        <v>1162</v>
      </c>
    </row>
    <row r="37" spans="1:20">
      <c r="A37" t="s">
        <v>160</v>
      </c>
      <c r="B37">
        <v>2018</v>
      </c>
      <c r="C37" s="9">
        <v>43401</v>
      </c>
      <c r="D37" t="s">
        <v>64</v>
      </c>
      <c r="E37" t="s">
        <v>536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17.853999999999999</v>
      </c>
      <c r="P37">
        <v>19.187999999999999</v>
      </c>
      <c r="Q37">
        <v>26.8</v>
      </c>
      <c r="R37">
        <v>3.806</v>
      </c>
      <c r="S37" t="s">
        <v>1162</v>
      </c>
      <c r="T37" t="s">
        <v>1162</v>
      </c>
    </row>
    <row r="38" spans="1:20">
      <c r="A38" t="s">
        <v>160</v>
      </c>
      <c r="B38">
        <v>2018</v>
      </c>
      <c r="C38" s="9">
        <v>43401</v>
      </c>
      <c r="D38" t="s">
        <v>64</v>
      </c>
      <c r="E38" t="s">
        <v>536</v>
      </c>
      <c r="F38">
        <v>7</v>
      </c>
      <c r="G38">
        <v>1</v>
      </c>
      <c r="H38" t="s">
        <v>195</v>
      </c>
      <c r="I38" t="s">
        <v>196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16.638999999999999</v>
      </c>
      <c r="P38">
        <v>21.373000000000001</v>
      </c>
      <c r="Q38">
        <v>33.271000000000001</v>
      </c>
      <c r="R38">
        <v>5.9489999999999998</v>
      </c>
      <c r="S38" t="s">
        <v>1162</v>
      </c>
      <c r="T38" t="s">
        <v>1162</v>
      </c>
    </row>
    <row r="39" spans="1:20">
      <c r="A39" t="s">
        <v>160</v>
      </c>
      <c r="B39">
        <v>2018</v>
      </c>
      <c r="C39" s="9">
        <v>43401</v>
      </c>
      <c r="D39" t="s">
        <v>64</v>
      </c>
      <c r="E39" t="s">
        <v>536</v>
      </c>
      <c r="F39">
        <v>7</v>
      </c>
      <c r="G39">
        <v>1</v>
      </c>
      <c r="H39" t="s">
        <v>200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13.382999999999999</v>
      </c>
      <c r="Q39">
        <v>25.811</v>
      </c>
      <c r="R39">
        <v>6.2140000000000004</v>
      </c>
      <c r="S39" t="s">
        <v>1162</v>
      </c>
      <c r="T39" t="s">
        <v>1162</v>
      </c>
    </row>
    <row r="40" spans="1:20">
      <c r="A40" t="s">
        <v>160</v>
      </c>
      <c r="B40">
        <v>2018</v>
      </c>
      <c r="C40" s="9">
        <v>43401</v>
      </c>
      <c r="D40" t="s">
        <v>64</v>
      </c>
      <c r="E40" t="s">
        <v>536</v>
      </c>
      <c r="F40">
        <v>8</v>
      </c>
      <c r="G40">
        <v>1</v>
      </c>
      <c r="H40" t="s">
        <v>255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15.965999999999999</v>
      </c>
      <c r="P40">
        <v>21.443999999999999</v>
      </c>
      <c r="Q40">
        <v>30.334</v>
      </c>
      <c r="R40">
        <v>4.4450000000000003</v>
      </c>
      <c r="S40" t="s">
        <v>1162</v>
      </c>
      <c r="T40" t="s">
        <v>1162</v>
      </c>
    </row>
    <row r="41" spans="1:20">
      <c r="A41" t="s">
        <v>160</v>
      </c>
      <c r="B41">
        <v>2018</v>
      </c>
      <c r="C41" s="9">
        <v>43401</v>
      </c>
      <c r="D41" t="s">
        <v>64</v>
      </c>
      <c r="E41" t="s">
        <v>536</v>
      </c>
      <c r="F41">
        <v>8</v>
      </c>
      <c r="G41">
        <v>1</v>
      </c>
      <c r="H41" t="s">
        <v>337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15.948</v>
      </c>
      <c r="P41">
        <v>18.401</v>
      </c>
      <c r="Q41">
        <v>26.291</v>
      </c>
      <c r="R41">
        <v>3.9449999999999998</v>
      </c>
      <c r="S41" t="s">
        <v>1162</v>
      </c>
      <c r="T41" t="s">
        <v>1162</v>
      </c>
    </row>
    <row r="42" spans="1:20">
      <c r="A42" t="s">
        <v>160</v>
      </c>
      <c r="B42">
        <v>2018</v>
      </c>
      <c r="C42" s="9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17.88</v>
      </c>
      <c r="P42">
        <v>22.0289999999999</v>
      </c>
      <c r="Q42">
        <v>30.928999999999998</v>
      </c>
      <c r="R42">
        <v>4.45</v>
      </c>
      <c r="S42" t="s">
        <v>1162</v>
      </c>
      <c r="T42" t="s">
        <v>1162</v>
      </c>
    </row>
    <row r="43" spans="1:20">
      <c r="A43" t="s">
        <v>160</v>
      </c>
      <c r="B43">
        <v>2018</v>
      </c>
      <c r="C43" s="9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21.443999999999999</v>
      </c>
      <c r="P43">
        <v>19.978999999999999</v>
      </c>
      <c r="Q43">
        <v>28.059000000000001</v>
      </c>
      <c r="R43">
        <v>4.04</v>
      </c>
      <c r="S43" t="s">
        <v>1162</v>
      </c>
      <c r="T43" t="s">
        <v>1162</v>
      </c>
    </row>
    <row r="44" spans="1:20">
      <c r="A44" t="s">
        <v>160</v>
      </c>
      <c r="B44">
        <v>2018</v>
      </c>
      <c r="C44" s="9">
        <v>43401</v>
      </c>
      <c r="D44" t="s">
        <v>64</v>
      </c>
      <c r="E44" t="s">
        <v>537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22.0289999999999</v>
      </c>
      <c r="P44">
        <v>24.295000000000002</v>
      </c>
      <c r="Q44">
        <v>32.445</v>
      </c>
      <c r="R44">
        <v>4.0750000000000002</v>
      </c>
      <c r="S44" t="s">
        <v>1162</v>
      </c>
      <c r="T44" t="s">
        <v>1162</v>
      </c>
    </row>
    <row r="45" spans="1:20">
      <c r="A45" t="s">
        <v>160</v>
      </c>
      <c r="B45">
        <v>2018</v>
      </c>
      <c r="C45" s="9">
        <v>43401</v>
      </c>
      <c r="D45" t="s">
        <v>64</v>
      </c>
      <c r="E45" t="s">
        <v>537</v>
      </c>
      <c r="F45">
        <v>1</v>
      </c>
      <c r="G45">
        <v>2</v>
      </c>
      <c r="H45" t="s">
        <v>255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19.978999999999999</v>
      </c>
      <c r="P45">
        <v>19.285999999999898</v>
      </c>
      <c r="Q45">
        <v>26.81</v>
      </c>
      <c r="R45">
        <v>3.762</v>
      </c>
      <c r="S45" t="s">
        <v>1162</v>
      </c>
      <c r="T45" t="s">
        <v>1162</v>
      </c>
    </row>
    <row r="46" spans="1:20">
      <c r="A46" t="s">
        <v>160</v>
      </c>
      <c r="B46">
        <v>2018</v>
      </c>
      <c r="C46" s="9">
        <v>43401</v>
      </c>
      <c r="D46" t="s">
        <v>64</v>
      </c>
      <c r="E46" t="s">
        <v>537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23.611000000000001</v>
      </c>
      <c r="Q46">
        <v>35.283000000000001</v>
      </c>
      <c r="R46">
        <v>5.8360000000000003</v>
      </c>
      <c r="S46" t="s">
        <v>1162</v>
      </c>
      <c r="T46" t="s">
        <v>1162</v>
      </c>
    </row>
    <row r="47" spans="1:20">
      <c r="A47" t="s">
        <v>160</v>
      </c>
      <c r="B47">
        <v>2018</v>
      </c>
      <c r="C47" s="9">
        <v>43401</v>
      </c>
      <c r="D47" t="s">
        <v>64</v>
      </c>
      <c r="E47" t="s">
        <v>537</v>
      </c>
      <c r="F47">
        <v>2</v>
      </c>
      <c r="G47">
        <v>1</v>
      </c>
      <c r="H47" t="s">
        <v>195</v>
      </c>
      <c r="I47" t="s">
        <v>196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21.373000000000001</v>
      </c>
      <c r="P47">
        <v>19.477</v>
      </c>
      <c r="Q47">
        <v>30.059000000000001</v>
      </c>
      <c r="R47">
        <v>5.2910000000000004</v>
      </c>
      <c r="S47" t="s">
        <v>1162</v>
      </c>
      <c r="T47" t="s">
        <v>1162</v>
      </c>
    </row>
    <row r="48" spans="1:20">
      <c r="A48" t="s">
        <v>160</v>
      </c>
      <c r="B48">
        <v>2018</v>
      </c>
      <c r="C48" s="9">
        <v>43401</v>
      </c>
      <c r="D48" t="s">
        <v>64</v>
      </c>
      <c r="E48" t="s">
        <v>537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23.611000000000001</v>
      </c>
      <c r="P48">
        <v>26.587999999999901</v>
      </c>
      <c r="Q48">
        <v>37.125999999999998</v>
      </c>
      <c r="R48">
        <v>5.2690000000000001</v>
      </c>
      <c r="S48" t="s">
        <v>1162</v>
      </c>
      <c r="T48" t="s">
        <v>1162</v>
      </c>
    </row>
    <row r="49" spans="1:20">
      <c r="A49" t="s">
        <v>160</v>
      </c>
      <c r="B49">
        <v>2018</v>
      </c>
      <c r="C49" s="9">
        <v>43401</v>
      </c>
      <c r="D49" t="s">
        <v>64</v>
      </c>
      <c r="E49" t="s">
        <v>537</v>
      </c>
      <c r="F49">
        <v>2</v>
      </c>
      <c r="G49">
        <v>2</v>
      </c>
      <c r="H49" t="s">
        <v>195</v>
      </c>
      <c r="I49" t="s">
        <v>196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19.477</v>
      </c>
      <c r="P49">
        <v>18.797999999999998</v>
      </c>
      <c r="Q49">
        <v>28.544</v>
      </c>
      <c r="R49">
        <v>4.8730000000000002</v>
      </c>
      <c r="S49" t="s">
        <v>1162</v>
      </c>
      <c r="T49" t="s">
        <v>1162</v>
      </c>
    </row>
    <row r="50" spans="1:20">
      <c r="A50" t="s">
        <v>160</v>
      </c>
      <c r="B50">
        <v>2018</v>
      </c>
      <c r="C50" s="9">
        <v>43401</v>
      </c>
      <c r="D50" t="s">
        <v>64</v>
      </c>
      <c r="E50" t="s">
        <v>537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23.623999999999999</v>
      </c>
      <c r="Q50">
        <v>33.316000000000003</v>
      </c>
      <c r="R50">
        <v>4.8460000000000001</v>
      </c>
      <c r="S50" t="s">
        <v>1162</v>
      </c>
      <c r="T50" t="s">
        <v>1162</v>
      </c>
    </row>
    <row r="51" spans="1:20">
      <c r="A51" t="s">
        <v>160</v>
      </c>
      <c r="B51">
        <v>2018</v>
      </c>
      <c r="C51" s="9">
        <v>43401</v>
      </c>
      <c r="D51" t="s">
        <v>64</v>
      </c>
      <c r="E51" t="s">
        <v>537</v>
      </c>
      <c r="F51">
        <v>3</v>
      </c>
      <c r="G51">
        <v>1</v>
      </c>
      <c r="H51" t="s">
        <v>1998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19.498999999999999</v>
      </c>
      <c r="P51">
        <v>20.084</v>
      </c>
      <c r="Q51">
        <v>26.992000000000001</v>
      </c>
      <c r="R51">
        <v>3.4540000000000002</v>
      </c>
      <c r="S51" t="s">
        <v>1162</v>
      </c>
      <c r="T51" t="s">
        <v>1162</v>
      </c>
    </row>
    <row r="52" spans="1:20">
      <c r="A52" t="s">
        <v>160</v>
      </c>
      <c r="B52">
        <v>2018</v>
      </c>
      <c r="C52" s="9">
        <v>43401</v>
      </c>
      <c r="D52" t="s">
        <v>64</v>
      </c>
      <c r="E52" t="s">
        <v>537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23.623999999999999</v>
      </c>
      <c r="P52">
        <v>26.283000000000001</v>
      </c>
      <c r="Q52">
        <v>34.151000000000003</v>
      </c>
      <c r="R52">
        <v>3.9340000000000002</v>
      </c>
      <c r="S52" t="s">
        <v>1162</v>
      </c>
      <c r="T52" t="s">
        <v>1162</v>
      </c>
    </row>
    <row r="53" spans="1:20">
      <c r="A53" t="s">
        <v>160</v>
      </c>
      <c r="B53">
        <v>2018</v>
      </c>
      <c r="C53" s="9">
        <v>43401</v>
      </c>
      <c r="D53" t="s">
        <v>64</v>
      </c>
      <c r="E53" t="s">
        <v>537</v>
      </c>
      <c r="F53">
        <v>3</v>
      </c>
      <c r="G53">
        <v>2</v>
      </c>
      <c r="H53" t="s">
        <v>1998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20.084</v>
      </c>
      <c r="P53">
        <v>20.937999999999999</v>
      </c>
      <c r="Q53">
        <v>27.117999999999999</v>
      </c>
      <c r="R53">
        <v>3.09</v>
      </c>
      <c r="S53" t="s">
        <v>1162</v>
      </c>
      <c r="T53" t="s">
        <v>1162</v>
      </c>
    </row>
    <row r="54" spans="1:20">
      <c r="A54" t="s">
        <v>160</v>
      </c>
      <c r="B54">
        <v>2018</v>
      </c>
      <c r="C54" s="9">
        <v>43401</v>
      </c>
      <c r="D54" t="s">
        <v>64</v>
      </c>
      <c r="E54" t="s">
        <v>537</v>
      </c>
      <c r="F54">
        <v>4</v>
      </c>
      <c r="G54">
        <v>1</v>
      </c>
      <c r="H54" t="s">
        <v>240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23.638999999999999</v>
      </c>
      <c r="Q54">
        <v>33.323</v>
      </c>
      <c r="R54">
        <v>4.8419999999999996</v>
      </c>
      <c r="S54" t="s">
        <v>1162</v>
      </c>
      <c r="T54" t="s">
        <v>1162</v>
      </c>
    </row>
    <row r="55" spans="1:20">
      <c r="A55" t="s">
        <v>160</v>
      </c>
      <c r="B55">
        <v>2018</v>
      </c>
      <c r="C55" s="9">
        <v>43401</v>
      </c>
      <c r="D55" t="s">
        <v>64</v>
      </c>
      <c r="E55" t="s">
        <v>537</v>
      </c>
      <c r="F55">
        <v>4</v>
      </c>
      <c r="G55">
        <v>1</v>
      </c>
      <c r="H55" t="s">
        <v>217</v>
      </c>
      <c r="I55" t="s">
        <v>226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21</v>
      </c>
      <c r="P55">
        <v>20.483999999999899</v>
      </c>
      <c r="Q55">
        <v>29.193999999999999</v>
      </c>
      <c r="R55">
        <v>4.3550000000000004</v>
      </c>
      <c r="S55" t="s">
        <v>1162</v>
      </c>
      <c r="T55" t="s">
        <v>1162</v>
      </c>
    </row>
    <row r="56" spans="1:20">
      <c r="A56" t="s">
        <v>160</v>
      </c>
      <c r="B56">
        <v>2018</v>
      </c>
      <c r="C56" s="9">
        <v>43401</v>
      </c>
      <c r="D56" t="s">
        <v>64</v>
      </c>
      <c r="E56" t="s">
        <v>537</v>
      </c>
      <c r="F56">
        <v>4</v>
      </c>
      <c r="G56">
        <v>2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23.638999999999999</v>
      </c>
      <c r="P56">
        <v>26.296999999999901</v>
      </c>
      <c r="Q56">
        <v>34.156999999999996</v>
      </c>
      <c r="R56">
        <v>3.93</v>
      </c>
      <c r="S56" t="s">
        <v>1162</v>
      </c>
      <c r="T56" t="s">
        <v>1162</v>
      </c>
    </row>
    <row r="57" spans="1:20">
      <c r="A57" t="s">
        <v>160</v>
      </c>
      <c r="B57">
        <v>2018</v>
      </c>
      <c r="C57" s="9">
        <v>43401</v>
      </c>
      <c r="D57" t="s">
        <v>64</v>
      </c>
      <c r="E57" t="s">
        <v>537</v>
      </c>
      <c r="F57">
        <v>4</v>
      </c>
      <c r="G57">
        <v>2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20.483999999999899</v>
      </c>
      <c r="P57">
        <v>19.940000000000001</v>
      </c>
      <c r="Q57">
        <v>27.846</v>
      </c>
      <c r="R57">
        <v>3.9529999999999998</v>
      </c>
      <c r="S57" t="s">
        <v>1162</v>
      </c>
      <c r="T57" t="s">
        <v>1162</v>
      </c>
    </row>
    <row r="58" spans="1:20">
      <c r="A58" t="s">
        <v>160</v>
      </c>
      <c r="B58">
        <v>2018</v>
      </c>
      <c r="C58" s="9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24.295000000000002</v>
      </c>
      <c r="P58">
        <v>27.061999999999902</v>
      </c>
      <c r="Q58">
        <v>34.473999999999997</v>
      </c>
      <c r="R58">
        <v>3.706</v>
      </c>
      <c r="S58" t="s">
        <v>1162</v>
      </c>
      <c r="T58" t="s">
        <v>1162</v>
      </c>
    </row>
    <row r="59" spans="1:20">
      <c r="A59" t="s">
        <v>160</v>
      </c>
      <c r="B59">
        <v>2018</v>
      </c>
      <c r="C59" s="9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26.296999999999901</v>
      </c>
      <c r="P59">
        <v>25.07</v>
      </c>
      <c r="Q59">
        <v>32.270000000000003</v>
      </c>
      <c r="R59">
        <v>3.6</v>
      </c>
      <c r="S59" t="s">
        <v>1162</v>
      </c>
      <c r="T59" t="s">
        <v>1162</v>
      </c>
    </row>
    <row r="60" spans="1:20">
      <c r="A60" t="s">
        <v>160</v>
      </c>
      <c r="B60">
        <v>2018</v>
      </c>
      <c r="C60" s="9">
        <v>43401</v>
      </c>
      <c r="D60" t="s">
        <v>64</v>
      </c>
      <c r="E60" t="s">
        <v>538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26.587999999999901</v>
      </c>
      <c r="P60">
        <v>29.759</v>
      </c>
      <c r="Q60">
        <v>39.151000000000003</v>
      </c>
      <c r="R60">
        <v>4.6959999999999997</v>
      </c>
      <c r="S60" t="s">
        <v>1162</v>
      </c>
      <c r="T60" t="s">
        <v>1162</v>
      </c>
    </row>
    <row r="61" spans="1:20">
      <c r="A61" t="s">
        <v>160</v>
      </c>
      <c r="B61">
        <v>2018</v>
      </c>
      <c r="C61" s="9">
        <v>43401</v>
      </c>
      <c r="D61" t="s">
        <v>64</v>
      </c>
      <c r="E61" t="s">
        <v>538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26.283000000000001</v>
      </c>
      <c r="P61">
        <v>25.617999999999999</v>
      </c>
      <c r="Q61">
        <v>33.021999999999998</v>
      </c>
      <c r="R61">
        <v>3.702</v>
      </c>
      <c r="S61" t="s">
        <v>1162</v>
      </c>
      <c r="T61" t="s">
        <v>1162</v>
      </c>
    </row>
    <row r="62" spans="1:20">
      <c r="A62" t="s">
        <v>160</v>
      </c>
      <c r="B62">
        <v>2018</v>
      </c>
      <c r="C62" s="9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29.759</v>
      </c>
      <c r="P62">
        <v>32.030999999999999</v>
      </c>
      <c r="Q62">
        <v>40.475000000000001</v>
      </c>
      <c r="R62">
        <v>4.2220000000000004</v>
      </c>
      <c r="S62" t="s">
        <v>1162</v>
      </c>
      <c r="T62" t="s">
        <v>1162</v>
      </c>
    </row>
    <row r="63" spans="1:20">
      <c r="A63" t="s">
        <v>160</v>
      </c>
      <c r="B63">
        <v>2018</v>
      </c>
      <c r="C63" s="9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25.617999999999999</v>
      </c>
      <c r="P63">
        <v>26.5139999999999</v>
      </c>
      <c r="Q63">
        <v>32.927999999999997</v>
      </c>
      <c r="R63">
        <v>3.2069999999999999</v>
      </c>
      <c r="S63" t="s">
        <v>1162</v>
      </c>
      <c r="T63" t="s">
        <v>1162</v>
      </c>
    </row>
    <row r="64" spans="1:20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540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26.5139999999999</v>
      </c>
      <c r="P64">
        <v>28.866999999999901</v>
      </c>
      <c r="Q64">
        <v>34.604999999999997</v>
      </c>
      <c r="R64">
        <v>2.8690000000000002</v>
      </c>
      <c r="S64" t="s">
        <v>1162</v>
      </c>
      <c r="T64" t="s">
        <v>1162</v>
      </c>
    </row>
    <row r="65" spans="1:20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540</v>
      </c>
      <c r="G65">
        <v>1</v>
      </c>
      <c r="H65" t="s">
        <v>240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25.07</v>
      </c>
      <c r="P65">
        <v>24.619999999999902</v>
      </c>
      <c r="Q65">
        <v>31.271999999999998</v>
      </c>
      <c r="R65">
        <v>3.3260000000000001</v>
      </c>
      <c r="S65" t="s">
        <v>1162</v>
      </c>
      <c r="T65" t="s">
        <v>1162</v>
      </c>
    </row>
    <row r="66" spans="1:20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540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28.866999999999901</v>
      </c>
      <c r="P66">
        <v>29.77</v>
      </c>
      <c r="Q66">
        <v>35.264000000000003</v>
      </c>
      <c r="R66">
        <v>2.7469999999999999</v>
      </c>
      <c r="S66" t="s">
        <v>1162</v>
      </c>
      <c r="T66" t="s">
        <v>1162</v>
      </c>
    </row>
    <row r="67" spans="1:20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540</v>
      </c>
      <c r="G67">
        <v>2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24.619999999999902</v>
      </c>
      <c r="P67">
        <v>24.120999999999999</v>
      </c>
      <c r="Q67">
        <v>30.387</v>
      </c>
      <c r="R67">
        <v>3.133</v>
      </c>
      <c r="S67" t="s">
        <v>1162</v>
      </c>
      <c r="T67" t="s">
        <v>1162</v>
      </c>
    </row>
    <row r="68" spans="1:20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539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32.030999999999999</v>
      </c>
      <c r="P68">
        <v>31.988</v>
      </c>
      <c r="Q68">
        <v>38.942</v>
      </c>
      <c r="R68">
        <v>3.4769999999999999</v>
      </c>
      <c r="S68" t="s">
        <v>1162</v>
      </c>
      <c r="T68" t="s">
        <v>1162</v>
      </c>
    </row>
    <row r="69" spans="1:20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539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27.061999999999902</v>
      </c>
      <c r="P69">
        <v>27.323</v>
      </c>
      <c r="Q69">
        <v>33.743000000000002</v>
      </c>
      <c r="R69">
        <v>3.21</v>
      </c>
      <c r="S69" t="s">
        <v>1162</v>
      </c>
      <c r="T69" t="s">
        <v>1162</v>
      </c>
    </row>
    <row r="70" spans="1:20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539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27.323</v>
      </c>
      <c r="P70">
        <v>29.637</v>
      </c>
      <c r="Q70">
        <v>35.593000000000004</v>
      </c>
      <c r="R70">
        <v>2.9780000000000002</v>
      </c>
      <c r="S70" t="s">
        <v>1162</v>
      </c>
      <c r="T70" t="s">
        <v>1162</v>
      </c>
    </row>
    <row r="71" spans="1:20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539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31.988</v>
      </c>
      <c r="P71">
        <v>30.411000000000001</v>
      </c>
      <c r="Q71">
        <v>36.771000000000001</v>
      </c>
      <c r="R71">
        <v>3.18</v>
      </c>
      <c r="S71" t="s">
        <v>1162</v>
      </c>
      <c r="T71" t="s">
        <v>1162</v>
      </c>
    </row>
    <row r="72" spans="1:20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539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29.637</v>
      </c>
      <c r="P72">
        <v>30.693000000000001</v>
      </c>
      <c r="Q72">
        <v>36.331000000000003</v>
      </c>
      <c r="R72">
        <v>2.819</v>
      </c>
      <c r="S72" t="s">
        <v>1162</v>
      </c>
      <c r="T72" t="s">
        <v>1162</v>
      </c>
    </row>
    <row r="73" spans="1:20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539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30.411000000000001</v>
      </c>
      <c r="P73">
        <v>28.663</v>
      </c>
      <c r="Q73">
        <v>34.472999999999999</v>
      </c>
      <c r="R73">
        <v>2.9049999999999998</v>
      </c>
      <c r="S73" t="s">
        <v>1162</v>
      </c>
      <c r="T73" t="s">
        <v>1162</v>
      </c>
    </row>
    <row r="74" spans="1:20">
      <c r="A74" t="s">
        <v>215</v>
      </c>
      <c r="B74">
        <v>2018</v>
      </c>
      <c r="C74" s="9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18.164999999999999</v>
      </c>
      <c r="Q74">
        <v>31.068999999999999</v>
      </c>
      <c r="R74">
        <v>6.452</v>
      </c>
      <c r="S74" t="s">
        <v>1162</v>
      </c>
      <c r="T74" t="s">
        <v>1162</v>
      </c>
    </row>
    <row r="75" spans="1:20">
      <c r="A75" t="s">
        <v>215</v>
      </c>
      <c r="B75">
        <v>2018</v>
      </c>
      <c r="C75" s="9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18.736999999999998</v>
      </c>
      <c r="Q75">
        <v>28.004999999999999</v>
      </c>
      <c r="R75">
        <v>4.6340000000000003</v>
      </c>
      <c r="S75" t="s">
        <v>1162</v>
      </c>
      <c r="T75" t="s">
        <v>1162</v>
      </c>
    </row>
    <row r="76" spans="1:20">
      <c r="A76" t="s">
        <v>215</v>
      </c>
      <c r="B76">
        <v>2018</v>
      </c>
      <c r="C76" s="9">
        <v>43436</v>
      </c>
      <c r="D76" t="s">
        <v>64</v>
      </c>
      <c r="E76" t="s">
        <v>533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13.901999999999999</v>
      </c>
      <c r="Q76">
        <v>28.262</v>
      </c>
      <c r="R76">
        <v>7.18</v>
      </c>
      <c r="S76" t="s">
        <v>1162</v>
      </c>
      <c r="T76" t="s">
        <v>1162</v>
      </c>
    </row>
    <row r="77" spans="1:20">
      <c r="A77" t="s">
        <v>215</v>
      </c>
      <c r="B77">
        <v>2018</v>
      </c>
      <c r="C77" s="9">
        <v>43436</v>
      </c>
      <c r="D77" t="s">
        <v>64</v>
      </c>
      <c r="E77" t="s">
        <v>533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6.5539999999999896</v>
      </c>
      <c r="P77">
        <v>5.6299999999999901</v>
      </c>
      <c r="Q77">
        <v>17.577999999999999</v>
      </c>
      <c r="R77">
        <v>5.9740000000000002</v>
      </c>
      <c r="S77" t="s">
        <v>1162</v>
      </c>
      <c r="T77" t="s">
        <v>1162</v>
      </c>
    </row>
    <row r="78" spans="1:20">
      <c r="A78" t="s">
        <v>215</v>
      </c>
      <c r="B78">
        <v>2018</v>
      </c>
      <c r="C78" s="9">
        <v>43436</v>
      </c>
      <c r="D78" t="s">
        <v>64</v>
      </c>
      <c r="E78" t="s">
        <v>533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  <c r="S78" t="s">
        <v>1162</v>
      </c>
      <c r="T78" t="s">
        <v>1162</v>
      </c>
    </row>
    <row r="79" spans="1:20">
      <c r="A79" t="s">
        <v>215</v>
      </c>
      <c r="B79">
        <v>2018</v>
      </c>
      <c r="C79" s="9">
        <v>43436</v>
      </c>
      <c r="D79" t="s">
        <v>64</v>
      </c>
      <c r="E79" t="s">
        <v>533</v>
      </c>
      <c r="F79">
        <v>3</v>
      </c>
      <c r="G79">
        <v>1</v>
      </c>
      <c r="H79" t="s">
        <v>256</v>
      </c>
      <c r="I79" t="s">
        <v>254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  <c r="S79" t="s">
        <v>1162</v>
      </c>
      <c r="T79" t="s">
        <v>1162</v>
      </c>
    </row>
    <row r="80" spans="1:20">
      <c r="A80" t="s">
        <v>215</v>
      </c>
      <c r="B80">
        <v>2018</v>
      </c>
      <c r="C80" s="9">
        <v>43436</v>
      </c>
      <c r="D80" t="s">
        <v>64</v>
      </c>
      <c r="E80" t="s">
        <v>533</v>
      </c>
      <c r="F80">
        <v>4</v>
      </c>
      <c r="G80">
        <v>1</v>
      </c>
      <c r="H80" t="s">
        <v>199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17.934000000000001</v>
      </c>
      <c r="Q80">
        <v>28.984000000000002</v>
      </c>
      <c r="R80">
        <v>5.5250000000000004</v>
      </c>
      <c r="S80" t="s">
        <v>1162</v>
      </c>
      <c r="T80" t="s">
        <v>1162</v>
      </c>
    </row>
    <row r="81" spans="1:20">
      <c r="A81" t="s">
        <v>215</v>
      </c>
      <c r="B81">
        <v>2018</v>
      </c>
      <c r="C81" s="9">
        <v>43436</v>
      </c>
      <c r="D81" t="s">
        <v>64</v>
      </c>
      <c r="E81" t="s">
        <v>533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19.187999999999999</v>
      </c>
      <c r="P81">
        <v>18.245000000000001</v>
      </c>
      <c r="Q81">
        <v>25.533000000000001</v>
      </c>
      <c r="R81">
        <v>3.6440000000000001</v>
      </c>
      <c r="S81" t="s">
        <v>1162</v>
      </c>
      <c r="T81" t="s">
        <v>1162</v>
      </c>
    </row>
    <row r="82" spans="1:20">
      <c r="A82" t="s">
        <v>215</v>
      </c>
      <c r="B82">
        <v>2018</v>
      </c>
      <c r="C82" s="9">
        <v>43436</v>
      </c>
      <c r="D82" t="s">
        <v>64</v>
      </c>
      <c r="E82" t="s">
        <v>533</v>
      </c>
      <c r="F82">
        <v>5</v>
      </c>
      <c r="G82">
        <v>1</v>
      </c>
      <c r="H82" t="s">
        <v>192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17.95</v>
      </c>
      <c r="Q82">
        <v>28.992000000000001</v>
      </c>
      <c r="R82">
        <v>5.5209999999999999</v>
      </c>
      <c r="S82" t="s">
        <v>1162</v>
      </c>
      <c r="T82" t="s">
        <v>1162</v>
      </c>
    </row>
    <row r="83" spans="1:20">
      <c r="A83" t="s">
        <v>215</v>
      </c>
      <c r="B83">
        <v>2018</v>
      </c>
      <c r="C83" s="9">
        <v>43436</v>
      </c>
      <c r="D83" t="s">
        <v>64</v>
      </c>
      <c r="E83" t="s">
        <v>533</v>
      </c>
      <c r="F83">
        <v>5</v>
      </c>
      <c r="G83">
        <v>1</v>
      </c>
      <c r="H83" t="s">
        <v>255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19.285999999999898</v>
      </c>
      <c r="P83">
        <v>18.170000000000002</v>
      </c>
      <c r="Q83">
        <v>25.184000000000001</v>
      </c>
      <c r="R83">
        <v>3.5070000000000001</v>
      </c>
      <c r="S83" t="s">
        <v>1162</v>
      </c>
      <c r="T83" t="s">
        <v>1162</v>
      </c>
    </row>
    <row r="84" spans="1:20">
      <c r="A84" t="s">
        <v>215</v>
      </c>
      <c r="B84">
        <v>2018</v>
      </c>
      <c r="C84" s="9">
        <v>43436</v>
      </c>
      <c r="D84" t="s">
        <v>64</v>
      </c>
      <c r="E84" t="s">
        <v>533</v>
      </c>
      <c r="F84">
        <v>6</v>
      </c>
      <c r="G84">
        <v>1</v>
      </c>
      <c r="H84" t="s">
        <v>190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17.574999999999999</v>
      </c>
      <c r="Q84">
        <v>28.381</v>
      </c>
      <c r="R84">
        <v>5.4029999999999996</v>
      </c>
      <c r="S84" t="s">
        <v>1162</v>
      </c>
      <c r="T84" t="s">
        <v>1162</v>
      </c>
    </row>
    <row r="85" spans="1:20">
      <c r="A85" t="s">
        <v>215</v>
      </c>
      <c r="B85">
        <v>2018</v>
      </c>
      <c r="C85" s="9">
        <v>43436</v>
      </c>
      <c r="D85" t="s">
        <v>64</v>
      </c>
      <c r="E85" t="s">
        <v>533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11.723000000000001</v>
      </c>
      <c r="Q85">
        <v>22.643000000000001</v>
      </c>
      <c r="R85">
        <v>5.46</v>
      </c>
      <c r="S85" t="s">
        <v>1162</v>
      </c>
      <c r="T85" t="s">
        <v>1162</v>
      </c>
    </row>
    <row r="86" spans="1:20">
      <c r="A86" t="s">
        <v>215</v>
      </c>
      <c r="B86">
        <v>2018</v>
      </c>
      <c r="C86" s="9">
        <v>43436</v>
      </c>
      <c r="D86" t="s">
        <v>64</v>
      </c>
      <c r="E86" t="s">
        <v>533</v>
      </c>
      <c r="F86">
        <v>7</v>
      </c>
      <c r="G86">
        <v>1</v>
      </c>
      <c r="H86" t="s">
        <v>195</v>
      </c>
      <c r="I86" t="s">
        <v>196</v>
      </c>
      <c r="J86">
        <v>32.717808219178004</v>
      </c>
      <c r="L86">
        <v>1</v>
      </c>
      <c r="M86">
        <v>10.539</v>
      </c>
      <c r="N86">
        <v>68.317677198975204</v>
      </c>
      <c r="O86">
        <v>18.797999999999998</v>
      </c>
      <c r="P86">
        <v>20.460999999999999</v>
      </c>
      <c r="Q86">
        <v>28.943000000000001</v>
      </c>
      <c r="R86">
        <v>4.2409999999999997</v>
      </c>
      <c r="S86" t="s">
        <v>1162</v>
      </c>
      <c r="T86" t="s">
        <v>1162</v>
      </c>
    </row>
    <row r="87" spans="1:20">
      <c r="A87" t="s">
        <v>215</v>
      </c>
      <c r="B87">
        <v>2018</v>
      </c>
      <c r="C87" s="9">
        <v>43436</v>
      </c>
      <c r="D87" t="s">
        <v>64</v>
      </c>
      <c r="E87" t="s">
        <v>533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7.1589999999999998</v>
      </c>
      <c r="Q87">
        <v>20.451000000000001</v>
      </c>
      <c r="R87">
        <v>6.6459999999999999</v>
      </c>
      <c r="S87" t="s">
        <v>1162</v>
      </c>
      <c r="T87" t="s">
        <v>1162</v>
      </c>
    </row>
    <row r="88" spans="1:20">
      <c r="A88" t="s">
        <v>215</v>
      </c>
      <c r="B88">
        <v>2018</v>
      </c>
      <c r="C88" s="9">
        <v>43436</v>
      </c>
      <c r="D88" t="s">
        <v>64</v>
      </c>
      <c r="E88" t="s">
        <v>533</v>
      </c>
      <c r="F88">
        <v>8</v>
      </c>
      <c r="G88">
        <v>1</v>
      </c>
      <c r="H88" t="s">
        <v>259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16.446999999999999</v>
      </c>
      <c r="Q88">
        <v>27.555</v>
      </c>
      <c r="R88">
        <v>5.5540000000000003</v>
      </c>
      <c r="S88" t="s">
        <v>1162</v>
      </c>
      <c r="T88" t="s">
        <v>1162</v>
      </c>
    </row>
    <row r="89" spans="1:20">
      <c r="A89" t="s">
        <v>215</v>
      </c>
      <c r="B89">
        <v>2018</v>
      </c>
      <c r="C89" s="9">
        <v>43436</v>
      </c>
      <c r="D89" t="s">
        <v>64</v>
      </c>
      <c r="E89" t="s">
        <v>533</v>
      </c>
      <c r="F89">
        <v>8</v>
      </c>
      <c r="G89">
        <v>1</v>
      </c>
      <c r="H89" t="s">
        <v>287</v>
      </c>
      <c r="I89" t="s">
        <v>205</v>
      </c>
      <c r="J89">
        <v>36.326027397260198</v>
      </c>
      <c r="L89">
        <v>2</v>
      </c>
      <c r="M89">
        <v>10.44</v>
      </c>
      <c r="N89">
        <v>68.965517241379303</v>
      </c>
      <c r="O89">
        <v>10.499000000000001</v>
      </c>
      <c r="P89">
        <v>9.36099999999999</v>
      </c>
      <c r="Q89">
        <v>20.081</v>
      </c>
      <c r="R89">
        <v>5.36</v>
      </c>
      <c r="S89" t="s">
        <v>1162</v>
      </c>
      <c r="T89" t="s">
        <v>1162</v>
      </c>
    </row>
    <row r="90" spans="1:20">
      <c r="A90" t="s">
        <v>215</v>
      </c>
      <c r="B90">
        <v>2018</v>
      </c>
      <c r="C90" s="9">
        <v>43436</v>
      </c>
      <c r="D90" t="s">
        <v>64</v>
      </c>
      <c r="E90" t="s">
        <v>533</v>
      </c>
      <c r="F90">
        <v>9</v>
      </c>
      <c r="G90">
        <v>1</v>
      </c>
      <c r="H90" t="s">
        <v>211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10.5</v>
      </c>
      <c r="P90">
        <v>14.572999999999899</v>
      </c>
      <c r="Q90">
        <v>25.414999999999999</v>
      </c>
      <c r="R90">
        <v>5.4210000000000003</v>
      </c>
      <c r="S90" t="s">
        <v>1162</v>
      </c>
      <c r="T90" t="s">
        <v>1162</v>
      </c>
    </row>
    <row r="91" spans="1:20">
      <c r="A91" t="s">
        <v>215</v>
      </c>
      <c r="B91">
        <v>2018</v>
      </c>
      <c r="C91" s="9">
        <v>43436</v>
      </c>
      <c r="D91" t="s">
        <v>64</v>
      </c>
      <c r="E91" t="s">
        <v>533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5.7290000000000001</v>
      </c>
      <c r="Q91">
        <v>19.227</v>
      </c>
      <c r="R91">
        <v>6.7489999999999997</v>
      </c>
      <c r="S91" t="s">
        <v>1162</v>
      </c>
      <c r="T91" t="s">
        <v>1162</v>
      </c>
    </row>
    <row r="92" spans="1:20">
      <c r="A92" t="s">
        <v>215</v>
      </c>
      <c r="B92">
        <v>2018</v>
      </c>
      <c r="C92" s="9">
        <v>43436</v>
      </c>
      <c r="D92" t="s">
        <v>64</v>
      </c>
      <c r="E92" t="s">
        <v>533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13.8629999999999</v>
      </c>
      <c r="P92">
        <v>16.721</v>
      </c>
      <c r="Q92">
        <v>26.469000000000001</v>
      </c>
      <c r="R92">
        <v>4.8739999999999997</v>
      </c>
      <c r="S92" t="s">
        <v>1162</v>
      </c>
      <c r="T92" t="s">
        <v>1162</v>
      </c>
    </row>
    <row r="93" spans="1:20">
      <c r="A93" t="s">
        <v>215</v>
      </c>
      <c r="B93">
        <v>2018</v>
      </c>
      <c r="C93" s="9">
        <v>43436</v>
      </c>
      <c r="D93" t="s">
        <v>64</v>
      </c>
      <c r="E93" t="s">
        <v>533</v>
      </c>
      <c r="F93">
        <v>10</v>
      </c>
      <c r="G93">
        <v>1</v>
      </c>
      <c r="H93" t="s">
        <v>293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6.2539999999999996</v>
      </c>
      <c r="Q93">
        <v>19.702000000000002</v>
      </c>
      <c r="R93">
        <v>6.7240000000000002</v>
      </c>
      <c r="S93" t="s">
        <v>1162</v>
      </c>
      <c r="T93" t="s">
        <v>1162</v>
      </c>
    </row>
    <row r="94" spans="1:20">
      <c r="A94" t="s">
        <v>215</v>
      </c>
      <c r="B94">
        <v>2018</v>
      </c>
      <c r="C94" s="9">
        <v>43436</v>
      </c>
      <c r="D94" t="s">
        <v>64</v>
      </c>
      <c r="E94" t="s">
        <v>533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  <c r="S94" t="s">
        <v>1162</v>
      </c>
      <c r="T94" t="s">
        <v>1162</v>
      </c>
    </row>
    <row r="95" spans="1:20">
      <c r="A95" t="s">
        <v>215</v>
      </c>
      <c r="B95">
        <v>2018</v>
      </c>
      <c r="C95" s="9">
        <v>43436</v>
      </c>
      <c r="D95" t="s">
        <v>64</v>
      </c>
      <c r="E95" t="s">
        <v>533</v>
      </c>
      <c r="F95">
        <v>11</v>
      </c>
      <c r="G95">
        <v>1</v>
      </c>
      <c r="H95" t="s">
        <v>310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  <c r="S95" t="s">
        <v>1162</v>
      </c>
      <c r="T95" t="s">
        <v>1162</v>
      </c>
    </row>
    <row r="96" spans="1:20">
      <c r="A96" t="s">
        <v>215</v>
      </c>
      <c r="B96">
        <v>2018</v>
      </c>
      <c r="C96" s="9">
        <v>43436</v>
      </c>
      <c r="D96" t="s">
        <v>64</v>
      </c>
      <c r="E96" t="s">
        <v>533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15.549999999999899</v>
      </c>
      <c r="Q96">
        <v>26.847999999999999</v>
      </c>
      <c r="R96">
        <v>5.649</v>
      </c>
      <c r="S96" t="s">
        <v>1162</v>
      </c>
      <c r="T96" t="s">
        <v>1162</v>
      </c>
    </row>
    <row r="97" spans="1:20">
      <c r="A97" t="s">
        <v>215</v>
      </c>
      <c r="B97">
        <v>2018</v>
      </c>
      <c r="C97" s="9">
        <v>43436</v>
      </c>
      <c r="D97" t="s">
        <v>64</v>
      </c>
      <c r="E97" t="s">
        <v>533</v>
      </c>
      <c r="F97">
        <v>12</v>
      </c>
      <c r="G97">
        <v>1</v>
      </c>
      <c r="H97" t="s">
        <v>181</v>
      </c>
      <c r="I97" t="s">
        <v>32</v>
      </c>
      <c r="J97">
        <v>27.432876712328699</v>
      </c>
      <c r="L97">
        <v>2</v>
      </c>
      <c r="M97" t="s">
        <v>534</v>
      </c>
      <c r="O97">
        <v>14.796999999999899</v>
      </c>
      <c r="P97">
        <v>14.04</v>
      </c>
      <c r="Q97">
        <v>23.565999999999999</v>
      </c>
      <c r="R97">
        <v>4.7629999999999999</v>
      </c>
      <c r="S97" t="s">
        <v>1162</v>
      </c>
      <c r="T97" t="s">
        <v>1162</v>
      </c>
    </row>
    <row r="98" spans="1:20">
      <c r="A98" t="s">
        <v>215</v>
      </c>
      <c r="B98">
        <v>2018</v>
      </c>
      <c r="C98" s="9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13.382999999999999</v>
      </c>
      <c r="P98">
        <v>18.456</v>
      </c>
      <c r="Q98">
        <v>29.242000000000001</v>
      </c>
      <c r="R98">
        <v>5.3929999999999998</v>
      </c>
      <c r="S98" t="s">
        <v>1162</v>
      </c>
      <c r="T98" t="s">
        <v>1162</v>
      </c>
    </row>
    <row r="99" spans="1:20">
      <c r="A99" t="s">
        <v>215</v>
      </c>
      <c r="B99">
        <v>2018</v>
      </c>
      <c r="C99" s="9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15.549999999999899</v>
      </c>
      <c r="P99">
        <v>13.930999999999999</v>
      </c>
      <c r="Q99">
        <v>24.013000000000002</v>
      </c>
      <c r="R99">
        <v>5.0410000000000004</v>
      </c>
      <c r="S99" t="s">
        <v>1162</v>
      </c>
      <c r="T99" t="s">
        <v>1162</v>
      </c>
    </row>
    <row r="100" spans="1:20">
      <c r="A100" t="s">
        <v>215</v>
      </c>
      <c r="B100">
        <v>2018</v>
      </c>
      <c r="C100" s="9">
        <v>43436</v>
      </c>
      <c r="D100" t="s">
        <v>64</v>
      </c>
      <c r="E100" t="s">
        <v>536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25.23</v>
      </c>
      <c r="Q100">
        <v>36.182000000000002</v>
      </c>
      <c r="R100">
        <v>5.476</v>
      </c>
      <c r="S100" t="s">
        <v>1162</v>
      </c>
      <c r="T100" t="s">
        <v>1162</v>
      </c>
    </row>
    <row r="101" spans="1:20">
      <c r="A101" t="s">
        <v>215</v>
      </c>
      <c r="B101">
        <v>2018</v>
      </c>
      <c r="C101" s="9">
        <v>43436</v>
      </c>
      <c r="D101" t="s">
        <v>64</v>
      </c>
      <c r="E101" t="s">
        <v>536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29.77</v>
      </c>
      <c r="P101">
        <v>28.940999999999999</v>
      </c>
      <c r="Q101">
        <v>34.267000000000003</v>
      </c>
      <c r="R101">
        <v>2.6629999999999998</v>
      </c>
      <c r="S101" t="s">
        <v>1162</v>
      </c>
      <c r="T101" t="s">
        <v>1162</v>
      </c>
    </row>
    <row r="102" spans="1:20">
      <c r="A102" t="s">
        <v>215</v>
      </c>
      <c r="B102">
        <v>2018</v>
      </c>
      <c r="C102" s="9">
        <v>43436</v>
      </c>
      <c r="D102" t="s">
        <v>64</v>
      </c>
      <c r="E102" t="s">
        <v>536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30.693000000000001</v>
      </c>
      <c r="P102">
        <v>31.044999999999899</v>
      </c>
      <c r="Q102">
        <v>36.570999999999998</v>
      </c>
      <c r="R102">
        <v>2.7629999999999999</v>
      </c>
      <c r="S102" t="s">
        <v>1162</v>
      </c>
      <c r="T102" t="s">
        <v>1162</v>
      </c>
    </row>
    <row r="103" spans="1:20">
      <c r="A103" t="s">
        <v>215</v>
      </c>
      <c r="B103">
        <v>2018</v>
      </c>
      <c r="C103" s="9">
        <v>43436</v>
      </c>
      <c r="D103" t="s">
        <v>64</v>
      </c>
      <c r="E103" t="s">
        <v>536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16.721</v>
      </c>
      <c r="P103">
        <v>16.606999999999999</v>
      </c>
      <c r="Q103">
        <v>25.753</v>
      </c>
      <c r="R103">
        <v>4.5730000000000004</v>
      </c>
      <c r="S103" t="s">
        <v>1162</v>
      </c>
      <c r="T103" t="s">
        <v>1162</v>
      </c>
    </row>
    <row r="104" spans="1:20">
      <c r="A104" t="s">
        <v>215</v>
      </c>
      <c r="B104">
        <v>2018</v>
      </c>
      <c r="C104" s="9">
        <v>43436</v>
      </c>
      <c r="D104" t="s">
        <v>64</v>
      </c>
      <c r="E104" t="s">
        <v>536</v>
      </c>
      <c r="F104">
        <v>4</v>
      </c>
      <c r="G104">
        <v>1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14.572999999999899</v>
      </c>
      <c r="P104">
        <v>19.220999999999901</v>
      </c>
      <c r="Q104">
        <v>28.562999999999999</v>
      </c>
      <c r="R104">
        <v>4.6710000000000003</v>
      </c>
      <c r="S104" t="s">
        <v>1162</v>
      </c>
      <c r="T104" t="s">
        <v>1162</v>
      </c>
    </row>
    <row r="105" spans="1:20">
      <c r="A105" t="s">
        <v>215</v>
      </c>
      <c r="B105">
        <v>2018</v>
      </c>
      <c r="C105" s="9">
        <v>43436</v>
      </c>
      <c r="D105" t="s">
        <v>64</v>
      </c>
      <c r="E105" t="s">
        <v>536</v>
      </c>
      <c r="F105">
        <v>4</v>
      </c>
      <c r="G105">
        <v>1</v>
      </c>
      <c r="H105" t="s">
        <v>871</v>
      </c>
      <c r="I105" t="s">
        <v>26</v>
      </c>
      <c r="J105">
        <v>30.860273972602698</v>
      </c>
      <c r="L105">
        <v>2</v>
      </c>
      <c r="M105">
        <v>10.337</v>
      </c>
      <c r="N105">
        <v>69.6527038792686</v>
      </c>
      <c r="O105">
        <v>9</v>
      </c>
      <c r="P105">
        <v>12.999999999999901</v>
      </c>
      <c r="Q105">
        <v>23.65</v>
      </c>
      <c r="R105">
        <v>5.3250000000000002</v>
      </c>
      <c r="S105" t="s">
        <v>1162</v>
      </c>
      <c r="T105" t="s">
        <v>1162</v>
      </c>
    </row>
    <row r="106" spans="1:20">
      <c r="A106" t="s">
        <v>215</v>
      </c>
      <c r="B106">
        <v>2018</v>
      </c>
      <c r="C106" s="9">
        <v>43436</v>
      </c>
      <c r="D106" t="s">
        <v>64</v>
      </c>
      <c r="E106" t="s">
        <v>536</v>
      </c>
      <c r="F106">
        <v>5</v>
      </c>
      <c r="G106">
        <v>1</v>
      </c>
      <c r="H106" t="s">
        <v>198</v>
      </c>
      <c r="I106" t="s">
        <v>226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18.164999999999999</v>
      </c>
      <c r="P106">
        <v>23.212</v>
      </c>
      <c r="Q106">
        <v>32.545999999999999</v>
      </c>
      <c r="R106">
        <v>4.6669999999999998</v>
      </c>
      <c r="S106" t="s">
        <v>1162</v>
      </c>
      <c r="T106" t="s">
        <v>1162</v>
      </c>
    </row>
    <row r="107" spans="1:20">
      <c r="A107" t="s">
        <v>215</v>
      </c>
      <c r="B107">
        <v>2018</v>
      </c>
      <c r="C107" s="9">
        <v>43436</v>
      </c>
      <c r="D107" t="s">
        <v>64</v>
      </c>
      <c r="E107" t="s">
        <v>536</v>
      </c>
      <c r="F107">
        <v>5</v>
      </c>
      <c r="G107">
        <v>1</v>
      </c>
      <c r="H107" t="s">
        <v>259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16.446999999999999</v>
      </c>
      <c r="P107">
        <v>15.821999999999999</v>
      </c>
      <c r="Q107">
        <v>24.85</v>
      </c>
      <c r="R107">
        <v>4.5140000000000002</v>
      </c>
      <c r="S107" t="s">
        <v>1162</v>
      </c>
      <c r="T107" t="s">
        <v>1162</v>
      </c>
    </row>
    <row r="108" spans="1:20">
      <c r="A108" t="s">
        <v>215</v>
      </c>
      <c r="B108">
        <v>2018</v>
      </c>
      <c r="C108" s="9">
        <v>43436</v>
      </c>
      <c r="D108" t="s">
        <v>64</v>
      </c>
      <c r="E108" t="s">
        <v>536</v>
      </c>
      <c r="F108">
        <v>6</v>
      </c>
      <c r="G108">
        <v>1</v>
      </c>
      <c r="H108" t="s">
        <v>195</v>
      </c>
      <c r="I108" t="s">
        <v>196</v>
      </c>
      <c r="J108">
        <v>32.717808219178004</v>
      </c>
      <c r="L108">
        <v>1</v>
      </c>
      <c r="M108">
        <v>10.41</v>
      </c>
      <c r="N108">
        <v>69.164265129683002</v>
      </c>
      <c r="O108">
        <v>20.460999999999999</v>
      </c>
      <c r="P108">
        <v>22.350999999999999</v>
      </c>
      <c r="Q108">
        <v>30.355</v>
      </c>
      <c r="R108">
        <v>4.0019999999999998</v>
      </c>
      <c r="S108" t="s">
        <v>1162</v>
      </c>
      <c r="T108" t="s">
        <v>1162</v>
      </c>
    </row>
    <row r="109" spans="1:20">
      <c r="A109" t="s">
        <v>215</v>
      </c>
      <c r="B109">
        <v>2018</v>
      </c>
      <c r="C109" s="9">
        <v>43436</v>
      </c>
      <c r="D109" t="s">
        <v>64</v>
      </c>
      <c r="E109" t="s">
        <v>536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13.901999999999999</v>
      </c>
      <c r="P109">
        <v>12.333</v>
      </c>
      <c r="Q109">
        <v>24.215</v>
      </c>
      <c r="R109">
        <v>5.9409999999999998</v>
      </c>
      <c r="S109" t="s">
        <v>1162</v>
      </c>
      <c r="T109" t="s">
        <v>1162</v>
      </c>
    </row>
    <row r="110" spans="1:20">
      <c r="A110" t="s">
        <v>215</v>
      </c>
      <c r="B110">
        <v>2018</v>
      </c>
      <c r="C110" s="9">
        <v>43436</v>
      </c>
      <c r="D110" t="s">
        <v>64</v>
      </c>
      <c r="E110" t="s">
        <v>536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20.978999999999999</v>
      </c>
      <c r="Q110">
        <v>33.139000000000003</v>
      </c>
      <c r="R110">
        <v>6.08</v>
      </c>
      <c r="S110" t="s">
        <v>1162</v>
      </c>
      <c r="T110" t="s">
        <v>1162</v>
      </c>
    </row>
    <row r="111" spans="1:20">
      <c r="A111" t="s">
        <v>215</v>
      </c>
      <c r="B111">
        <v>2018</v>
      </c>
      <c r="C111" s="9">
        <v>43436</v>
      </c>
      <c r="D111" t="s">
        <v>64</v>
      </c>
      <c r="E111" t="s">
        <v>536</v>
      </c>
      <c r="F111">
        <v>7</v>
      </c>
      <c r="G111">
        <v>1</v>
      </c>
      <c r="H111" t="s">
        <v>190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17.574999999999999</v>
      </c>
      <c r="P111">
        <v>16.350000000000001</v>
      </c>
      <c r="Q111">
        <v>26.256</v>
      </c>
      <c r="R111">
        <v>4.9530000000000003</v>
      </c>
      <c r="S111" t="s">
        <v>1162</v>
      </c>
      <c r="T111" t="s">
        <v>1162</v>
      </c>
    </row>
    <row r="112" spans="1:20">
      <c r="A112" t="s">
        <v>215</v>
      </c>
      <c r="B112">
        <v>2018</v>
      </c>
      <c r="C112" s="9">
        <v>43436</v>
      </c>
      <c r="D112" t="s">
        <v>64</v>
      </c>
      <c r="E112" t="s">
        <v>536</v>
      </c>
      <c r="F112">
        <v>8</v>
      </c>
      <c r="G112">
        <v>1</v>
      </c>
      <c r="H112" t="s">
        <v>192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17.95</v>
      </c>
      <c r="P112">
        <v>21.797999999999998</v>
      </c>
      <c r="Q112">
        <v>31.628</v>
      </c>
      <c r="R112">
        <v>4.915</v>
      </c>
      <c r="S112" t="s">
        <v>1162</v>
      </c>
      <c r="T112" t="s">
        <v>1162</v>
      </c>
    </row>
    <row r="113" spans="1:20">
      <c r="A113" t="s">
        <v>215</v>
      </c>
      <c r="B113">
        <v>2018</v>
      </c>
      <c r="C113" s="9">
        <v>43436</v>
      </c>
      <c r="D113" t="s">
        <v>64</v>
      </c>
      <c r="E113" t="s">
        <v>536</v>
      </c>
      <c r="F113">
        <v>8</v>
      </c>
      <c r="G113">
        <v>1</v>
      </c>
      <c r="H113" t="s">
        <v>199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17.934000000000001</v>
      </c>
      <c r="P113">
        <v>16.510000000000002</v>
      </c>
      <c r="Q113">
        <v>26.344000000000001</v>
      </c>
      <c r="R113">
        <v>4.9169999999999998</v>
      </c>
      <c r="S113" t="s">
        <v>1162</v>
      </c>
      <c r="T113" t="s">
        <v>1162</v>
      </c>
    </row>
    <row r="114" spans="1:20">
      <c r="A114" t="s">
        <v>215</v>
      </c>
      <c r="B114">
        <v>2018</v>
      </c>
      <c r="C114" s="9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18.456</v>
      </c>
      <c r="P114">
        <v>23.132999999999999</v>
      </c>
      <c r="Q114">
        <v>31.701000000000001</v>
      </c>
      <c r="R114">
        <v>4.2839999999999998</v>
      </c>
      <c r="S114" t="s">
        <v>1162</v>
      </c>
      <c r="T114" t="s">
        <v>1162</v>
      </c>
    </row>
    <row r="115" spans="1:20">
      <c r="A115" t="s">
        <v>215</v>
      </c>
      <c r="B115">
        <v>2018</v>
      </c>
      <c r="C115" s="9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21.797999999999998</v>
      </c>
      <c r="P115">
        <v>20.204999999999998</v>
      </c>
      <c r="Q115">
        <v>28.728999999999999</v>
      </c>
      <c r="R115">
        <v>4.2619999999999996</v>
      </c>
      <c r="S115" t="s">
        <v>1162</v>
      </c>
      <c r="T115" t="s">
        <v>1162</v>
      </c>
    </row>
    <row r="116" spans="1:20">
      <c r="A116" t="s">
        <v>215</v>
      </c>
      <c r="B116">
        <v>2018</v>
      </c>
      <c r="C116" s="9">
        <v>43436</v>
      </c>
      <c r="D116" t="s">
        <v>64</v>
      </c>
      <c r="E116" t="s">
        <v>537</v>
      </c>
      <c r="F116">
        <v>1</v>
      </c>
      <c r="G116">
        <v>2</v>
      </c>
      <c r="H116" t="s">
        <v>200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23.132999999999999</v>
      </c>
      <c r="P116">
        <v>25.4819999999999</v>
      </c>
      <c r="Q116">
        <v>32.671999999999997</v>
      </c>
      <c r="R116">
        <v>3.5950000000000002</v>
      </c>
      <c r="S116" t="s">
        <v>1162</v>
      </c>
      <c r="T116" t="s">
        <v>1162</v>
      </c>
    </row>
    <row r="117" spans="1:20">
      <c r="A117" t="s">
        <v>215</v>
      </c>
      <c r="B117">
        <v>2018</v>
      </c>
      <c r="C117" s="9">
        <v>43436</v>
      </c>
      <c r="D117" t="s">
        <v>64</v>
      </c>
      <c r="E117" t="s">
        <v>537</v>
      </c>
      <c r="F117">
        <v>1</v>
      </c>
      <c r="G117">
        <v>2</v>
      </c>
      <c r="H117" t="s">
        <v>192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20.204999999999998</v>
      </c>
      <c r="P117">
        <v>19.588000000000001</v>
      </c>
      <c r="Q117">
        <v>27.286000000000001</v>
      </c>
      <c r="R117">
        <v>3.8490000000000002</v>
      </c>
      <c r="S117" t="s">
        <v>1162</v>
      </c>
      <c r="T117" t="s">
        <v>1162</v>
      </c>
    </row>
    <row r="118" spans="1:20">
      <c r="A118" t="s">
        <v>215</v>
      </c>
      <c r="B118">
        <v>2018</v>
      </c>
      <c r="C118" s="9">
        <v>43436</v>
      </c>
      <c r="D118" t="s">
        <v>64</v>
      </c>
      <c r="E118" t="s">
        <v>537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20.978999999999999</v>
      </c>
      <c r="P118">
        <v>26.518999999999998</v>
      </c>
      <c r="Q118">
        <v>36.993000000000002</v>
      </c>
      <c r="R118">
        <v>5.2370000000000001</v>
      </c>
      <c r="S118" t="s">
        <v>1162</v>
      </c>
      <c r="T118" t="s">
        <v>1162</v>
      </c>
    </row>
    <row r="119" spans="1:20">
      <c r="A119" t="s">
        <v>215</v>
      </c>
      <c r="B119">
        <v>2018</v>
      </c>
      <c r="C119" s="9">
        <v>43436</v>
      </c>
      <c r="D119" t="s">
        <v>64</v>
      </c>
      <c r="E119" t="s">
        <v>537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25.23</v>
      </c>
      <c r="P119">
        <v>23.317999999999898</v>
      </c>
      <c r="Q119">
        <v>33.055999999999997</v>
      </c>
      <c r="R119">
        <v>4.8689999999999998</v>
      </c>
      <c r="S119" t="s">
        <v>1162</v>
      </c>
      <c r="T119" t="s">
        <v>1162</v>
      </c>
    </row>
    <row r="120" spans="1:20">
      <c r="A120" t="s">
        <v>215</v>
      </c>
      <c r="B120">
        <v>2018</v>
      </c>
      <c r="C120" s="9">
        <v>43436</v>
      </c>
      <c r="D120" t="s">
        <v>64</v>
      </c>
      <c r="E120" t="s">
        <v>537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26.518999999999998</v>
      </c>
      <c r="P120">
        <v>29.244</v>
      </c>
      <c r="Q120">
        <v>38.746000000000002</v>
      </c>
      <c r="R120">
        <v>4.7510000000000003</v>
      </c>
      <c r="S120" t="s">
        <v>1162</v>
      </c>
      <c r="T120" t="s">
        <v>1162</v>
      </c>
    </row>
    <row r="121" spans="1:20">
      <c r="A121" t="s">
        <v>215</v>
      </c>
      <c r="B121">
        <v>2018</v>
      </c>
      <c r="C121" s="9">
        <v>43436</v>
      </c>
      <c r="D121" t="s">
        <v>64</v>
      </c>
      <c r="E121" t="s">
        <v>537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23.317999999999898</v>
      </c>
      <c r="P121">
        <v>22.579000000000001</v>
      </c>
      <c r="Q121">
        <v>31.541</v>
      </c>
      <c r="R121">
        <v>4.4809999999999999</v>
      </c>
      <c r="S121" t="s">
        <v>1162</v>
      </c>
      <c r="T121" t="s">
        <v>1162</v>
      </c>
    </row>
    <row r="122" spans="1:20">
      <c r="A122" t="s">
        <v>215</v>
      </c>
      <c r="B122">
        <v>2018</v>
      </c>
      <c r="C122" s="9">
        <v>43436</v>
      </c>
      <c r="D122" t="s">
        <v>64</v>
      </c>
      <c r="E122" t="s">
        <v>537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31.044999999999899</v>
      </c>
      <c r="P122">
        <v>31.585999999999999</v>
      </c>
      <c r="Q122">
        <v>36.923999999999999</v>
      </c>
      <c r="R122">
        <v>2.669</v>
      </c>
      <c r="S122" t="s">
        <v>1162</v>
      </c>
      <c r="T122" t="s">
        <v>1162</v>
      </c>
    </row>
    <row r="123" spans="1:20">
      <c r="A123" t="s">
        <v>215</v>
      </c>
      <c r="B123">
        <v>2018</v>
      </c>
      <c r="C123" s="9">
        <v>43436</v>
      </c>
      <c r="D123" t="s">
        <v>64</v>
      </c>
      <c r="E123" t="s">
        <v>537</v>
      </c>
      <c r="F123">
        <v>3</v>
      </c>
      <c r="G123">
        <v>1</v>
      </c>
      <c r="H123" t="s">
        <v>195</v>
      </c>
      <c r="I123" t="s">
        <v>196</v>
      </c>
      <c r="J123">
        <v>32.717808219178004</v>
      </c>
      <c r="L123">
        <v>2</v>
      </c>
      <c r="M123">
        <v>10.269</v>
      </c>
      <c r="N123">
        <v>70.113935144609997</v>
      </c>
      <c r="O123">
        <v>22.350999999999999</v>
      </c>
      <c r="P123">
        <v>22.681999999999999</v>
      </c>
      <c r="Q123">
        <v>29.56</v>
      </c>
      <c r="R123">
        <v>3.4390000000000001</v>
      </c>
      <c r="S123" t="s">
        <v>1162</v>
      </c>
      <c r="T123" t="s">
        <v>1162</v>
      </c>
    </row>
    <row r="124" spans="1:20">
      <c r="A124" t="s">
        <v>215</v>
      </c>
      <c r="B124">
        <v>2018</v>
      </c>
      <c r="C124" s="9">
        <v>43436</v>
      </c>
      <c r="D124" t="s">
        <v>64</v>
      </c>
      <c r="E124" t="s">
        <v>537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31.585999999999999</v>
      </c>
      <c r="P124">
        <v>32.023000000000003</v>
      </c>
      <c r="Q124">
        <v>37.201000000000001</v>
      </c>
      <c r="R124">
        <v>2.589</v>
      </c>
      <c r="S124" t="s">
        <v>1162</v>
      </c>
      <c r="T124" t="s">
        <v>1162</v>
      </c>
    </row>
    <row r="125" spans="1:20">
      <c r="A125" t="s">
        <v>215</v>
      </c>
      <c r="B125">
        <v>2018</v>
      </c>
      <c r="C125" s="9">
        <v>43436</v>
      </c>
      <c r="D125" t="s">
        <v>64</v>
      </c>
      <c r="E125" t="s">
        <v>537</v>
      </c>
      <c r="F125">
        <v>3</v>
      </c>
      <c r="G125">
        <v>2</v>
      </c>
      <c r="H125" t="s">
        <v>195</v>
      </c>
      <c r="I125" t="s">
        <v>196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22.681999999999999</v>
      </c>
      <c r="P125">
        <v>23.067</v>
      </c>
      <c r="Q125">
        <v>29.140999999999998</v>
      </c>
      <c r="R125">
        <v>3.0369999999999999</v>
      </c>
      <c r="S125" t="s">
        <v>1162</v>
      </c>
      <c r="T125" t="s">
        <v>1162</v>
      </c>
    </row>
    <row r="126" spans="1:20">
      <c r="A126" t="s">
        <v>215</v>
      </c>
      <c r="B126">
        <v>2018</v>
      </c>
      <c r="C126" s="9">
        <v>43436</v>
      </c>
      <c r="D126" t="s">
        <v>64</v>
      </c>
      <c r="E126" t="s">
        <v>537</v>
      </c>
      <c r="F126">
        <v>4</v>
      </c>
      <c r="G126">
        <v>1</v>
      </c>
      <c r="H126" t="s">
        <v>198</v>
      </c>
      <c r="I126" t="s">
        <v>226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23.212</v>
      </c>
      <c r="P126">
        <v>25.542000000000002</v>
      </c>
      <c r="Q126">
        <v>33.124000000000002</v>
      </c>
      <c r="R126">
        <v>3.7909999999999999</v>
      </c>
      <c r="S126" t="s">
        <v>1162</v>
      </c>
      <c r="T126" t="s">
        <v>1162</v>
      </c>
    </row>
    <row r="127" spans="1:20">
      <c r="A127" t="s">
        <v>215</v>
      </c>
      <c r="B127">
        <v>2018</v>
      </c>
      <c r="C127" s="9">
        <v>43436</v>
      </c>
      <c r="D127" t="s">
        <v>64</v>
      </c>
      <c r="E127" t="s">
        <v>537</v>
      </c>
      <c r="F127">
        <v>4</v>
      </c>
      <c r="G127">
        <v>1</v>
      </c>
      <c r="H127" t="s">
        <v>211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19.220999999999901</v>
      </c>
      <c r="P127">
        <v>21.052999999999901</v>
      </c>
      <c r="Q127">
        <v>28.638999999999999</v>
      </c>
      <c r="R127">
        <v>3.7930000000000001</v>
      </c>
      <c r="S127" t="s">
        <v>1162</v>
      </c>
      <c r="T127" t="s">
        <v>1162</v>
      </c>
    </row>
    <row r="128" spans="1:20">
      <c r="A128" t="s">
        <v>215</v>
      </c>
      <c r="B128">
        <v>2018</v>
      </c>
      <c r="C128" s="9">
        <v>43436</v>
      </c>
      <c r="D128" t="s">
        <v>64</v>
      </c>
      <c r="E128" t="s">
        <v>537</v>
      </c>
      <c r="F128">
        <v>4</v>
      </c>
      <c r="G128">
        <v>2</v>
      </c>
      <c r="H128" t="s">
        <v>198</v>
      </c>
      <c r="I128" t="s">
        <v>226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25.542000000000002</v>
      </c>
      <c r="P128">
        <v>27.628999999999898</v>
      </c>
      <c r="Q128">
        <v>34.622999999999998</v>
      </c>
      <c r="R128">
        <v>3.4969999999999999</v>
      </c>
      <c r="S128" t="s">
        <v>1162</v>
      </c>
      <c r="T128" t="s">
        <v>1162</v>
      </c>
    </row>
    <row r="129" spans="1:20">
      <c r="A129" t="s">
        <v>215</v>
      </c>
      <c r="B129">
        <v>2018</v>
      </c>
      <c r="C129" s="9">
        <v>43436</v>
      </c>
      <c r="D129" t="s">
        <v>64</v>
      </c>
      <c r="E129" t="s">
        <v>537</v>
      </c>
      <c r="F129">
        <v>4</v>
      </c>
      <c r="G129">
        <v>2</v>
      </c>
      <c r="H129" t="s">
        <v>211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21.052999999999901</v>
      </c>
      <c r="P129">
        <v>22.074999999999999</v>
      </c>
      <c r="Q129">
        <v>28.588999999999999</v>
      </c>
      <c r="R129">
        <v>3.2570000000000001</v>
      </c>
      <c r="S129" t="s">
        <v>1162</v>
      </c>
      <c r="T129" t="s">
        <v>1162</v>
      </c>
    </row>
    <row r="130" spans="1:20">
      <c r="A130" t="s">
        <v>215</v>
      </c>
      <c r="B130">
        <v>2018</v>
      </c>
      <c r="C130" s="9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27.628999999999898</v>
      </c>
      <c r="P130">
        <v>30.042999999999999</v>
      </c>
      <c r="Q130">
        <v>36.326999999999998</v>
      </c>
      <c r="R130">
        <v>3.1419999999999999</v>
      </c>
      <c r="S130" t="s">
        <v>1162</v>
      </c>
      <c r="T130" t="s">
        <v>1162</v>
      </c>
    </row>
    <row r="131" spans="1:20">
      <c r="A131" t="s">
        <v>215</v>
      </c>
      <c r="B131">
        <v>2018</v>
      </c>
      <c r="C131" s="9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25.4819999999999</v>
      </c>
      <c r="P131">
        <v>24.632000000000001</v>
      </c>
      <c r="Q131">
        <v>31.324000000000002</v>
      </c>
      <c r="R131">
        <v>3.3460000000000001</v>
      </c>
      <c r="S131" t="s">
        <v>1162</v>
      </c>
      <c r="T131" t="s">
        <v>1162</v>
      </c>
    </row>
    <row r="132" spans="1:20">
      <c r="A132" t="s">
        <v>215</v>
      </c>
      <c r="B132">
        <v>2018</v>
      </c>
      <c r="C132" s="9">
        <v>43436</v>
      </c>
      <c r="D132" t="s">
        <v>64</v>
      </c>
      <c r="E132" t="s">
        <v>538</v>
      </c>
      <c r="F132">
        <v>1</v>
      </c>
      <c r="G132">
        <v>2</v>
      </c>
      <c r="H132" t="s">
        <v>198</v>
      </c>
      <c r="I132" t="s">
        <v>226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30.042999999999999</v>
      </c>
      <c r="P132">
        <v>31.347999999999999</v>
      </c>
      <c r="Q132">
        <v>36.765999999999998</v>
      </c>
      <c r="R132">
        <v>2.7090000000000001</v>
      </c>
      <c r="S132" t="s">
        <v>1162</v>
      </c>
      <c r="T132" t="s">
        <v>1162</v>
      </c>
    </row>
    <row r="133" spans="1:20">
      <c r="A133" t="s">
        <v>215</v>
      </c>
      <c r="B133">
        <v>2018</v>
      </c>
      <c r="C133" s="9">
        <v>43436</v>
      </c>
      <c r="D133" t="s">
        <v>64</v>
      </c>
      <c r="E133" t="s">
        <v>538</v>
      </c>
      <c r="F133">
        <v>1</v>
      </c>
      <c r="G133">
        <v>2</v>
      </c>
      <c r="H133" t="s">
        <v>200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24.632000000000001</v>
      </c>
      <c r="P133">
        <v>26.254999999999999</v>
      </c>
      <c r="Q133">
        <v>32.051000000000002</v>
      </c>
      <c r="R133">
        <v>2.8980000000000001</v>
      </c>
      <c r="S133" t="s">
        <v>1162</v>
      </c>
      <c r="T133" t="s">
        <v>1162</v>
      </c>
    </row>
    <row r="134" spans="1:20">
      <c r="A134" t="s">
        <v>215</v>
      </c>
      <c r="B134">
        <v>2018</v>
      </c>
      <c r="C134" s="9">
        <v>43436</v>
      </c>
      <c r="D134" t="s">
        <v>64</v>
      </c>
      <c r="E134" t="s">
        <v>538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32.023000000000003</v>
      </c>
      <c r="P134">
        <v>33.042000000000002</v>
      </c>
      <c r="Q134">
        <v>38.03</v>
      </c>
      <c r="R134">
        <v>2.4940000000000002</v>
      </c>
      <c r="S134" t="s">
        <v>1162</v>
      </c>
      <c r="T134" t="s">
        <v>1162</v>
      </c>
    </row>
    <row r="135" spans="1:20">
      <c r="A135" t="s">
        <v>215</v>
      </c>
      <c r="B135">
        <v>2018</v>
      </c>
      <c r="C135" s="9">
        <v>43436</v>
      </c>
      <c r="D135" t="s">
        <v>64</v>
      </c>
      <c r="E135" t="s">
        <v>538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29.244</v>
      </c>
      <c r="P135">
        <v>27.699000000000002</v>
      </c>
      <c r="Q135">
        <v>35.957000000000001</v>
      </c>
      <c r="R135">
        <v>4.1289999999999996</v>
      </c>
      <c r="S135" t="s">
        <v>1162</v>
      </c>
      <c r="T135" t="s">
        <v>1162</v>
      </c>
    </row>
    <row r="136" spans="1:20">
      <c r="A136" t="s">
        <v>215</v>
      </c>
      <c r="B136">
        <v>2018</v>
      </c>
      <c r="C136" s="9">
        <v>43436</v>
      </c>
      <c r="D136" t="s">
        <v>64</v>
      </c>
      <c r="E136" t="s">
        <v>538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27.699000000000002</v>
      </c>
      <c r="P136">
        <v>30.231999999999999</v>
      </c>
      <c r="Q136">
        <v>36.735999999999997</v>
      </c>
      <c r="R136">
        <v>3.2519999999999998</v>
      </c>
      <c r="S136" t="s">
        <v>1162</v>
      </c>
      <c r="T136" t="s">
        <v>1162</v>
      </c>
    </row>
    <row r="137" spans="1:20">
      <c r="A137" t="s">
        <v>215</v>
      </c>
      <c r="B137">
        <v>2018</v>
      </c>
      <c r="C137" s="9">
        <v>43436</v>
      </c>
      <c r="D137" t="s">
        <v>64</v>
      </c>
      <c r="E137" t="s">
        <v>538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33.042000000000002</v>
      </c>
      <c r="P137">
        <v>32.152999999999999</v>
      </c>
      <c r="Q137">
        <v>36.759</v>
      </c>
      <c r="R137">
        <v>2.3029999999999999</v>
      </c>
      <c r="S137" t="s">
        <v>1162</v>
      </c>
      <c r="T137" t="s">
        <v>1162</v>
      </c>
    </row>
    <row r="138" spans="1:20">
      <c r="A138" t="s">
        <v>215</v>
      </c>
      <c r="B138">
        <v>2018</v>
      </c>
      <c r="C138" s="9">
        <v>43436</v>
      </c>
      <c r="D138" t="s">
        <v>64</v>
      </c>
      <c r="E138" t="s">
        <v>538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32.152999999999999</v>
      </c>
      <c r="P138">
        <v>32.701000000000001</v>
      </c>
      <c r="Q138">
        <v>36.945</v>
      </c>
      <c r="R138">
        <v>2.1219999999999999</v>
      </c>
      <c r="S138" t="s">
        <v>1162</v>
      </c>
      <c r="T138" t="s">
        <v>1162</v>
      </c>
    </row>
    <row r="139" spans="1:20">
      <c r="A139" t="s">
        <v>215</v>
      </c>
      <c r="B139">
        <v>2018</v>
      </c>
      <c r="C139" s="9">
        <v>43436</v>
      </c>
      <c r="D139" t="s">
        <v>64</v>
      </c>
      <c r="E139" t="s">
        <v>538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30.231999999999999</v>
      </c>
      <c r="P139">
        <v>26.683</v>
      </c>
      <c r="Q139">
        <v>33.823</v>
      </c>
      <c r="R139">
        <v>3.57</v>
      </c>
      <c r="S139" t="s">
        <v>1162</v>
      </c>
      <c r="T139" t="s">
        <v>1162</v>
      </c>
    </row>
    <row r="140" spans="1:20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 t="s">
        <v>540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26.683</v>
      </c>
      <c r="P140">
        <v>29.405999999999999</v>
      </c>
      <c r="Q140">
        <v>35.381999999999998</v>
      </c>
      <c r="R140">
        <v>2.988</v>
      </c>
      <c r="S140" t="s">
        <v>1162</v>
      </c>
      <c r="T140" t="s">
        <v>1162</v>
      </c>
    </row>
    <row r="141" spans="1:20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 t="s">
        <v>540</v>
      </c>
      <c r="G141">
        <v>1</v>
      </c>
      <c r="H141" t="s">
        <v>200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26.254999999999999</v>
      </c>
      <c r="P141">
        <v>27.087999999999901</v>
      </c>
      <c r="Q141">
        <v>32.223999999999997</v>
      </c>
      <c r="R141">
        <v>2.5680000000000001</v>
      </c>
      <c r="S141" t="s">
        <v>1162</v>
      </c>
      <c r="T141" t="s">
        <v>1162</v>
      </c>
    </row>
    <row r="142" spans="1:20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 t="s">
        <v>540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29.405999999999999</v>
      </c>
      <c r="P142">
        <v>30.937000000000001</v>
      </c>
      <c r="Q142">
        <v>36.185000000000002</v>
      </c>
      <c r="R142">
        <v>2.6240000000000001</v>
      </c>
      <c r="S142" t="s">
        <v>1162</v>
      </c>
      <c r="T142" t="s">
        <v>1162</v>
      </c>
    </row>
    <row r="143" spans="1:20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 t="s">
        <v>540</v>
      </c>
      <c r="G143">
        <v>2</v>
      </c>
      <c r="H143" t="s">
        <v>200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27.087999999999901</v>
      </c>
      <c r="P143">
        <v>27.623999999999999</v>
      </c>
      <c r="Q143">
        <v>32.286000000000001</v>
      </c>
      <c r="R143">
        <v>2.331</v>
      </c>
      <c r="S143" t="s">
        <v>1162</v>
      </c>
      <c r="T143" t="s">
        <v>1162</v>
      </c>
    </row>
    <row r="144" spans="1:20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 t="s">
        <v>539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32.701000000000001</v>
      </c>
      <c r="P144">
        <v>33.080999999999896</v>
      </c>
      <c r="Q144">
        <v>37.058999999999997</v>
      </c>
      <c r="R144">
        <v>1.9890000000000001</v>
      </c>
      <c r="S144" t="s">
        <v>1162</v>
      </c>
      <c r="T144" t="s">
        <v>1162</v>
      </c>
    </row>
    <row r="145" spans="1:20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 t="s">
        <v>539</v>
      </c>
      <c r="G145">
        <v>1</v>
      </c>
      <c r="H145" t="s">
        <v>198</v>
      </c>
      <c r="I145" t="s">
        <v>226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31.347999999999999</v>
      </c>
      <c r="P145">
        <v>30.657</v>
      </c>
      <c r="Q145">
        <v>35.530999999999999</v>
      </c>
      <c r="R145">
        <v>2.4369999999999998</v>
      </c>
      <c r="S145" t="s">
        <v>1162</v>
      </c>
      <c r="T145" t="s">
        <v>1162</v>
      </c>
    </row>
    <row r="146" spans="1:20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 t="s">
        <v>539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33.080999999999896</v>
      </c>
      <c r="P146">
        <v>33.432000000000002</v>
      </c>
      <c r="Q146">
        <v>37.186</v>
      </c>
      <c r="R146">
        <v>1.877</v>
      </c>
      <c r="S146" t="s">
        <v>1162</v>
      </c>
      <c r="T146" t="s">
        <v>1162</v>
      </c>
    </row>
    <row r="147" spans="1:20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 t="s">
        <v>539</v>
      </c>
      <c r="G147">
        <v>2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30.657</v>
      </c>
      <c r="P147">
        <v>30.282999999999902</v>
      </c>
      <c r="Q147">
        <v>34.750999999999998</v>
      </c>
      <c r="R147">
        <v>2.234</v>
      </c>
      <c r="S147" t="s">
        <v>1162</v>
      </c>
      <c r="T147" t="s">
        <v>1162</v>
      </c>
    </row>
    <row r="148" spans="1:20">
      <c r="A148" t="s">
        <v>286</v>
      </c>
      <c r="B148">
        <v>2018</v>
      </c>
      <c r="C148" s="9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16.414000000000001</v>
      </c>
      <c r="Q148">
        <v>29.756</v>
      </c>
      <c r="R148">
        <v>6.6710000000000003</v>
      </c>
      <c r="S148" t="s">
        <v>1162</v>
      </c>
      <c r="T148" t="s">
        <v>1162</v>
      </c>
    </row>
    <row r="149" spans="1:20">
      <c r="A149" t="s">
        <v>286</v>
      </c>
      <c r="B149">
        <v>2018</v>
      </c>
      <c r="C149" s="9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10.5</v>
      </c>
      <c r="P149">
        <v>11.7699999999999</v>
      </c>
      <c r="Q149">
        <v>21.58</v>
      </c>
      <c r="R149">
        <v>4.9050000000000002</v>
      </c>
      <c r="S149" t="s">
        <v>1162</v>
      </c>
      <c r="T149" t="s">
        <v>1162</v>
      </c>
    </row>
    <row r="150" spans="1:20">
      <c r="A150" t="s">
        <v>286</v>
      </c>
      <c r="B150">
        <v>2018</v>
      </c>
      <c r="C150" s="9">
        <v>43450</v>
      </c>
      <c r="D150" t="s">
        <v>64</v>
      </c>
      <c r="E150" t="s">
        <v>533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18.245000000000001</v>
      </c>
      <c r="P150">
        <v>22.391999999999999</v>
      </c>
      <c r="Q150">
        <v>28.202000000000002</v>
      </c>
      <c r="R150">
        <v>2.9049999999999998</v>
      </c>
      <c r="S150" t="s">
        <v>1162</v>
      </c>
      <c r="T150" t="s">
        <v>1162</v>
      </c>
    </row>
    <row r="151" spans="1:20">
      <c r="A151" t="s">
        <v>286</v>
      </c>
      <c r="B151">
        <v>2018</v>
      </c>
      <c r="C151" s="9">
        <v>43450</v>
      </c>
      <c r="D151" t="s">
        <v>64</v>
      </c>
      <c r="E151" t="s">
        <v>533</v>
      </c>
      <c r="F151">
        <v>2</v>
      </c>
      <c r="G151">
        <v>1</v>
      </c>
      <c r="H151" t="s">
        <v>213</v>
      </c>
      <c r="I151" t="s">
        <v>214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10.721</v>
      </c>
      <c r="Q151">
        <v>21.933</v>
      </c>
      <c r="R151">
        <v>5.6059999999999999</v>
      </c>
      <c r="S151" t="s">
        <v>1162</v>
      </c>
      <c r="T151" t="s">
        <v>1162</v>
      </c>
    </row>
    <row r="152" spans="1:20">
      <c r="A152" t="s">
        <v>286</v>
      </c>
      <c r="B152">
        <v>2018</v>
      </c>
      <c r="C152" s="9">
        <v>43450</v>
      </c>
      <c r="D152" t="s">
        <v>64</v>
      </c>
      <c r="E152" t="s">
        <v>533</v>
      </c>
      <c r="F152">
        <v>3</v>
      </c>
      <c r="G152">
        <v>1</v>
      </c>
      <c r="H152" t="s">
        <v>309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 t="s">
        <v>1162</v>
      </c>
      <c r="T152" t="s">
        <v>1162</v>
      </c>
    </row>
    <row r="153" spans="1:20">
      <c r="A153" t="s">
        <v>286</v>
      </c>
      <c r="B153">
        <v>2018</v>
      </c>
      <c r="C153" s="9">
        <v>43450</v>
      </c>
      <c r="D153" t="s">
        <v>64</v>
      </c>
      <c r="E153" t="s">
        <v>533</v>
      </c>
      <c r="F153">
        <v>3</v>
      </c>
      <c r="G153">
        <v>1</v>
      </c>
      <c r="H153" t="s">
        <v>375</v>
      </c>
      <c r="I153" t="s">
        <v>196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  <c r="S153" t="s">
        <v>1162</v>
      </c>
      <c r="T153" t="s">
        <v>1162</v>
      </c>
    </row>
    <row r="154" spans="1:20">
      <c r="A154" t="s">
        <v>286</v>
      </c>
      <c r="B154">
        <v>2018</v>
      </c>
      <c r="C154" s="9">
        <v>43450</v>
      </c>
      <c r="D154" t="s">
        <v>64</v>
      </c>
      <c r="E154" t="s">
        <v>533</v>
      </c>
      <c r="F154">
        <v>4</v>
      </c>
      <c r="G154">
        <v>1</v>
      </c>
      <c r="H154" t="s">
        <v>200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27.623999999999999</v>
      </c>
      <c r="P154">
        <v>27.78</v>
      </c>
      <c r="Q154">
        <v>32.396000000000001</v>
      </c>
      <c r="R154">
        <v>2.3079999999999998</v>
      </c>
      <c r="S154" t="s">
        <v>1162</v>
      </c>
      <c r="T154" t="s">
        <v>1162</v>
      </c>
    </row>
    <row r="155" spans="1:20">
      <c r="A155" t="s">
        <v>286</v>
      </c>
      <c r="B155">
        <v>2018</v>
      </c>
      <c r="C155" s="9">
        <v>43450</v>
      </c>
      <c r="D155" t="s">
        <v>64</v>
      </c>
      <c r="E155" t="s">
        <v>533</v>
      </c>
      <c r="F155">
        <v>4</v>
      </c>
      <c r="G155">
        <v>1</v>
      </c>
      <c r="H155" t="s">
        <v>287</v>
      </c>
      <c r="I155" t="s">
        <v>205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9.36099999999999</v>
      </c>
      <c r="P155">
        <v>9.3759999999999994</v>
      </c>
      <c r="Q155">
        <v>19.5</v>
      </c>
      <c r="R155">
        <v>5.0620000000000003</v>
      </c>
      <c r="S155" t="s">
        <v>1162</v>
      </c>
      <c r="T155" t="s">
        <v>1162</v>
      </c>
    </row>
    <row r="156" spans="1:20">
      <c r="A156" t="s">
        <v>286</v>
      </c>
      <c r="B156">
        <v>2018</v>
      </c>
      <c r="C156" s="9">
        <v>43450</v>
      </c>
      <c r="D156" t="s">
        <v>64</v>
      </c>
      <c r="E156" t="s">
        <v>533</v>
      </c>
      <c r="F156">
        <v>5</v>
      </c>
      <c r="G156">
        <v>1</v>
      </c>
      <c r="H156" t="s">
        <v>190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16.350000000000001</v>
      </c>
      <c r="P156">
        <v>18.623999999999999</v>
      </c>
      <c r="Q156">
        <v>27.92</v>
      </c>
      <c r="R156">
        <v>4.6479999999999997</v>
      </c>
      <c r="S156" t="s">
        <v>1162</v>
      </c>
      <c r="T156" t="s">
        <v>1162</v>
      </c>
    </row>
    <row r="157" spans="1:20">
      <c r="A157" t="s">
        <v>286</v>
      </c>
      <c r="B157">
        <v>2018</v>
      </c>
      <c r="C157" s="9">
        <v>43450</v>
      </c>
      <c r="D157" t="s">
        <v>64</v>
      </c>
      <c r="E157" t="s">
        <v>533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6.7320000000000002</v>
      </c>
      <c r="Q157">
        <v>20.292000000000002</v>
      </c>
      <c r="R157">
        <v>6.78</v>
      </c>
      <c r="S157" t="s">
        <v>1162</v>
      </c>
      <c r="T157" t="s">
        <v>1162</v>
      </c>
    </row>
    <row r="158" spans="1:20">
      <c r="A158" t="s">
        <v>286</v>
      </c>
      <c r="B158">
        <v>2018</v>
      </c>
      <c r="C158" s="9">
        <v>43450</v>
      </c>
      <c r="D158" t="s">
        <v>64</v>
      </c>
      <c r="E158" t="s">
        <v>533</v>
      </c>
      <c r="F158">
        <v>6</v>
      </c>
      <c r="G158">
        <v>1</v>
      </c>
      <c r="H158" t="s">
        <v>256</v>
      </c>
      <c r="I158" t="s">
        <v>254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16.350000000000001</v>
      </c>
      <c r="Q158">
        <v>27.54</v>
      </c>
      <c r="R158">
        <v>5.5949999999999998</v>
      </c>
      <c r="S158" t="s">
        <v>1162</v>
      </c>
      <c r="T158" t="s">
        <v>1162</v>
      </c>
    </row>
    <row r="159" spans="1:20">
      <c r="A159" t="s">
        <v>286</v>
      </c>
      <c r="B159">
        <v>2018</v>
      </c>
      <c r="C159" s="9">
        <v>43450</v>
      </c>
      <c r="D159" t="s">
        <v>64</v>
      </c>
      <c r="E159" t="s">
        <v>533</v>
      </c>
      <c r="F159">
        <v>6</v>
      </c>
      <c r="G159">
        <v>1</v>
      </c>
      <c r="H159" t="s">
        <v>217</v>
      </c>
      <c r="I159" t="s">
        <v>226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19.940000000000001</v>
      </c>
      <c r="P159">
        <v>18.315999999999999</v>
      </c>
      <c r="Q159">
        <v>25.738</v>
      </c>
      <c r="R159">
        <v>3.7109999999999999</v>
      </c>
      <c r="S159" t="s">
        <v>1162</v>
      </c>
      <c r="T159" t="s">
        <v>1162</v>
      </c>
    </row>
    <row r="160" spans="1:20">
      <c r="A160" t="s">
        <v>286</v>
      </c>
      <c r="B160">
        <v>2018</v>
      </c>
      <c r="C160" s="9">
        <v>43450</v>
      </c>
      <c r="D160" t="s">
        <v>64</v>
      </c>
      <c r="E160" t="s">
        <v>533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16.606999999999999</v>
      </c>
      <c r="P160">
        <v>18.596</v>
      </c>
      <c r="Q160">
        <v>27.244</v>
      </c>
      <c r="R160">
        <v>4.3239999999999998</v>
      </c>
      <c r="S160" t="s">
        <v>1162</v>
      </c>
      <c r="T160" t="s">
        <v>1162</v>
      </c>
    </row>
    <row r="161" spans="1:20">
      <c r="A161" t="s">
        <v>286</v>
      </c>
      <c r="B161">
        <v>2018</v>
      </c>
      <c r="C161" s="9">
        <v>43450</v>
      </c>
      <c r="D161" t="s">
        <v>64</v>
      </c>
      <c r="E161" t="s">
        <v>533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6.6459999999999999</v>
      </c>
      <c r="Q161">
        <v>20.05</v>
      </c>
      <c r="R161">
        <v>6.702</v>
      </c>
      <c r="S161" t="s">
        <v>1162</v>
      </c>
      <c r="T161" t="s">
        <v>1162</v>
      </c>
    </row>
    <row r="162" spans="1:20">
      <c r="A162" t="s">
        <v>286</v>
      </c>
      <c r="B162">
        <v>2018</v>
      </c>
      <c r="C162" s="9">
        <v>43450</v>
      </c>
      <c r="D162" t="s">
        <v>64</v>
      </c>
      <c r="E162" t="s">
        <v>533</v>
      </c>
      <c r="F162">
        <v>8</v>
      </c>
      <c r="G162">
        <v>1</v>
      </c>
      <c r="H162" t="s">
        <v>194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 t="s">
        <v>1162</v>
      </c>
      <c r="T162" t="s">
        <v>1162</v>
      </c>
    </row>
    <row r="163" spans="1:20">
      <c r="A163" t="s">
        <v>286</v>
      </c>
      <c r="B163">
        <v>2018</v>
      </c>
      <c r="C163" s="9">
        <v>43450</v>
      </c>
      <c r="D163" t="s">
        <v>64</v>
      </c>
      <c r="E163" t="s">
        <v>533</v>
      </c>
      <c r="F163">
        <v>8</v>
      </c>
      <c r="G163">
        <v>1</v>
      </c>
      <c r="H163" t="s">
        <v>310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  <c r="S163" t="s">
        <v>1162</v>
      </c>
      <c r="T163" t="s">
        <v>1162</v>
      </c>
    </row>
    <row r="164" spans="1:20">
      <c r="A164" t="s">
        <v>286</v>
      </c>
      <c r="B164">
        <v>2018</v>
      </c>
      <c r="C164" s="9">
        <v>43450</v>
      </c>
      <c r="D164" t="s">
        <v>64</v>
      </c>
      <c r="E164" t="s">
        <v>533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7.1589999999999998</v>
      </c>
      <c r="P164">
        <v>12.637</v>
      </c>
      <c r="Q164">
        <v>24.417000000000002</v>
      </c>
      <c r="R164">
        <v>5.89</v>
      </c>
      <c r="S164" t="s">
        <v>1162</v>
      </c>
      <c r="T164" t="s">
        <v>1162</v>
      </c>
    </row>
    <row r="165" spans="1:20">
      <c r="A165" t="s">
        <v>286</v>
      </c>
      <c r="B165">
        <v>2018</v>
      </c>
      <c r="C165" s="9">
        <v>43450</v>
      </c>
      <c r="D165" t="s">
        <v>64</v>
      </c>
      <c r="E165" t="s">
        <v>533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5.1979999999999897</v>
      </c>
      <c r="Q165">
        <v>18.765999999999998</v>
      </c>
      <c r="R165">
        <v>6.7839999999999998</v>
      </c>
      <c r="S165" t="s">
        <v>1162</v>
      </c>
      <c r="T165" t="s">
        <v>1162</v>
      </c>
    </row>
    <row r="166" spans="1:20">
      <c r="A166" t="s">
        <v>286</v>
      </c>
      <c r="B166">
        <v>2018</v>
      </c>
      <c r="C166" s="9">
        <v>43450</v>
      </c>
      <c r="D166" t="s">
        <v>64</v>
      </c>
      <c r="E166" t="s">
        <v>533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19.163</v>
      </c>
      <c r="Q166">
        <v>31.291</v>
      </c>
      <c r="R166">
        <v>6.0640000000000001</v>
      </c>
      <c r="S166" t="s">
        <v>1162</v>
      </c>
      <c r="T166" t="s">
        <v>1162</v>
      </c>
    </row>
    <row r="167" spans="1:20">
      <c r="A167" t="s">
        <v>286</v>
      </c>
      <c r="B167">
        <v>2018</v>
      </c>
      <c r="C167" s="9">
        <v>43450</v>
      </c>
      <c r="D167" t="s">
        <v>64</v>
      </c>
      <c r="E167" t="s">
        <v>533</v>
      </c>
      <c r="F167">
        <v>10</v>
      </c>
      <c r="G167">
        <v>1</v>
      </c>
      <c r="H167" t="s">
        <v>181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14.04</v>
      </c>
      <c r="P167">
        <v>16.914000000000001</v>
      </c>
      <c r="Q167">
        <v>24.228000000000002</v>
      </c>
      <c r="R167">
        <v>3.657</v>
      </c>
      <c r="S167" t="s">
        <v>1162</v>
      </c>
      <c r="T167" t="s">
        <v>1162</v>
      </c>
    </row>
    <row r="168" spans="1:20">
      <c r="A168" t="s">
        <v>286</v>
      </c>
      <c r="B168">
        <v>2018</v>
      </c>
      <c r="C168" s="9">
        <v>43450</v>
      </c>
      <c r="D168" t="s">
        <v>64</v>
      </c>
      <c r="E168" t="s">
        <v>533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11.723000000000001</v>
      </c>
      <c r="P168">
        <v>21.081</v>
      </c>
      <c r="Q168">
        <v>28.297000000000001</v>
      </c>
      <c r="R168">
        <v>3.6080000000000001</v>
      </c>
      <c r="S168" t="s">
        <v>1162</v>
      </c>
      <c r="T168" t="s">
        <v>1162</v>
      </c>
    </row>
    <row r="169" spans="1:20">
      <c r="A169" t="s">
        <v>286</v>
      </c>
      <c r="B169">
        <v>2018</v>
      </c>
      <c r="C169" s="9">
        <v>43450</v>
      </c>
      <c r="D169" t="s">
        <v>64</v>
      </c>
      <c r="E169" t="s">
        <v>533</v>
      </c>
      <c r="F169">
        <v>11</v>
      </c>
      <c r="G169">
        <v>1</v>
      </c>
      <c r="H169" t="s">
        <v>211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22.074999999999999</v>
      </c>
      <c r="P169">
        <v>21.417999999999999</v>
      </c>
      <c r="Q169">
        <v>27.134</v>
      </c>
      <c r="R169">
        <v>2.8580000000000001</v>
      </c>
      <c r="S169" t="s">
        <v>1162</v>
      </c>
      <c r="T169" t="s">
        <v>1162</v>
      </c>
    </row>
    <row r="170" spans="1:20">
      <c r="A170" t="s">
        <v>286</v>
      </c>
      <c r="B170">
        <v>2018</v>
      </c>
      <c r="C170" s="9">
        <v>43450</v>
      </c>
      <c r="D170" t="s">
        <v>64</v>
      </c>
      <c r="E170" t="s">
        <v>533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10.5</v>
      </c>
      <c r="P170">
        <v>21.156999999999901</v>
      </c>
      <c r="Q170">
        <v>28.620999999999999</v>
      </c>
      <c r="R170">
        <v>3.7320000000000002</v>
      </c>
      <c r="S170" t="s">
        <v>1162</v>
      </c>
      <c r="T170" t="s">
        <v>1162</v>
      </c>
    </row>
    <row r="171" spans="1:20">
      <c r="A171" t="s">
        <v>286</v>
      </c>
      <c r="B171">
        <v>2018</v>
      </c>
      <c r="C171" s="9">
        <v>43450</v>
      </c>
      <c r="D171" t="s">
        <v>64</v>
      </c>
      <c r="E171" t="s">
        <v>533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13.930999999999999</v>
      </c>
      <c r="P171">
        <v>16.91</v>
      </c>
      <c r="Q171">
        <v>24.452000000000002</v>
      </c>
      <c r="R171">
        <v>3.7709999999999999</v>
      </c>
      <c r="S171" t="s">
        <v>1162</v>
      </c>
      <c r="T171" t="s">
        <v>1162</v>
      </c>
    </row>
    <row r="172" spans="1:20">
      <c r="A172" t="s">
        <v>286</v>
      </c>
      <c r="B172">
        <v>2018</v>
      </c>
      <c r="C172" s="9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28.663</v>
      </c>
      <c r="P172">
        <v>28.617999999999899</v>
      </c>
      <c r="Q172">
        <v>33.595999999999997</v>
      </c>
      <c r="R172">
        <v>2.4889999999999999</v>
      </c>
      <c r="S172" t="s">
        <v>1162</v>
      </c>
      <c r="T172" t="s">
        <v>1162</v>
      </c>
    </row>
    <row r="173" spans="1:20">
      <c r="A173" t="s">
        <v>286</v>
      </c>
      <c r="B173">
        <v>2018</v>
      </c>
      <c r="C173" s="9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21.156999999999901</v>
      </c>
      <c r="P173">
        <v>21.891999999999999</v>
      </c>
      <c r="Q173">
        <v>28.085999999999999</v>
      </c>
      <c r="R173">
        <v>3.097</v>
      </c>
      <c r="S173" t="s">
        <v>1162</v>
      </c>
      <c r="T173" t="s">
        <v>1162</v>
      </c>
    </row>
    <row r="174" spans="1:20">
      <c r="A174" t="s">
        <v>286</v>
      </c>
      <c r="B174">
        <v>2018</v>
      </c>
      <c r="C174" s="9">
        <v>43450</v>
      </c>
      <c r="D174" t="s">
        <v>64</v>
      </c>
      <c r="E174" t="s">
        <v>536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28.940999999999999</v>
      </c>
      <c r="P174">
        <v>28.907</v>
      </c>
      <c r="Q174">
        <v>33.573</v>
      </c>
      <c r="R174">
        <v>2.3330000000000002</v>
      </c>
      <c r="S174" t="s">
        <v>1162</v>
      </c>
      <c r="T174" t="s">
        <v>1162</v>
      </c>
    </row>
    <row r="175" spans="1:20">
      <c r="A175" t="s">
        <v>286</v>
      </c>
      <c r="B175">
        <v>2018</v>
      </c>
      <c r="C175" s="9">
        <v>43450</v>
      </c>
      <c r="D175" t="s">
        <v>64</v>
      </c>
      <c r="E175" t="s">
        <v>536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21.081</v>
      </c>
      <c r="P175">
        <v>21.867999999999999</v>
      </c>
      <c r="Q175">
        <v>27.917999999999999</v>
      </c>
      <c r="R175">
        <v>3.0249999999999999</v>
      </c>
      <c r="S175" t="s">
        <v>1162</v>
      </c>
      <c r="T175" t="s">
        <v>1162</v>
      </c>
    </row>
    <row r="176" spans="1:20">
      <c r="A176" t="s">
        <v>286</v>
      </c>
      <c r="B176">
        <v>2018</v>
      </c>
      <c r="C176" s="9">
        <v>43450</v>
      </c>
      <c r="D176" t="s">
        <v>64</v>
      </c>
      <c r="E176" t="s">
        <v>536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33.432000000000002</v>
      </c>
      <c r="P176">
        <v>32.793999999999997</v>
      </c>
      <c r="Q176">
        <v>36.299999999999997</v>
      </c>
      <c r="R176">
        <v>1.7529999999999999</v>
      </c>
      <c r="S176" t="s">
        <v>1162</v>
      </c>
      <c r="T176" t="s">
        <v>1162</v>
      </c>
    </row>
    <row r="177" spans="1:20">
      <c r="A177" t="s">
        <v>286</v>
      </c>
      <c r="B177">
        <v>2018</v>
      </c>
      <c r="C177" s="9">
        <v>43450</v>
      </c>
      <c r="D177" t="s">
        <v>64</v>
      </c>
      <c r="E177" t="s">
        <v>536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19.163</v>
      </c>
      <c r="P177">
        <v>17.866999999999901</v>
      </c>
      <c r="Q177">
        <v>27.215</v>
      </c>
      <c r="R177">
        <v>4.6740000000000004</v>
      </c>
      <c r="S177" t="s">
        <v>1162</v>
      </c>
      <c r="T177" t="s">
        <v>1162</v>
      </c>
    </row>
    <row r="178" spans="1:20">
      <c r="A178" t="s">
        <v>286</v>
      </c>
      <c r="B178">
        <v>2018</v>
      </c>
      <c r="C178" s="9">
        <v>43450</v>
      </c>
      <c r="D178" t="s">
        <v>64</v>
      </c>
      <c r="E178" t="s">
        <v>536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12.333</v>
      </c>
      <c r="P178">
        <v>16.686999999999902</v>
      </c>
      <c r="Q178">
        <v>27.172999999999998</v>
      </c>
      <c r="R178">
        <v>5.2430000000000003</v>
      </c>
      <c r="S178" t="s">
        <v>1162</v>
      </c>
      <c r="T178" t="s">
        <v>1162</v>
      </c>
    </row>
    <row r="179" spans="1:20">
      <c r="A179" t="s">
        <v>286</v>
      </c>
      <c r="B179">
        <v>2018</v>
      </c>
      <c r="C179" s="9">
        <v>43450</v>
      </c>
      <c r="D179" t="s">
        <v>64</v>
      </c>
      <c r="E179" t="s">
        <v>536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12.637</v>
      </c>
      <c r="P179">
        <v>11.087999999999999</v>
      </c>
      <c r="Q179">
        <v>21.51</v>
      </c>
      <c r="R179">
        <v>5.2110000000000003</v>
      </c>
      <c r="S179" t="s">
        <v>1162</v>
      </c>
      <c r="T179" t="s">
        <v>1162</v>
      </c>
    </row>
    <row r="180" spans="1:20">
      <c r="A180" t="s">
        <v>286</v>
      </c>
      <c r="B180">
        <v>2018</v>
      </c>
      <c r="C180" s="9">
        <v>43450</v>
      </c>
      <c r="D180" t="s">
        <v>64</v>
      </c>
      <c r="E180" t="s">
        <v>536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16.414000000000001</v>
      </c>
      <c r="P180">
        <v>21.518000000000001</v>
      </c>
      <c r="Q180">
        <v>32.700000000000003</v>
      </c>
      <c r="R180">
        <v>5.5910000000000002</v>
      </c>
      <c r="S180" t="s">
        <v>1162</v>
      </c>
      <c r="T180" t="s">
        <v>1162</v>
      </c>
    </row>
    <row r="181" spans="1:20">
      <c r="A181" t="s">
        <v>286</v>
      </c>
      <c r="B181">
        <v>2018</v>
      </c>
      <c r="C181" s="9">
        <v>43450</v>
      </c>
      <c r="D181" t="s">
        <v>64</v>
      </c>
      <c r="E181" t="s">
        <v>536</v>
      </c>
      <c r="F181">
        <v>5</v>
      </c>
      <c r="G181">
        <v>1</v>
      </c>
      <c r="H181" t="s">
        <v>194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15.354999999999899</v>
      </c>
      <c r="Q181">
        <v>24.518999999999998</v>
      </c>
      <c r="R181">
        <v>4.5819999999999999</v>
      </c>
      <c r="S181" t="s">
        <v>1162</v>
      </c>
      <c r="T181" t="s">
        <v>1162</v>
      </c>
    </row>
    <row r="182" spans="1:20">
      <c r="A182" t="s">
        <v>286</v>
      </c>
      <c r="B182">
        <v>2018</v>
      </c>
      <c r="C182" s="9">
        <v>43450</v>
      </c>
      <c r="D182" t="s">
        <v>64</v>
      </c>
      <c r="E182" t="s">
        <v>536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22.391999999999999</v>
      </c>
      <c r="P182">
        <v>24.7</v>
      </c>
      <c r="Q182">
        <v>29.866</v>
      </c>
      <c r="R182">
        <v>2.5830000000000002</v>
      </c>
      <c r="S182" t="s">
        <v>1162</v>
      </c>
      <c r="T182" t="s">
        <v>1162</v>
      </c>
    </row>
    <row r="183" spans="1:20">
      <c r="A183" t="s">
        <v>286</v>
      </c>
      <c r="B183">
        <v>2018</v>
      </c>
      <c r="C183" s="9">
        <v>43450</v>
      </c>
      <c r="D183" t="s">
        <v>64</v>
      </c>
      <c r="E183" t="s">
        <v>536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18.596</v>
      </c>
      <c r="P183">
        <v>18.395</v>
      </c>
      <c r="Q183">
        <v>25.893000000000001</v>
      </c>
      <c r="R183">
        <v>3.7490000000000001</v>
      </c>
      <c r="S183" t="s">
        <v>1162</v>
      </c>
      <c r="T183" t="s">
        <v>1162</v>
      </c>
    </row>
    <row r="184" spans="1:20">
      <c r="A184" t="s">
        <v>286</v>
      </c>
      <c r="B184">
        <v>2018</v>
      </c>
      <c r="C184" s="9">
        <v>43450</v>
      </c>
      <c r="D184" t="s">
        <v>64</v>
      </c>
      <c r="E184" t="s">
        <v>536</v>
      </c>
      <c r="F184">
        <v>7</v>
      </c>
      <c r="G184">
        <v>1</v>
      </c>
      <c r="H184" t="s">
        <v>309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18.131</v>
      </c>
      <c r="Q184">
        <v>28.905000000000001</v>
      </c>
      <c r="R184">
        <v>5.3869999999999996</v>
      </c>
      <c r="S184" t="s">
        <v>1162</v>
      </c>
      <c r="T184" t="s">
        <v>1162</v>
      </c>
    </row>
    <row r="185" spans="1:20">
      <c r="A185" t="s">
        <v>286</v>
      </c>
      <c r="B185">
        <v>2018</v>
      </c>
      <c r="C185" s="9">
        <v>43450</v>
      </c>
      <c r="D185" t="s">
        <v>64</v>
      </c>
      <c r="E185" t="s">
        <v>536</v>
      </c>
      <c r="F185">
        <v>7</v>
      </c>
      <c r="G185">
        <v>1</v>
      </c>
      <c r="H185" t="s">
        <v>256</v>
      </c>
      <c r="I185" t="s">
        <v>254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16.350000000000001</v>
      </c>
      <c r="P185">
        <v>14.501999999999899</v>
      </c>
      <c r="Q185">
        <v>24.462</v>
      </c>
      <c r="R185">
        <v>4.9800000000000004</v>
      </c>
      <c r="S185" t="s">
        <v>1162</v>
      </c>
      <c r="T185" t="s">
        <v>1162</v>
      </c>
    </row>
    <row r="186" spans="1:20">
      <c r="A186" t="s">
        <v>286</v>
      </c>
      <c r="B186">
        <v>2018</v>
      </c>
      <c r="C186" s="9">
        <v>43450</v>
      </c>
      <c r="D186" t="s">
        <v>64</v>
      </c>
      <c r="E186" t="s">
        <v>536</v>
      </c>
      <c r="F186">
        <v>8</v>
      </c>
      <c r="G186">
        <v>1</v>
      </c>
      <c r="H186" t="s">
        <v>200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27.78</v>
      </c>
      <c r="P186">
        <v>28.391999999999999</v>
      </c>
      <c r="Q186">
        <v>32.828000000000003</v>
      </c>
      <c r="R186">
        <v>2.218</v>
      </c>
      <c r="S186" t="s">
        <v>1162</v>
      </c>
      <c r="T186" t="s">
        <v>1162</v>
      </c>
    </row>
    <row r="187" spans="1:20">
      <c r="A187" t="s">
        <v>286</v>
      </c>
      <c r="B187">
        <v>2018</v>
      </c>
      <c r="C187" s="9">
        <v>43450</v>
      </c>
      <c r="D187" t="s">
        <v>64</v>
      </c>
      <c r="E187" t="s">
        <v>536</v>
      </c>
      <c r="F187">
        <v>8</v>
      </c>
      <c r="G187">
        <v>1</v>
      </c>
      <c r="H187" t="s">
        <v>190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18.623999999999999</v>
      </c>
      <c r="P187">
        <v>20.559000000000001</v>
      </c>
      <c r="Q187">
        <v>27.631</v>
      </c>
      <c r="R187">
        <v>3.536</v>
      </c>
      <c r="S187" t="s">
        <v>1162</v>
      </c>
      <c r="T187" t="s">
        <v>1162</v>
      </c>
    </row>
    <row r="188" spans="1:20">
      <c r="A188" t="s">
        <v>286</v>
      </c>
      <c r="B188">
        <v>2018</v>
      </c>
      <c r="C188" s="9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28.617999999999899</v>
      </c>
      <c r="P188">
        <v>28.96</v>
      </c>
      <c r="Q188">
        <v>33.524000000000001</v>
      </c>
      <c r="R188">
        <v>2.282</v>
      </c>
      <c r="S188" t="s">
        <v>1162</v>
      </c>
      <c r="T188" t="s">
        <v>1162</v>
      </c>
    </row>
    <row r="189" spans="1:20">
      <c r="A189" t="s">
        <v>286</v>
      </c>
      <c r="B189">
        <v>2018</v>
      </c>
      <c r="C189" s="9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28.391999999999999</v>
      </c>
      <c r="P189">
        <v>27.709</v>
      </c>
      <c r="Q189">
        <v>31.914999999999999</v>
      </c>
      <c r="R189">
        <v>2.1030000000000002</v>
      </c>
      <c r="S189" t="s">
        <v>1162</v>
      </c>
      <c r="T189" t="s">
        <v>1162</v>
      </c>
    </row>
    <row r="190" spans="1:20">
      <c r="A190" t="s">
        <v>286</v>
      </c>
      <c r="B190">
        <v>2018</v>
      </c>
      <c r="C190" s="9">
        <v>43450</v>
      </c>
      <c r="D190" t="s">
        <v>64</v>
      </c>
      <c r="E190" t="s">
        <v>537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28.96</v>
      </c>
      <c r="P190">
        <v>29.683</v>
      </c>
      <c r="Q190">
        <v>34.085000000000001</v>
      </c>
      <c r="R190">
        <v>2.2010000000000001</v>
      </c>
      <c r="S190" t="s">
        <v>1162</v>
      </c>
      <c r="T190" t="s">
        <v>1162</v>
      </c>
    </row>
    <row r="191" spans="1:20">
      <c r="A191" t="s">
        <v>286</v>
      </c>
      <c r="B191">
        <v>2018</v>
      </c>
      <c r="C191" s="9">
        <v>43450</v>
      </c>
      <c r="D191" t="s">
        <v>64</v>
      </c>
      <c r="E191" t="s">
        <v>537</v>
      </c>
      <c r="F191">
        <v>1</v>
      </c>
      <c r="G191">
        <v>2</v>
      </c>
      <c r="H191" t="s">
        <v>200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27.709</v>
      </c>
      <c r="P191">
        <v>27.357999999999901</v>
      </c>
      <c r="Q191">
        <v>31.437999999999999</v>
      </c>
      <c r="R191">
        <v>2.04</v>
      </c>
      <c r="S191" t="s">
        <v>1162</v>
      </c>
      <c r="T191" t="s">
        <v>1162</v>
      </c>
    </row>
    <row r="192" spans="1:20">
      <c r="A192" t="s">
        <v>286</v>
      </c>
      <c r="B192">
        <v>2018</v>
      </c>
      <c r="C192" s="9">
        <v>43450</v>
      </c>
      <c r="D192" t="s">
        <v>64</v>
      </c>
      <c r="E192" t="s">
        <v>537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28.907</v>
      </c>
      <c r="P192">
        <v>29.343999999999902</v>
      </c>
      <c r="Q192">
        <v>33.915999999999997</v>
      </c>
      <c r="R192">
        <v>2.286</v>
      </c>
      <c r="S192" t="s">
        <v>1162</v>
      </c>
      <c r="T192" t="s">
        <v>1162</v>
      </c>
    </row>
    <row r="193" spans="1:20">
      <c r="A193" t="s">
        <v>286</v>
      </c>
      <c r="B193">
        <v>2018</v>
      </c>
      <c r="C193" s="9">
        <v>43450</v>
      </c>
      <c r="D193" t="s">
        <v>64</v>
      </c>
      <c r="E193" t="s">
        <v>537</v>
      </c>
      <c r="F193">
        <v>2</v>
      </c>
      <c r="G193">
        <v>1</v>
      </c>
      <c r="H193" t="s">
        <v>309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18.131</v>
      </c>
      <c r="P193">
        <v>17.553999999999998</v>
      </c>
      <c r="Q193">
        <v>27.077999999999999</v>
      </c>
      <c r="R193">
        <v>4.7619999999999996</v>
      </c>
      <c r="S193" t="s">
        <v>1162</v>
      </c>
      <c r="T193" t="s">
        <v>1162</v>
      </c>
    </row>
    <row r="194" spans="1:20">
      <c r="A194" t="s">
        <v>286</v>
      </c>
      <c r="B194">
        <v>2018</v>
      </c>
      <c r="C194" s="9">
        <v>43450</v>
      </c>
      <c r="D194" t="s">
        <v>64</v>
      </c>
      <c r="E194" t="s">
        <v>537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29.343999999999902</v>
      </c>
      <c r="P194">
        <v>29.677</v>
      </c>
      <c r="Q194">
        <v>34.167000000000002</v>
      </c>
      <c r="R194">
        <v>2.2450000000000001</v>
      </c>
      <c r="S194" t="s">
        <v>1162</v>
      </c>
      <c r="T194" t="s">
        <v>1162</v>
      </c>
    </row>
    <row r="195" spans="1:20">
      <c r="A195" t="s">
        <v>286</v>
      </c>
      <c r="B195">
        <v>2018</v>
      </c>
      <c r="C195" s="9">
        <v>43450</v>
      </c>
      <c r="D195" t="s">
        <v>64</v>
      </c>
      <c r="E195" t="s">
        <v>537</v>
      </c>
      <c r="F195">
        <v>2</v>
      </c>
      <c r="G195">
        <v>2</v>
      </c>
      <c r="H195" t="s">
        <v>309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17.553999999999998</v>
      </c>
      <c r="P195">
        <v>17.25</v>
      </c>
      <c r="Q195">
        <v>25.988</v>
      </c>
      <c r="R195">
        <v>4.3689999999999998</v>
      </c>
      <c r="S195" t="s">
        <v>1162</v>
      </c>
      <c r="T195" t="s">
        <v>1162</v>
      </c>
    </row>
    <row r="196" spans="1:20">
      <c r="A196" t="s">
        <v>286</v>
      </c>
      <c r="B196">
        <v>2018</v>
      </c>
      <c r="C196" s="9">
        <v>43450</v>
      </c>
      <c r="D196" t="s">
        <v>64</v>
      </c>
      <c r="E196" t="s">
        <v>537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32.793999999999997</v>
      </c>
      <c r="P196">
        <v>32.852999999999902</v>
      </c>
      <c r="Q196">
        <v>36.250999999999998</v>
      </c>
      <c r="R196">
        <v>1.6990000000000001</v>
      </c>
      <c r="S196" t="s">
        <v>1162</v>
      </c>
      <c r="T196" t="s">
        <v>1162</v>
      </c>
    </row>
    <row r="197" spans="1:20">
      <c r="A197" t="s">
        <v>286</v>
      </c>
      <c r="B197">
        <v>2018</v>
      </c>
      <c r="C197" s="9">
        <v>43450</v>
      </c>
      <c r="D197" t="s">
        <v>64</v>
      </c>
      <c r="E197" t="s">
        <v>537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24.7</v>
      </c>
      <c r="P197">
        <v>24.564</v>
      </c>
      <c r="Q197">
        <v>29.382000000000001</v>
      </c>
      <c r="R197">
        <v>2.4089999999999998</v>
      </c>
      <c r="S197" t="s">
        <v>1162</v>
      </c>
      <c r="T197" t="s">
        <v>1162</v>
      </c>
    </row>
    <row r="198" spans="1:20">
      <c r="A198" t="s">
        <v>286</v>
      </c>
      <c r="B198">
        <v>2018</v>
      </c>
      <c r="C198" s="9">
        <v>43450</v>
      </c>
      <c r="D198" t="s">
        <v>64</v>
      </c>
      <c r="E198" t="s">
        <v>537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32.852999999999902</v>
      </c>
      <c r="P198">
        <v>33.022999999999897</v>
      </c>
      <c r="Q198">
        <v>36.296999999999997</v>
      </c>
      <c r="R198">
        <v>1.637</v>
      </c>
      <c r="S198" t="s">
        <v>1162</v>
      </c>
      <c r="T198" t="s">
        <v>1162</v>
      </c>
    </row>
    <row r="199" spans="1:20">
      <c r="A199" t="s">
        <v>286</v>
      </c>
      <c r="B199">
        <v>2018</v>
      </c>
      <c r="C199" s="9">
        <v>43450</v>
      </c>
      <c r="D199" t="s">
        <v>64</v>
      </c>
      <c r="E199" t="s">
        <v>537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24.564</v>
      </c>
      <c r="P199">
        <v>25.193000000000001</v>
      </c>
      <c r="Q199">
        <v>29.577000000000002</v>
      </c>
      <c r="R199">
        <v>2.1920000000000002</v>
      </c>
      <c r="S199" t="s">
        <v>1162</v>
      </c>
      <c r="T199" t="s">
        <v>1162</v>
      </c>
    </row>
    <row r="200" spans="1:20">
      <c r="A200" t="s">
        <v>286</v>
      </c>
      <c r="B200">
        <v>2018</v>
      </c>
      <c r="C200" s="9">
        <v>43450</v>
      </c>
      <c r="D200" t="s">
        <v>64</v>
      </c>
      <c r="E200" t="s">
        <v>537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21.518000000000001</v>
      </c>
      <c r="P200">
        <v>26.780999999999999</v>
      </c>
      <c r="Q200">
        <v>34.805</v>
      </c>
      <c r="R200">
        <v>4.0119999999999996</v>
      </c>
      <c r="S200" t="s">
        <v>1162</v>
      </c>
      <c r="T200" t="s">
        <v>1162</v>
      </c>
    </row>
    <row r="201" spans="1:20">
      <c r="A201" t="s">
        <v>286</v>
      </c>
      <c r="B201">
        <v>2018</v>
      </c>
      <c r="C201" s="9">
        <v>43450</v>
      </c>
      <c r="D201" t="s">
        <v>64</v>
      </c>
      <c r="E201" t="s">
        <v>537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534</v>
      </c>
      <c r="O201">
        <v>16.686999999999902</v>
      </c>
      <c r="P201">
        <v>19.895</v>
      </c>
      <c r="Q201">
        <v>27.748999999999999</v>
      </c>
      <c r="R201">
        <v>3.927</v>
      </c>
      <c r="S201" t="s">
        <v>1162</v>
      </c>
      <c r="T201" t="s">
        <v>1162</v>
      </c>
    </row>
    <row r="202" spans="1:20">
      <c r="A202" t="s">
        <v>286</v>
      </c>
      <c r="B202">
        <v>2018</v>
      </c>
      <c r="C202" s="9">
        <v>43450</v>
      </c>
      <c r="D202" t="s">
        <v>64</v>
      </c>
      <c r="E202" t="s">
        <v>537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26.780999999999999</v>
      </c>
      <c r="P202">
        <v>29.146999999999998</v>
      </c>
      <c r="Q202">
        <v>35.658999999999999</v>
      </c>
      <c r="R202">
        <v>3.2559999999999998</v>
      </c>
      <c r="S202" t="s">
        <v>1162</v>
      </c>
      <c r="T202" t="s">
        <v>1162</v>
      </c>
    </row>
    <row r="203" spans="1:20">
      <c r="A203" t="s">
        <v>286</v>
      </c>
      <c r="B203">
        <v>2018</v>
      </c>
      <c r="C203" s="9">
        <v>43450</v>
      </c>
      <c r="D203" t="s">
        <v>64</v>
      </c>
      <c r="E203" t="s">
        <v>537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19.895</v>
      </c>
      <c r="P203">
        <v>22.622999999999902</v>
      </c>
      <c r="Q203">
        <v>28.870999999999999</v>
      </c>
      <c r="R203">
        <v>3.1240000000000001</v>
      </c>
      <c r="S203" t="s">
        <v>1162</v>
      </c>
      <c r="T203" t="s">
        <v>1162</v>
      </c>
    </row>
    <row r="204" spans="1:20">
      <c r="A204" t="s">
        <v>286</v>
      </c>
      <c r="B204">
        <v>2018</v>
      </c>
      <c r="C204" s="9">
        <v>43450</v>
      </c>
      <c r="D204" t="s">
        <v>64</v>
      </c>
      <c r="E204" t="s">
        <v>538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29.146999999999998</v>
      </c>
      <c r="P204">
        <v>30.678999999999998</v>
      </c>
      <c r="Q204">
        <v>36.313000000000002</v>
      </c>
      <c r="R204">
        <v>2.8170000000000002</v>
      </c>
      <c r="S204" t="s">
        <v>1162</v>
      </c>
      <c r="T204" t="s">
        <v>1162</v>
      </c>
    </row>
    <row r="205" spans="1:20">
      <c r="A205" t="s">
        <v>286</v>
      </c>
      <c r="B205">
        <v>2018</v>
      </c>
      <c r="C205" s="9">
        <v>43450</v>
      </c>
      <c r="D205" t="s">
        <v>64</v>
      </c>
      <c r="E205" t="s">
        <v>538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29.683</v>
      </c>
      <c r="P205">
        <v>29.167000000000002</v>
      </c>
      <c r="Q205">
        <v>33.234999999999999</v>
      </c>
      <c r="R205">
        <v>2.0339999999999998</v>
      </c>
      <c r="S205" t="s">
        <v>1162</v>
      </c>
      <c r="T205" t="s">
        <v>1162</v>
      </c>
    </row>
    <row r="206" spans="1:20">
      <c r="A206" t="s">
        <v>286</v>
      </c>
      <c r="B206">
        <v>2018</v>
      </c>
      <c r="C206" s="9">
        <v>43450</v>
      </c>
      <c r="D206" t="s">
        <v>64</v>
      </c>
      <c r="E206" t="s">
        <v>538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29.167000000000002</v>
      </c>
      <c r="P206">
        <v>30.2899999999999</v>
      </c>
      <c r="Q206">
        <v>34.159999999999997</v>
      </c>
      <c r="R206">
        <v>1.9350000000000001</v>
      </c>
      <c r="S206" t="s">
        <v>1162</v>
      </c>
      <c r="T206" t="s">
        <v>1162</v>
      </c>
    </row>
    <row r="207" spans="1:20">
      <c r="A207" t="s">
        <v>286</v>
      </c>
      <c r="B207">
        <v>2018</v>
      </c>
      <c r="C207" s="9">
        <v>43450</v>
      </c>
      <c r="D207" t="s">
        <v>64</v>
      </c>
      <c r="E207" t="s">
        <v>538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30.678999999999998</v>
      </c>
      <c r="P207">
        <v>30.546999999999901</v>
      </c>
      <c r="Q207">
        <v>35.552999999999997</v>
      </c>
      <c r="R207">
        <v>2.5030000000000001</v>
      </c>
      <c r="S207" t="s">
        <v>1162</v>
      </c>
      <c r="T207" t="s">
        <v>1162</v>
      </c>
    </row>
    <row r="208" spans="1:20">
      <c r="A208" t="s">
        <v>286</v>
      </c>
      <c r="B208">
        <v>2018</v>
      </c>
      <c r="C208" s="9">
        <v>43450</v>
      </c>
      <c r="D208" t="s">
        <v>64</v>
      </c>
      <c r="E208" t="s">
        <v>538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30.2899999999999</v>
      </c>
      <c r="P208">
        <v>30.802</v>
      </c>
      <c r="Q208">
        <v>34.462000000000003</v>
      </c>
      <c r="R208">
        <v>1.83</v>
      </c>
      <c r="S208" t="s">
        <v>1162</v>
      </c>
      <c r="T208" t="s">
        <v>1162</v>
      </c>
    </row>
    <row r="209" spans="1:20">
      <c r="A209" t="s">
        <v>286</v>
      </c>
      <c r="B209">
        <v>2018</v>
      </c>
      <c r="C209" s="9">
        <v>43450</v>
      </c>
      <c r="D209" t="s">
        <v>64</v>
      </c>
      <c r="E209" t="s">
        <v>538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30.546999999999901</v>
      </c>
      <c r="P209">
        <v>29.731999999999999</v>
      </c>
      <c r="Q209">
        <v>34.402000000000001</v>
      </c>
      <c r="R209">
        <v>2.335</v>
      </c>
      <c r="S209" t="s">
        <v>1162</v>
      </c>
      <c r="T209" t="s">
        <v>1162</v>
      </c>
    </row>
    <row r="210" spans="1:20">
      <c r="A210" t="s">
        <v>286</v>
      </c>
      <c r="B210">
        <v>2018</v>
      </c>
      <c r="C210" s="9">
        <v>43450</v>
      </c>
      <c r="D210" t="s">
        <v>64</v>
      </c>
      <c r="E210" t="s">
        <v>538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33.022999999999897</v>
      </c>
      <c r="P210">
        <v>33.286000000000001</v>
      </c>
      <c r="Q210">
        <v>36.444000000000003</v>
      </c>
      <c r="R210">
        <v>1.579</v>
      </c>
      <c r="S210" t="s">
        <v>1162</v>
      </c>
      <c r="T210" t="s">
        <v>1162</v>
      </c>
    </row>
    <row r="211" spans="1:20">
      <c r="A211" t="s">
        <v>286</v>
      </c>
      <c r="B211">
        <v>2018</v>
      </c>
      <c r="C211" s="9">
        <v>43450</v>
      </c>
      <c r="D211" t="s">
        <v>64</v>
      </c>
      <c r="E211" t="s">
        <v>538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29.677</v>
      </c>
      <c r="P211">
        <v>29.287999999999901</v>
      </c>
      <c r="Q211">
        <v>33.58</v>
      </c>
      <c r="R211">
        <v>2.1459999999999999</v>
      </c>
      <c r="S211" t="s">
        <v>1162</v>
      </c>
      <c r="T211" t="s">
        <v>1162</v>
      </c>
    </row>
    <row r="212" spans="1:20">
      <c r="A212" t="s">
        <v>286</v>
      </c>
      <c r="B212">
        <v>2018</v>
      </c>
      <c r="C212" s="9">
        <v>43450</v>
      </c>
      <c r="D212" t="s">
        <v>64</v>
      </c>
      <c r="E212" t="s">
        <v>538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29.287999999999901</v>
      </c>
      <c r="P212">
        <v>30.047000000000001</v>
      </c>
      <c r="Q212">
        <v>34.055</v>
      </c>
      <c r="R212">
        <v>2.004</v>
      </c>
      <c r="S212" t="s">
        <v>1162</v>
      </c>
      <c r="T212" t="s">
        <v>1162</v>
      </c>
    </row>
    <row r="213" spans="1:20">
      <c r="A213" t="s">
        <v>286</v>
      </c>
      <c r="B213">
        <v>2018</v>
      </c>
      <c r="C213" s="9">
        <v>43450</v>
      </c>
      <c r="D213" t="s">
        <v>64</v>
      </c>
      <c r="E213" t="s">
        <v>538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33.286000000000001</v>
      </c>
      <c r="P213">
        <v>33.081000000000003</v>
      </c>
      <c r="Q213">
        <v>36.125</v>
      </c>
      <c r="R213">
        <v>1.522</v>
      </c>
      <c r="S213" t="s">
        <v>1162</v>
      </c>
      <c r="T213" t="s">
        <v>1162</v>
      </c>
    </row>
    <row r="214" spans="1:20">
      <c r="A214" t="s">
        <v>286</v>
      </c>
      <c r="B214">
        <v>2018</v>
      </c>
      <c r="C214" s="9">
        <v>43450</v>
      </c>
      <c r="D214" t="s">
        <v>64</v>
      </c>
      <c r="E214" t="s">
        <v>538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33.081000000000003</v>
      </c>
      <c r="P214">
        <v>33.369999999999997</v>
      </c>
      <c r="Q214">
        <v>36.368000000000002</v>
      </c>
      <c r="R214">
        <v>1.4990000000000001</v>
      </c>
      <c r="S214" t="s">
        <v>1162</v>
      </c>
      <c r="T214" t="s">
        <v>1162</v>
      </c>
    </row>
    <row r="215" spans="1:20">
      <c r="A215" t="s">
        <v>286</v>
      </c>
      <c r="B215">
        <v>2018</v>
      </c>
      <c r="C215" s="9">
        <v>43450</v>
      </c>
      <c r="D215" t="s">
        <v>64</v>
      </c>
      <c r="E215" t="s">
        <v>538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30.047000000000001</v>
      </c>
      <c r="P215">
        <v>29.74</v>
      </c>
      <c r="Q215">
        <v>33.634</v>
      </c>
      <c r="R215">
        <v>1.9470000000000001</v>
      </c>
      <c r="S215" t="s">
        <v>1162</v>
      </c>
      <c r="T215" t="s">
        <v>1162</v>
      </c>
    </row>
    <row r="216" spans="1:20">
      <c r="A216" t="s">
        <v>286</v>
      </c>
      <c r="B216">
        <v>2018</v>
      </c>
      <c r="C216" s="9">
        <v>43450</v>
      </c>
      <c r="D216" t="s">
        <v>64</v>
      </c>
      <c r="E216" t="s">
        <v>62</v>
      </c>
      <c r="F216" t="s">
        <v>540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29.731999999999999</v>
      </c>
      <c r="P216">
        <v>30.671999999999901</v>
      </c>
      <c r="Q216">
        <v>34.97</v>
      </c>
      <c r="R216">
        <v>2.149</v>
      </c>
      <c r="S216" t="s">
        <v>1162</v>
      </c>
      <c r="T216" t="s">
        <v>1162</v>
      </c>
    </row>
    <row r="217" spans="1:20">
      <c r="A217" t="s">
        <v>286</v>
      </c>
      <c r="B217">
        <v>2018</v>
      </c>
      <c r="C217" s="9">
        <v>43450</v>
      </c>
      <c r="D217" t="s">
        <v>64</v>
      </c>
      <c r="E217" t="s">
        <v>62</v>
      </c>
      <c r="F217" t="s">
        <v>540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29.74</v>
      </c>
      <c r="P217">
        <v>29.902999999999999</v>
      </c>
      <c r="Q217">
        <v>33.575000000000003</v>
      </c>
      <c r="R217">
        <v>1.8360000000000001</v>
      </c>
      <c r="S217" t="s">
        <v>1162</v>
      </c>
      <c r="T217" t="s">
        <v>1162</v>
      </c>
    </row>
    <row r="218" spans="1:20">
      <c r="A218" t="s">
        <v>286</v>
      </c>
      <c r="B218">
        <v>2018</v>
      </c>
      <c r="C218" s="9">
        <v>43450</v>
      </c>
      <c r="D218" t="s">
        <v>64</v>
      </c>
      <c r="E218" t="s">
        <v>62</v>
      </c>
      <c r="F218" t="s">
        <v>540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29.902999999999999</v>
      </c>
      <c r="P218">
        <v>30.527999999999999</v>
      </c>
      <c r="Q218">
        <v>34.1</v>
      </c>
      <c r="R218">
        <v>1.786</v>
      </c>
      <c r="S218" t="s">
        <v>1162</v>
      </c>
      <c r="T218" t="s">
        <v>1162</v>
      </c>
    </row>
    <row r="219" spans="1:20">
      <c r="A219" t="s">
        <v>286</v>
      </c>
      <c r="B219">
        <v>2018</v>
      </c>
      <c r="C219" s="9">
        <v>43450</v>
      </c>
      <c r="D219" t="s">
        <v>64</v>
      </c>
      <c r="E219" t="s">
        <v>62</v>
      </c>
      <c r="F219" t="s">
        <v>540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30.671999999999901</v>
      </c>
      <c r="P219">
        <v>30.116</v>
      </c>
      <c r="Q219">
        <v>34.25</v>
      </c>
      <c r="R219">
        <v>2.0670000000000002</v>
      </c>
      <c r="S219" t="s">
        <v>1162</v>
      </c>
      <c r="T219" t="s">
        <v>1162</v>
      </c>
    </row>
    <row r="220" spans="1:20">
      <c r="A220" t="s">
        <v>286</v>
      </c>
      <c r="B220">
        <v>2018</v>
      </c>
      <c r="C220" s="9">
        <v>43450</v>
      </c>
      <c r="D220" t="s">
        <v>64</v>
      </c>
      <c r="E220" t="s">
        <v>62</v>
      </c>
      <c r="F220" t="s">
        <v>540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30.527999999999999</v>
      </c>
      <c r="P220">
        <v>31.052999999999901</v>
      </c>
      <c r="Q220">
        <v>34.536999999999999</v>
      </c>
      <c r="R220">
        <v>1.742</v>
      </c>
      <c r="S220" t="s">
        <v>1162</v>
      </c>
      <c r="T220" t="s">
        <v>1162</v>
      </c>
    </row>
    <row r="221" spans="1:20">
      <c r="A221" t="s">
        <v>286</v>
      </c>
      <c r="B221">
        <v>2018</v>
      </c>
      <c r="C221" s="9">
        <v>43450</v>
      </c>
      <c r="D221" t="s">
        <v>64</v>
      </c>
      <c r="E221" t="s">
        <v>62</v>
      </c>
      <c r="F221" t="s">
        <v>540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30.116</v>
      </c>
      <c r="P221">
        <v>29.669999999999899</v>
      </c>
      <c r="Q221">
        <v>33.665999999999997</v>
      </c>
      <c r="R221">
        <v>1.998</v>
      </c>
      <c r="S221" t="s">
        <v>1162</v>
      </c>
      <c r="T221" t="s">
        <v>1162</v>
      </c>
    </row>
    <row r="222" spans="1:20">
      <c r="A222" t="s">
        <v>286</v>
      </c>
      <c r="B222">
        <v>2018</v>
      </c>
      <c r="C222" s="9">
        <v>43450</v>
      </c>
      <c r="D222" t="s">
        <v>64</v>
      </c>
      <c r="E222" t="s">
        <v>62</v>
      </c>
      <c r="F222" t="s">
        <v>539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30.802</v>
      </c>
      <c r="P222">
        <v>31.515000000000001</v>
      </c>
      <c r="Q222">
        <v>35.039000000000001</v>
      </c>
      <c r="R222">
        <v>1.762</v>
      </c>
      <c r="S222" t="s">
        <v>1162</v>
      </c>
      <c r="T222" t="s">
        <v>1162</v>
      </c>
    </row>
    <row r="223" spans="1:20">
      <c r="A223" t="s">
        <v>286</v>
      </c>
      <c r="B223">
        <v>2018</v>
      </c>
      <c r="C223" s="9">
        <v>43450</v>
      </c>
      <c r="D223" t="s">
        <v>64</v>
      </c>
      <c r="E223" t="s">
        <v>62</v>
      </c>
      <c r="F223" t="s">
        <v>539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33.369999999999997</v>
      </c>
      <c r="P223">
        <v>33.116999999999997</v>
      </c>
      <c r="Q223">
        <v>36.015000000000001</v>
      </c>
      <c r="R223">
        <v>1.4490000000000001</v>
      </c>
      <c r="S223" t="s">
        <v>1162</v>
      </c>
      <c r="T223" t="s">
        <v>1162</v>
      </c>
    </row>
    <row r="224" spans="1:20">
      <c r="A224" t="s">
        <v>286</v>
      </c>
      <c r="B224">
        <v>2018</v>
      </c>
      <c r="C224" s="9">
        <v>43450</v>
      </c>
      <c r="D224" t="s">
        <v>64</v>
      </c>
      <c r="E224" t="s">
        <v>62</v>
      </c>
      <c r="F224" t="s">
        <v>539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31.515000000000001</v>
      </c>
      <c r="P224">
        <v>31.9439999999999</v>
      </c>
      <c r="Q224">
        <v>35.305999999999997</v>
      </c>
      <c r="R224">
        <v>1.681</v>
      </c>
      <c r="S224" t="s">
        <v>1162</v>
      </c>
      <c r="T224" t="s">
        <v>1162</v>
      </c>
    </row>
    <row r="225" spans="1:20">
      <c r="A225" t="s">
        <v>286</v>
      </c>
      <c r="B225">
        <v>2018</v>
      </c>
      <c r="C225" s="9">
        <v>43450</v>
      </c>
      <c r="D225" t="s">
        <v>64</v>
      </c>
      <c r="E225" t="s">
        <v>62</v>
      </c>
      <c r="F225" t="s">
        <v>539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33.116999999999997</v>
      </c>
      <c r="P225">
        <v>32.784999999999997</v>
      </c>
      <c r="Q225">
        <v>35.615000000000002</v>
      </c>
      <c r="R225">
        <v>1.415</v>
      </c>
      <c r="S225" t="s">
        <v>1162</v>
      </c>
      <c r="T225" t="s">
        <v>1162</v>
      </c>
    </row>
    <row r="226" spans="1:20">
      <c r="A226" t="s">
        <v>223</v>
      </c>
      <c r="B226">
        <v>2019</v>
      </c>
      <c r="C226" s="9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20.937999999999999</v>
      </c>
      <c r="P226">
        <v>21.161999999999999</v>
      </c>
      <c r="Q226">
        <v>26.91</v>
      </c>
      <c r="R226">
        <v>2.8740000000000001</v>
      </c>
      <c r="S226" t="s">
        <v>1162</v>
      </c>
      <c r="T226" t="s">
        <v>1162</v>
      </c>
    </row>
    <row r="227" spans="1:20">
      <c r="A227" t="s">
        <v>223</v>
      </c>
      <c r="B227">
        <v>2019</v>
      </c>
      <c r="C227" s="9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13.795</v>
      </c>
      <c r="Q227">
        <v>23.106999999999999</v>
      </c>
      <c r="R227">
        <v>4.6559999999999997</v>
      </c>
      <c r="S227" t="s">
        <v>1162</v>
      </c>
      <c r="T227" t="s">
        <v>1162</v>
      </c>
    </row>
    <row r="228" spans="1:20">
      <c r="A228" t="s">
        <v>223</v>
      </c>
      <c r="B228">
        <v>2019</v>
      </c>
      <c r="C228" s="9">
        <v>43485</v>
      </c>
      <c r="D228" t="s">
        <v>64</v>
      </c>
      <c r="E228" t="s">
        <v>533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6.6459999999999999</v>
      </c>
      <c r="P228">
        <v>15.514999999999899</v>
      </c>
      <c r="Q228">
        <v>24.722999999999999</v>
      </c>
      <c r="R228">
        <v>4.6040000000000001</v>
      </c>
      <c r="S228" t="s">
        <v>1162</v>
      </c>
      <c r="T228" t="s">
        <v>1162</v>
      </c>
    </row>
    <row r="229" spans="1:20">
      <c r="A229" t="s">
        <v>223</v>
      </c>
      <c r="B229">
        <v>2019</v>
      </c>
      <c r="C229" s="9">
        <v>43485</v>
      </c>
      <c r="D229" t="s">
        <v>64</v>
      </c>
      <c r="E229" t="s">
        <v>533</v>
      </c>
      <c r="F229">
        <v>2</v>
      </c>
      <c r="G229">
        <v>1</v>
      </c>
      <c r="H229" t="s">
        <v>981</v>
      </c>
      <c r="I229" t="s">
        <v>196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6.69</v>
      </c>
      <c r="Q229">
        <v>19.286000000000001</v>
      </c>
      <c r="R229">
        <v>6.298</v>
      </c>
      <c r="S229" t="s">
        <v>1162</v>
      </c>
      <c r="T229" t="s">
        <v>1162</v>
      </c>
    </row>
    <row r="230" spans="1:20">
      <c r="A230" t="s">
        <v>223</v>
      </c>
      <c r="B230">
        <v>2019</v>
      </c>
      <c r="C230" s="9">
        <v>43485</v>
      </c>
      <c r="D230" t="s">
        <v>64</v>
      </c>
      <c r="E230" t="s">
        <v>533</v>
      </c>
      <c r="F230">
        <v>3</v>
      </c>
      <c r="G230">
        <v>1</v>
      </c>
      <c r="H230" t="s">
        <v>199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16.510000000000002</v>
      </c>
      <c r="P230">
        <v>18.736999999999998</v>
      </c>
      <c r="Q230">
        <v>27.975000000000001</v>
      </c>
      <c r="R230">
        <v>4.6189999999999998</v>
      </c>
      <c r="S230" t="s">
        <v>1162</v>
      </c>
      <c r="T230" t="s">
        <v>1162</v>
      </c>
    </row>
    <row r="231" spans="1:20">
      <c r="A231" t="s">
        <v>223</v>
      </c>
      <c r="B231">
        <v>2019</v>
      </c>
      <c r="C231" s="9">
        <v>43485</v>
      </c>
      <c r="D231" t="s">
        <v>64</v>
      </c>
      <c r="E231" t="s">
        <v>533</v>
      </c>
      <c r="F231">
        <v>3</v>
      </c>
      <c r="G231">
        <v>1</v>
      </c>
      <c r="H231" t="s">
        <v>132</v>
      </c>
      <c r="I231" t="s">
        <v>214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6.7549999999999999</v>
      </c>
      <c r="Q231">
        <v>20.315000000000001</v>
      </c>
      <c r="R231">
        <v>6.78</v>
      </c>
      <c r="S231" t="s">
        <v>1162</v>
      </c>
      <c r="T231" t="s">
        <v>1162</v>
      </c>
    </row>
    <row r="232" spans="1:20">
      <c r="A232" t="s">
        <v>223</v>
      </c>
      <c r="B232">
        <v>2019</v>
      </c>
      <c r="C232" s="9">
        <v>43485</v>
      </c>
      <c r="D232" t="s">
        <v>64</v>
      </c>
      <c r="E232" t="s">
        <v>533</v>
      </c>
      <c r="F232">
        <v>4</v>
      </c>
      <c r="G232">
        <v>1</v>
      </c>
      <c r="H232" t="s">
        <v>255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18.170000000000002</v>
      </c>
      <c r="P232">
        <v>19.36</v>
      </c>
      <c r="Q232">
        <v>26.132000000000001</v>
      </c>
      <c r="R232">
        <v>3.3860000000000001</v>
      </c>
      <c r="S232" t="s">
        <v>1162</v>
      </c>
      <c r="T232" t="s">
        <v>1162</v>
      </c>
    </row>
    <row r="233" spans="1:20">
      <c r="A233" t="s">
        <v>223</v>
      </c>
      <c r="B233">
        <v>2019</v>
      </c>
      <c r="C233" s="9">
        <v>43485</v>
      </c>
      <c r="D233" t="s">
        <v>64</v>
      </c>
      <c r="E233" t="s">
        <v>533</v>
      </c>
      <c r="F233">
        <v>4</v>
      </c>
      <c r="G233">
        <v>1</v>
      </c>
      <c r="H233" t="s">
        <v>207</v>
      </c>
      <c r="I233" t="s">
        <v>196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6.59499999999999</v>
      </c>
      <c r="Q233">
        <v>19.652999999999999</v>
      </c>
      <c r="R233">
        <v>6.5289999999999999</v>
      </c>
      <c r="S233" t="s">
        <v>1162</v>
      </c>
      <c r="T233" t="s">
        <v>1162</v>
      </c>
    </row>
    <row r="234" spans="1:20">
      <c r="A234" t="s">
        <v>223</v>
      </c>
      <c r="B234">
        <v>2019</v>
      </c>
      <c r="C234" s="9">
        <v>43485</v>
      </c>
      <c r="D234" t="s">
        <v>64</v>
      </c>
      <c r="E234" t="s">
        <v>533</v>
      </c>
      <c r="F234">
        <v>5</v>
      </c>
      <c r="G234">
        <v>1</v>
      </c>
      <c r="H234" t="s">
        <v>211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21.417999999999999</v>
      </c>
      <c r="P234">
        <v>22.096</v>
      </c>
      <c r="Q234">
        <v>27.686</v>
      </c>
      <c r="R234">
        <v>2.7949999999999999</v>
      </c>
      <c r="S234" t="s">
        <v>1162</v>
      </c>
      <c r="T234" t="s">
        <v>1162</v>
      </c>
    </row>
    <row r="235" spans="1:20">
      <c r="A235" t="s">
        <v>223</v>
      </c>
      <c r="B235">
        <v>2019</v>
      </c>
      <c r="C235" s="9">
        <v>43485</v>
      </c>
      <c r="D235" t="s">
        <v>64</v>
      </c>
      <c r="E235" t="s">
        <v>533</v>
      </c>
      <c r="F235">
        <v>5</v>
      </c>
      <c r="G235">
        <v>1</v>
      </c>
      <c r="H235" t="s">
        <v>206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7.1340000000000003</v>
      </c>
      <c r="Q235">
        <v>20.308</v>
      </c>
      <c r="R235">
        <v>6.5869999999999997</v>
      </c>
      <c r="S235" t="s">
        <v>1162</v>
      </c>
      <c r="T235" t="s">
        <v>1162</v>
      </c>
    </row>
    <row r="236" spans="1:20">
      <c r="A236" t="s">
        <v>223</v>
      </c>
      <c r="B236">
        <v>2019</v>
      </c>
      <c r="C236" s="9">
        <v>43485</v>
      </c>
      <c r="D236" t="s">
        <v>64</v>
      </c>
      <c r="E236" t="s">
        <v>533</v>
      </c>
      <c r="F236">
        <v>6</v>
      </c>
      <c r="G236">
        <v>1</v>
      </c>
      <c r="H236" t="s">
        <v>181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16.914000000000001</v>
      </c>
      <c r="P236">
        <v>18.291</v>
      </c>
      <c r="Q236">
        <v>25.324999999999999</v>
      </c>
      <c r="R236">
        <v>3.5169999999999999</v>
      </c>
      <c r="S236" t="s">
        <v>1162</v>
      </c>
      <c r="T236" t="s">
        <v>1162</v>
      </c>
    </row>
    <row r="237" spans="1:20">
      <c r="A237" t="s">
        <v>223</v>
      </c>
      <c r="B237">
        <v>2019</v>
      </c>
      <c r="C237" s="9">
        <v>43485</v>
      </c>
      <c r="D237" t="s">
        <v>64</v>
      </c>
      <c r="E237" t="s">
        <v>533</v>
      </c>
      <c r="F237">
        <v>6</v>
      </c>
      <c r="G237">
        <v>1</v>
      </c>
      <c r="H237" t="s">
        <v>246</v>
      </c>
      <c r="I237" t="s">
        <v>1042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6.3269999999999902</v>
      </c>
      <c r="Q237">
        <v>19.306999999999999</v>
      </c>
      <c r="R237">
        <v>6.49</v>
      </c>
      <c r="S237" t="s">
        <v>1162</v>
      </c>
      <c r="T237" t="s">
        <v>1162</v>
      </c>
    </row>
    <row r="238" spans="1:20">
      <c r="A238" t="s">
        <v>223</v>
      </c>
      <c r="B238">
        <v>2019</v>
      </c>
      <c r="C238" s="9">
        <v>43485</v>
      </c>
      <c r="D238" t="s">
        <v>64</v>
      </c>
      <c r="E238" t="s">
        <v>533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16.91</v>
      </c>
      <c r="P238">
        <v>18.358000000000001</v>
      </c>
      <c r="Q238">
        <v>25.596</v>
      </c>
      <c r="R238">
        <v>3.6190000000000002</v>
      </c>
      <c r="S238" t="s">
        <v>1162</v>
      </c>
      <c r="T238" t="s">
        <v>1162</v>
      </c>
    </row>
    <row r="239" spans="1:20">
      <c r="A239" t="s">
        <v>223</v>
      </c>
      <c r="B239">
        <v>2019</v>
      </c>
      <c r="C239" s="9">
        <v>43485</v>
      </c>
      <c r="D239" t="s">
        <v>64</v>
      </c>
      <c r="E239" t="s">
        <v>533</v>
      </c>
      <c r="F239">
        <v>7</v>
      </c>
      <c r="G239">
        <v>1</v>
      </c>
      <c r="H239" t="s">
        <v>908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6.3789999999999996</v>
      </c>
      <c r="Q239">
        <v>19.417000000000002</v>
      </c>
      <c r="R239">
        <v>6.5190000000000001</v>
      </c>
      <c r="S239" t="s">
        <v>1162</v>
      </c>
      <c r="T239" t="s">
        <v>1162</v>
      </c>
    </row>
    <row r="240" spans="1:20">
      <c r="A240" t="s">
        <v>223</v>
      </c>
      <c r="B240">
        <v>2019</v>
      </c>
      <c r="C240" s="9">
        <v>43485</v>
      </c>
      <c r="D240" t="s">
        <v>64</v>
      </c>
      <c r="E240" t="s">
        <v>533</v>
      </c>
      <c r="F240">
        <v>8</v>
      </c>
      <c r="G240">
        <v>1</v>
      </c>
      <c r="H240" t="s">
        <v>191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  <c r="S240" t="s">
        <v>1162</v>
      </c>
      <c r="T240" t="s">
        <v>1162</v>
      </c>
    </row>
    <row r="241" spans="1:20">
      <c r="A241" t="s">
        <v>223</v>
      </c>
      <c r="B241">
        <v>2019</v>
      </c>
      <c r="C241" s="9">
        <v>43485</v>
      </c>
      <c r="D241" t="s">
        <v>64</v>
      </c>
      <c r="E241" t="s">
        <v>533</v>
      </c>
      <c r="F241">
        <v>8</v>
      </c>
      <c r="G241">
        <v>1</v>
      </c>
      <c r="H241" t="s">
        <v>285</v>
      </c>
      <c r="I241" t="s">
        <v>225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  <c r="S241" t="s">
        <v>1162</v>
      </c>
      <c r="T241" t="s">
        <v>1162</v>
      </c>
    </row>
    <row r="242" spans="1:20">
      <c r="A242" t="s">
        <v>223</v>
      </c>
      <c r="B242">
        <v>2019</v>
      </c>
      <c r="C242" s="9">
        <v>43485</v>
      </c>
      <c r="D242" t="s">
        <v>64</v>
      </c>
      <c r="E242" t="s">
        <v>533</v>
      </c>
      <c r="F242">
        <v>9</v>
      </c>
      <c r="G242">
        <v>1</v>
      </c>
      <c r="H242" t="s">
        <v>770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13.714</v>
      </c>
      <c r="Q242">
        <v>28.154</v>
      </c>
      <c r="R242">
        <v>7.22</v>
      </c>
      <c r="S242" t="s">
        <v>1162</v>
      </c>
      <c r="T242" t="s">
        <v>1162</v>
      </c>
    </row>
    <row r="243" spans="1:20">
      <c r="A243" t="s">
        <v>223</v>
      </c>
      <c r="B243">
        <v>2019</v>
      </c>
      <c r="C243" s="9">
        <v>43485</v>
      </c>
      <c r="D243" t="s">
        <v>64</v>
      </c>
      <c r="E243" t="s">
        <v>533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5.7290000000000001</v>
      </c>
      <c r="P243">
        <v>4.8120000000000003</v>
      </c>
      <c r="Q243">
        <v>17.158000000000001</v>
      </c>
      <c r="R243">
        <v>6.173</v>
      </c>
      <c r="S243" t="s">
        <v>1162</v>
      </c>
      <c r="T243" t="s">
        <v>1162</v>
      </c>
    </row>
    <row r="244" spans="1:20">
      <c r="A244" t="s">
        <v>223</v>
      </c>
      <c r="B244">
        <v>2019</v>
      </c>
      <c r="C244" s="9">
        <v>43485</v>
      </c>
      <c r="D244" t="s">
        <v>64</v>
      </c>
      <c r="E244" t="s">
        <v>533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11.7699999999999</v>
      </c>
      <c r="P244">
        <v>17.221</v>
      </c>
      <c r="Q244">
        <v>25.347000000000001</v>
      </c>
      <c r="R244">
        <v>4.0629999999999997</v>
      </c>
      <c r="S244" t="s">
        <v>1162</v>
      </c>
      <c r="T244" t="s">
        <v>1162</v>
      </c>
    </row>
    <row r="245" spans="1:20">
      <c r="A245" t="s">
        <v>223</v>
      </c>
      <c r="B245">
        <v>2019</v>
      </c>
      <c r="C245" s="9">
        <v>43485</v>
      </c>
      <c r="D245" t="s">
        <v>64</v>
      </c>
      <c r="E245" t="s">
        <v>533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6.7320000000000002</v>
      </c>
      <c r="P245">
        <v>13.24</v>
      </c>
      <c r="Q245">
        <v>21.966000000000001</v>
      </c>
      <c r="R245">
        <v>4.3630000000000004</v>
      </c>
      <c r="S245" t="s">
        <v>1162</v>
      </c>
      <c r="T245" t="s">
        <v>1162</v>
      </c>
    </row>
    <row r="246" spans="1:20">
      <c r="A246" t="s">
        <v>223</v>
      </c>
      <c r="B246">
        <v>2019</v>
      </c>
      <c r="C246" s="9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27.357999999999901</v>
      </c>
      <c r="P246">
        <v>27.65</v>
      </c>
      <c r="Q246">
        <v>31.664000000000001</v>
      </c>
      <c r="R246">
        <v>2.0070000000000001</v>
      </c>
      <c r="S246" t="s">
        <v>1162</v>
      </c>
      <c r="T246" t="s">
        <v>1162</v>
      </c>
    </row>
    <row r="247" spans="1:20">
      <c r="A247" t="s">
        <v>223</v>
      </c>
      <c r="B247">
        <v>2019</v>
      </c>
      <c r="C247" s="9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17.221</v>
      </c>
      <c r="P247">
        <v>16.891999999999999</v>
      </c>
      <c r="Q247">
        <v>24.452000000000002</v>
      </c>
      <c r="R247">
        <v>3.78</v>
      </c>
      <c r="S247" t="s">
        <v>1162</v>
      </c>
      <c r="T247" t="s">
        <v>1162</v>
      </c>
    </row>
    <row r="248" spans="1:20">
      <c r="A248" t="s">
        <v>223</v>
      </c>
      <c r="B248">
        <v>2019</v>
      </c>
      <c r="C248" s="9">
        <v>43485</v>
      </c>
      <c r="D248" t="s">
        <v>64</v>
      </c>
      <c r="E248" t="s">
        <v>536</v>
      </c>
      <c r="F248">
        <v>2</v>
      </c>
      <c r="G248">
        <v>1</v>
      </c>
      <c r="H248" t="s">
        <v>240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24.120999999999999</v>
      </c>
      <c r="P248">
        <v>25.015999999999998</v>
      </c>
      <c r="Q248">
        <v>31.09</v>
      </c>
      <c r="R248">
        <v>3.0369999999999999</v>
      </c>
      <c r="S248" t="s">
        <v>1162</v>
      </c>
      <c r="T248" t="s">
        <v>1162</v>
      </c>
    </row>
    <row r="249" spans="1:20">
      <c r="A249" t="s">
        <v>223</v>
      </c>
      <c r="B249">
        <v>2019</v>
      </c>
      <c r="C249" s="9">
        <v>43485</v>
      </c>
      <c r="D249" t="s">
        <v>64</v>
      </c>
      <c r="E249" t="s">
        <v>536</v>
      </c>
      <c r="F249">
        <v>2</v>
      </c>
      <c r="G249">
        <v>1</v>
      </c>
      <c r="H249" t="s">
        <v>770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13.714</v>
      </c>
      <c r="P249">
        <v>12.555999999999999</v>
      </c>
      <c r="Q249">
        <v>24.422000000000001</v>
      </c>
      <c r="R249">
        <v>5.9329999999999998</v>
      </c>
      <c r="S249" t="s">
        <v>1162</v>
      </c>
      <c r="T249" t="s">
        <v>1162</v>
      </c>
    </row>
    <row r="250" spans="1:20">
      <c r="A250" t="s">
        <v>223</v>
      </c>
      <c r="B250">
        <v>2019</v>
      </c>
      <c r="C250" s="9">
        <v>43485</v>
      </c>
      <c r="D250" t="s">
        <v>64</v>
      </c>
      <c r="E250" t="s">
        <v>536</v>
      </c>
      <c r="F250">
        <v>3</v>
      </c>
      <c r="G250">
        <v>1</v>
      </c>
      <c r="H250" t="s">
        <v>284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  <c r="S250" t="s">
        <v>1162</v>
      </c>
      <c r="T250" t="s">
        <v>1162</v>
      </c>
    </row>
    <row r="251" spans="1:20">
      <c r="A251" t="s">
        <v>223</v>
      </c>
      <c r="B251">
        <v>2019</v>
      </c>
      <c r="C251" s="9">
        <v>43485</v>
      </c>
      <c r="D251" t="s">
        <v>64</v>
      </c>
      <c r="E251" t="s">
        <v>536</v>
      </c>
      <c r="F251">
        <v>3</v>
      </c>
      <c r="G251">
        <v>1</v>
      </c>
      <c r="H251" t="s">
        <v>191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  <c r="S251" t="s">
        <v>1162</v>
      </c>
      <c r="T251" t="s">
        <v>1162</v>
      </c>
    </row>
    <row r="252" spans="1:20">
      <c r="A252" t="s">
        <v>223</v>
      </c>
      <c r="B252">
        <v>2019</v>
      </c>
      <c r="C252" s="9">
        <v>43485</v>
      </c>
      <c r="D252" t="s">
        <v>64</v>
      </c>
      <c r="E252" t="s">
        <v>536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18.239999999999998</v>
      </c>
      <c r="Q252">
        <v>28.718</v>
      </c>
      <c r="R252">
        <v>5.2389999999999999</v>
      </c>
      <c r="S252" t="s">
        <v>1162</v>
      </c>
      <c r="T252" t="s">
        <v>1162</v>
      </c>
    </row>
    <row r="253" spans="1:20">
      <c r="A253" t="s">
        <v>223</v>
      </c>
      <c r="B253">
        <v>2019</v>
      </c>
      <c r="C253" s="9">
        <v>43485</v>
      </c>
      <c r="D253" t="s">
        <v>64</v>
      </c>
      <c r="E253" t="s">
        <v>536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18.358000000000001</v>
      </c>
      <c r="P253">
        <v>17.474</v>
      </c>
      <c r="Q253">
        <v>24.34</v>
      </c>
      <c r="R253">
        <v>3.4329999999999998</v>
      </c>
      <c r="S253" t="s">
        <v>1162</v>
      </c>
      <c r="T253" t="s">
        <v>1162</v>
      </c>
    </row>
    <row r="254" spans="1:20">
      <c r="A254" t="s">
        <v>223</v>
      </c>
      <c r="B254">
        <v>2019</v>
      </c>
      <c r="C254" s="9">
        <v>43485</v>
      </c>
      <c r="D254" t="s">
        <v>64</v>
      </c>
      <c r="E254" t="s">
        <v>536</v>
      </c>
      <c r="F254">
        <v>5</v>
      </c>
      <c r="G254">
        <v>1</v>
      </c>
      <c r="H254" t="s">
        <v>904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10.499000000000001</v>
      </c>
      <c r="P254">
        <v>16.689999999999898</v>
      </c>
      <c r="Q254">
        <v>26.628</v>
      </c>
      <c r="R254">
        <v>4.9690000000000003</v>
      </c>
      <c r="S254" t="s">
        <v>1162</v>
      </c>
      <c r="T254" t="s">
        <v>1162</v>
      </c>
    </row>
    <row r="255" spans="1:20">
      <c r="A255" t="s">
        <v>223</v>
      </c>
      <c r="B255">
        <v>2019</v>
      </c>
      <c r="C255" s="9">
        <v>43485</v>
      </c>
      <c r="D255" t="s">
        <v>64</v>
      </c>
      <c r="E255" t="s">
        <v>536</v>
      </c>
      <c r="F255">
        <v>5</v>
      </c>
      <c r="G255">
        <v>1</v>
      </c>
      <c r="H255" t="s">
        <v>181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18.291</v>
      </c>
      <c r="P255">
        <v>17.222999999999999</v>
      </c>
      <c r="Q255">
        <v>23.873000000000001</v>
      </c>
      <c r="R255">
        <v>3.3250000000000002</v>
      </c>
      <c r="S255" t="s">
        <v>1162</v>
      </c>
      <c r="T255" t="s">
        <v>1162</v>
      </c>
    </row>
    <row r="256" spans="1:20">
      <c r="A256" t="s">
        <v>223</v>
      </c>
      <c r="B256">
        <v>2019</v>
      </c>
      <c r="C256" s="9">
        <v>43485</v>
      </c>
      <c r="D256" t="s">
        <v>64</v>
      </c>
      <c r="E256" t="s">
        <v>536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19.128999999999898</v>
      </c>
      <c r="Q256">
        <v>31.658999999999999</v>
      </c>
      <c r="R256">
        <v>6.2649999999999997</v>
      </c>
      <c r="S256" t="s">
        <v>1162</v>
      </c>
      <c r="T256" t="s">
        <v>1162</v>
      </c>
    </row>
    <row r="257" spans="1:20">
      <c r="A257" t="s">
        <v>223</v>
      </c>
      <c r="B257">
        <v>2019</v>
      </c>
      <c r="C257" s="9">
        <v>43485</v>
      </c>
      <c r="D257" t="s">
        <v>64</v>
      </c>
      <c r="E257" t="s">
        <v>536</v>
      </c>
      <c r="F257">
        <v>6</v>
      </c>
      <c r="G257">
        <v>1</v>
      </c>
      <c r="H257" t="s">
        <v>211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22.096</v>
      </c>
      <c r="P257">
        <v>21.481999999999999</v>
      </c>
      <c r="Q257">
        <v>26.936</v>
      </c>
      <c r="R257">
        <v>2.7269999999999999</v>
      </c>
      <c r="S257" t="s">
        <v>1162</v>
      </c>
      <c r="T257" t="s">
        <v>1162</v>
      </c>
    </row>
    <row r="258" spans="1:20">
      <c r="A258" t="s">
        <v>223</v>
      </c>
      <c r="B258">
        <v>2019</v>
      </c>
      <c r="C258" s="9">
        <v>43485</v>
      </c>
      <c r="D258" t="s">
        <v>64</v>
      </c>
      <c r="E258" t="s">
        <v>536</v>
      </c>
      <c r="F258">
        <v>7</v>
      </c>
      <c r="G258">
        <v>1</v>
      </c>
      <c r="H258" t="s">
        <v>255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19.36</v>
      </c>
      <c r="P258">
        <v>21.02</v>
      </c>
      <c r="Q258">
        <v>27.042000000000002</v>
      </c>
      <c r="R258">
        <v>3.0110000000000001</v>
      </c>
      <c r="S258" t="s">
        <v>1162</v>
      </c>
      <c r="T258" t="s">
        <v>1162</v>
      </c>
    </row>
    <row r="259" spans="1:20">
      <c r="A259" t="s">
        <v>223</v>
      </c>
      <c r="B259">
        <v>2019</v>
      </c>
      <c r="C259" s="9">
        <v>43485</v>
      </c>
      <c r="D259" t="s">
        <v>64</v>
      </c>
      <c r="E259" t="s">
        <v>536</v>
      </c>
      <c r="F259">
        <v>7</v>
      </c>
      <c r="G259">
        <v>1</v>
      </c>
      <c r="H259" t="s">
        <v>1998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21.161999999999999</v>
      </c>
      <c r="P259">
        <v>20.297999999999998</v>
      </c>
      <c r="Q259">
        <v>25.54</v>
      </c>
      <c r="R259">
        <v>2.621</v>
      </c>
      <c r="S259" t="s">
        <v>1162</v>
      </c>
      <c r="T259" t="s">
        <v>1162</v>
      </c>
    </row>
    <row r="260" spans="1:20">
      <c r="A260" t="s">
        <v>223</v>
      </c>
      <c r="B260">
        <v>2019</v>
      </c>
      <c r="C260" s="9">
        <v>43485</v>
      </c>
      <c r="D260" t="s">
        <v>64</v>
      </c>
      <c r="E260" t="s">
        <v>536</v>
      </c>
      <c r="F260">
        <v>8</v>
      </c>
      <c r="G260">
        <v>1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18.736999999999998</v>
      </c>
      <c r="P260">
        <v>20.82</v>
      </c>
      <c r="Q260">
        <v>28.228000000000002</v>
      </c>
      <c r="R260">
        <v>3.7040000000000002</v>
      </c>
      <c r="S260" t="s">
        <v>1162</v>
      </c>
      <c r="T260" t="s">
        <v>1162</v>
      </c>
    </row>
    <row r="261" spans="1:20">
      <c r="A261" t="s">
        <v>223</v>
      </c>
      <c r="B261">
        <v>2019</v>
      </c>
      <c r="C261" s="9">
        <v>43485</v>
      </c>
      <c r="D261" t="s">
        <v>64</v>
      </c>
      <c r="E261" t="s">
        <v>536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15.514999999999899</v>
      </c>
      <c r="P261">
        <v>14.695</v>
      </c>
      <c r="Q261">
        <v>22.789000000000001</v>
      </c>
      <c r="R261">
        <v>4.0469999999999997</v>
      </c>
      <c r="S261" t="s">
        <v>1162</v>
      </c>
      <c r="T261" t="s">
        <v>1162</v>
      </c>
    </row>
    <row r="262" spans="1:20">
      <c r="A262" t="s">
        <v>223</v>
      </c>
      <c r="B262">
        <v>2019</v>
      </c>
      <c r="C262" s="9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27.65</v>
      </c>
      <c r="P262">
        <v>28.053000000000001</v>
      </c>
      <c r="Q262">
        <v>31.984999999999999</v>
      </c>
      <c r="R262">
        <v>1.966</v>
      </c>
      <c r="S262" t="s">
        <v>1162</v>
      </c>
      <c r="T262" t="s">
        <v>1162</v>
      </c>
    </row>
    <row r="263" spans="1:20">
      <c r="A263" t="s">
        <v>223</v>
      </c>
      <c r="B263">
        <v>2019</v>
      </c>
      <c r="C263" s="9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20.82</v>
      </c>
      <c r="P263">
        <v>20.277000000000001</v>
      </c>
      <c r="Q263">
        <v>27.135000000000002</v>
      </c>
      <c r="R263">
        <v>3.4289999999999998</v>
      </c>
      <c r="S263" t="s">
        <v>1162</v>
      </c>
      <c r="T263" t="s">
        <v>1162</v>
      </c>
    </row>
    <row r="264" spans="1:20">
      <c r="A264" t="s">
        <v>223</v>
      </c>
      <c r="B264">
        <v>2019</v>
      </c>
      <c r="C264" s="9">
        <v>43485</v>
      </c>
      <c r="D264" t="s">
        <v>64</v>
      </c>
      <c r="E264" t="s">
        <v>537</v>
      </c>
      <c r="F264">
        <v>1</v>
      </c>
      <c r="G264">
        <v>2</v>
      </c>
      <c r="H264" t="s">
        <v>200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28.053000000000001</v>
      </c>
      <c r="P264">
        <v>28.229999999999901</v>
      </c>
      <c r="Q264">
        <v>32.003999999999998</v>
      </c>
      <c r="R264">
        <v>1.887</v>
      </c>
      <c r="S264" t="s">
        <v>1162</v>
      </c>
      <c r="T264" t="s">
        <v>1162</v>
      </c>
    </row>
    <row r="265" spans="1:20">
      <c r="A265" t="s">
        <v>223</v>
      </c>
      <c r="B265">
        <v>2019</v>
      </c>
      <c r="C265" s="9">
        <v>43485</v>
      </c>
      <c r="D265" t="s">
        <v>64</v>
      </c>
      <c r="E265" t="s">
        <v>537</v>
      </c>
      <c r="F265">
        <v>1</v>
      </c>
      <c r="G265">
        <v>2</v>
      </c>
      <c r="H265" t="s">
        <v>199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20.277000000000001</v>
      </c>
      <c r="P265">
        <v>19.838000000000001</v>
      </c>
      <c r="Q265">
        <v>26.193999999999999</v>
      </c>
      <c r="R265">
        <v>3.1779999999999999</v>
      </c>
      <c r="S265" t="s">
        <v>1162</v>
      </c>
      <c r="T265" t="s">
        <v>1162</v>
      </c>
    </row>
    <row r="266" spans="1:20">
      <c r="A266" t="s">
        <v>223</v>
      </c>
      <c r="B266">
        <v>2019</v>
      </c>
      <c r="C266" s="9">
        <v>43485</v>
      </c>
      <c r="D266" t="s">
        <v>64</v>
      </c>
      <c r="E266" t="s">
        <v>537</v>
      </c>
      <c r="F266">
        <v>2</v>
      </c>
      <c r="G266">
        <v>1</v>
      </c>
      <c r="H266" t="s">
        <v>240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25.015999999999998</v>
      </c>
      <c r="P266">
        <v>25.973999999999901</v>
      </c>
      <c r="Q266">
        <v>31.765999999999998</v>
      </c>
      <c r="R266">
        <v>2.8959999999999999</v>
      </c>
      <c r="S266" t="s">
        <v>1162</v>
      </c>
      <c r="T266" t="s">
        <v>1162</v>
      </c>
    </row>
    <row r="267" spans="1:20">
      <c r="A267" t="s">
        <v>223</v>
      </c>
      <c r="B267">
        <v>2019</v>
      </c>
      <c r="C267" s="9">
        <v>43485</v>
      </c>
      <c r="D267" t="s">
        <v>64</v>
      </c>
      <c r="E267" t="s">
        <v>537</v>
      </c>
      <c r="F267">
        <v>2</v>
      </c>
      <c r="G267">
        <v>1</v>
      </c>
      <c r="H267" t="s">
        <v>255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21.02</v>
      </c>
      <c r="P267">
        <v>20.631999999999898</v>
      </c>
      <c r="Q267">
        <v>26.378</v>
      </c>
      <c r="R267">
        <v>2.8730000000000002</v>
      </c>
      <c r="S267" t="s">
        <v>1162</v>
      </c>
      <c r="T267" t="s">
        <v>1162</v>
      </c>
    </row>
    <row r="268" spans="1:20">
      <c r="A268" t="s">
        <v>223</v>
      </c>
      <c r="B268">
        <v>2019</v>
      </c>
      <c r="C268" s="9">
        <v>43485</v>
      </c>
      <c r="D268" t="s">
        <v>64</v>
      </c>
      <c r="E268" t="s">
        <v>537</v>
      </c>
      <c r="F268">
        <v>2</v>
      </c>
      <c r="G268">
        <v>2</v>
      </c>
      <c r="H268" t="s">
        <v>240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25.973999999999901</v>
      </c>
      <c r="P268">
        <v>27.126999999999999</v>
      </c>
      <c r="Q268">
        <v>32.581000000000003</v>
      </c>
      <c r="R268">
        <v>2.7269999999999999</v>
      </c>
      <c r="S268" t="s">
        <v>1162</v>
      </c>
      <c r="T268" t="s">
        <v>1162</v>
      </c>
    </row>
    <row r="269" spans="1:20">
      <c r="A269" t="s">
        <v>223</v>
      </c>
      <c r="B269">
        <v>2019</v>
      </c>
      <c r="C269" s="9">
        <v>43485</v>
      </c>
      <c r="D269" t="s">
        <v>64</v>
      </c>
      <c r="E269" t="s">
        <v>537</v>
      </c>
      <c r="F269">
        <v>2</v>
      </c>
      <c r="G269">
        <v>2</v>
      </c>
      <c r="H269" t="s">
        <v>255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20.631999999999898</v>
      </c>
      <c r="P269">
        <v>21.518999999999998</v>
      </c>
      <c r="Q269">
        <v>26.783000000000001</v>
      </c>
      <c r="R269">
        <v>2.6320000000000001</v>
      </c>
      <c r="S269" t="s">
        <v>1162</v>
      </c>
      <c r="T269" t="s">
        <v>1162</v>
      </c>
    </row>
    <row r="270" spans="1:20">
      <c r="A270" t="s">
        <v>223</v>
      </c>
      <c r="B270">
        <v>2019</v>
      </c>
      <c r="C270" s="9">
        <v>43485</v>
      </c>
      <c r="D270" t="s">
        <v>64</v>
      </c>
      <c r="E270" t="s">
        <v>537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19.128999999999898</v>
      </c>
      <c r="P270">
        <v>23.686999999999902</v>
      </c>
      <c r="Q270">
        <v>34.375</v>
      </c>
      <c r="R270">
        <v>5.3440000000000003</v>
      </c>
      <c r="S270" t="s">
        <v>1162</v>
      </c>
      <c r="T270" t="s">
        <v>1162</v>
      </c>
    </row>
    <row r="271" spans="1:20">
      <c r="A271" t="s">
        <v>223</v>
      </c>
      <c r="B271">
        <v>2019</v>
      </c>
      <c r="C271" s="9">
        <v>43485</v>
      </c>
      <c r="D271" t="s">
        <v>64</v>
      </c>
      <c r="E271" t="s">
        <v>537</v>
      </c>
      <c r="F271">
        <v>3</v>
      </c>
      <c r="G271">
        <v>1</v>
      </c>
      <c r="H271" t="s">
        <v>284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17.989999999999998</v>
      </c>
      <c r="Q271">
        <v>27.774000000000001</v>
      </c>
      <c r="R271">
        <v>4.8920000000000003</v>
      </c>
      <c r="S271" t="s">
        <v>1162</v>
      </c>
      <c r="T271" t="s">
        <v>1162</v>
      </c>
    </row>
    <row r="272" spans="1:20">
      <c r="A272" t="s">
        <v>223</v>
      </c>
      <c r="B272">
        <v>2019</v>
      </c>
      <c r="C272" s="9">
        <v>43485</v>
      </c>
      <c r="D272" t="s">
        <v>64</v>
      </c>
      <c r="E272" t="s">
        <v>537</v>
      </c>
      <c r="F272">
        <v>3</v>
      </c>
      <c r="G272">
        <v>2</v>
      </c>
      <c r="H272" t="s">
        <v>284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17.989999999999998</v>
      </c>
      <c r="P272">
        <v>21.602999999999899</v>
      </c>
      <c r="Q272">
        <v>29.268999999999998</v>
      </c>
      <c r="R272">
        <v>3.8330000000000002</v>
      </c>
      <c r="S272" t="s">
        <v>1162</v>
      </c>
      <c r="T272" t="s">
        <v>1162</v>
      </c>
    </row>
    <row r="273" spans="1:20">
      <c r="A273" t="s">
        <v>223</v>
      </c>
      <c r="B273">
        <v>2019</v>
      </c>
      <c r="C273" s="9">
        <v>43485</v>
      </c>
      <c r="D273" t="s">
        <v>64</v>
      </c>
      <c r="E273" t="s">
        <v>537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23.686999999999902</v>
      </c>
      <c r="P273">
        <v>22.254999999999999</v>
      </c>
      <c r="Q273">
        <v>30.199000000000002</v>
      </c>
      <c r="R273">
        <v>3.972</v>
      </c>
      <c r="S273" t="s">
        <v>1162</v>
      </c>
      <c r="T273" t="s">
        <v>1162</v>
      </c>
    </row>
    <row r="274" spans="1:20">
      <c r="A274" t="s">
        <v>223</v>
      </c>
      <c r="B274">
        <v>2019</v>
      </c>
      <c r="C274" s="9">
        <v>43485</v>
      </c>
      <c r="D274" t="s">
        <v>64</v>
      </c>
      <c r="E274" t="s">
        <v>537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22.254999999999999</v>
      </c>
      <c r="P274">
        <v>24.414999999999999</v>
      </c>
      <c r="Q274">
        <v>31.728999999999999</v>
      </c>
      <c r="R274">
        <v>3.657</v>
      </c>
      <c r="S274" t="s">
        <v>1162</v>
      </c>
      <c r="T274" t="s">
        <v>1162</v>
      </c>
    </row>
    <row r="275" spans="1:20">
      <c r="A275" t="s">
        <v>223</v>
      </c>
      <c r="B275">
        <v>2019</v>
      </c>
      <c r="C275" s="9">
        <v>43485</v>
      </c>
      <c r="D275" t="s">
        <v>64</v>
      </c>
      <c r="E275" t="s">
        <v>537</v>
      </c>
      <c r="F275">
        <v>3</v>
      </c>
      <c r="G275">
        <v>3</v>
      </c>
      <c r="H275" t="s">
        <v>284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21.602999999999899</v>
      </c>
      <c r="P275">
        <v>20.742000000000001</v>
      </c>
      <c r="Q275">
        <v>27.844000000000001</v>
      </c>
      <c r="R275">
        <v>3.5510000000000002</v>
      </c>
      <c r="S275" t="s">
        <v>1162</v>
      </c>
      <c r="T275" t="s">
        <v>1162</v>
      </c>
    </row>
    <row r="276" spans="1:20">
      <c r="A276" t="s">
        <v>223</v>
      </c>
      <c r="B276">
        <v>2019</v>
      </c>
      <c r="C276" s="9">
        <v>43485</v>
      </c>
      <c r="D276" t="s">
        <v>64</v>
      </c>
      <c r="E276" t="s">
        <v>537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18.239999999999998</v>
      </c>
      <c r="P276">
        <v>22.994</v>
      </c>
      <c r="Q276">
        <v>30.776</v>
      </c>
      <c r="R276">
        <v>3.891</v>
      </c>
      <c r="S276" t="s">
        <v>1162</v>
      </c>
      <c r="T276" t="s">
        <v>1162</v>
      </c>
    </row>
    <row r="277" spans="1:20">
      <c r="A277" t="s">
        <v>223</v>
      </c>
      <c r="B277">
        <v>2019</v>
      </c>
      <c r="C277" s="9">
        <v>43485</v>
      </c>
      <c r="D277" t="s">
        <v>64</v>
      </c>
      <c r="E277" t="s">
        <v>537</v>
      </c>
      <c r="F277">
        <v>4</v>
      </c>
      <c r="G277">
        <v>1</v>
      </c>
      <c r="H277" t="s">
        <v>904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16.689999999999898</v>
      </c>
      <c r="P277">
        <v>18.253</v>
      </c>
      <c r="Q277">
        <v>26.605</v>
      </c>
      <c r="R277">
        <v>4.1760000000000002</v>
      </c>
      <c r="S277" t="s">
        <v>1162</v>
      </c>
      <c r="T277" t="s">
        <v>1162</v>
      </c>
    </row>
    <row r="278" spans="1:20">
      <c r="A278" t="s">
        <v>223</v>
      </c>
      <c r="B278">
        <v>2019</v>
      </c>
      <c r="C278" s="9">
        <v>43485</v>
      </c>
      <c r="D278" t="s">
        <v>64</v>
      </c>
      <c r="E278" t="s">
        <v>537</v>
      </c>
      <c r="F278">
        <v>4</v>
      </c>
      <c r="G278">
        <v>2</v>
      </c>
      <c r="H278" t="s">
        <v>904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18.253</v>
      </c>
      <c r="P278">
        <v>21.52</v>
      </c>
      <c r="Q278">
        <v>28.49</v>
      </c>
      <c r="R278">
        <v>3.4849999999999999</v>
      </c>
      <c r="S278" t="s">
        <v>1162</v>
      </c>
      <c r="T278" t="s">
        <v>1162</v>
      </c>
    </row>
    <row r="279" spans="1:20">
      <c r="A279" t="s">
        <v>223</v>
      </c>
      <c r="B279">
        <v>2019</v>
      </c>
      <c r="C279" s="9">
        <v>43485</v>
      </c>
      <c r="D279" t="s">
        <v>64</v>
      </c>
      <c r="E279" t="s">
        <v>537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22.994</v>
      </c>
      <c r="P279">
        <v>21.321000000000002</v>
      </c>
      <c r="Q279">
        <v>28.193000000000001</v>
      </c>
      <c r="R279">
        <v>3.4359999999999999</v>
      </c>
      <c r="S279" t="s">
        <v>1162</v>
      </c>
      <c r="T279" t="s">
        <v>1162</v>
      </c>
    </row>
    <row r="280" spans="1:20">
      <c r="A280" t="s">
        <v>223</v>
      </c>
      <c r="B280">
        <v>2019</v>
      </c>
      <c r="C280" s="9">
        <v>43485</v>
      </c>
      <c r="D280" t="s">
        <v>64</v>
      </c>
      <c r="E280" t="s">
        <v>537</v>
      </c>
      <c r="F280">
        <v>4</v>
      </c>
      <c r="G280">
        <v>3</v>
      </c>
      <c r="H280" t="s">
        <v>904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21.52</v>
      </c>
      <c r="P280">
        <v>23.329000000000001</v>
      </c>
      <c r="Q280">
        <v>29.815000000000001</v>
      </c>
      <c r="R280">
        <v>3.2429999999999999</v>
      </c>
      <c r="S280" t="s">
        <v>1162</v>
      </c>
      <c r="T280" t="s">
        <v>1162</v>
      </c>
    </row>
    <row r="281" spans="1:20">
      <c r="A281" t="s">
        <v>223</v>
      </c>
      <c r="B281">
        <v>2019</v>
      </c>
      <c r="C281" s="9">
        <v>43485</v>
      </c>
      <c r="D281" t="s">
        <v>64</v>
      </c>
      <c r="E281" t="s">
        <v>537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 s="146">
        <v>65.843621399176897</v>
      </c>
      <c r="O281">
        <v>21.321000000000002</v>
      </c>
      <c r="P281">
        <v>20.495000000000001</v>
      </c>
      <c r="Q281">
        <v>26.905000000000001</v>
      </c>
      <c r="R281">
        <v>3.2050000000000001</v>
      </c>
      <c r="S281" t="s">
        <v>1162</v>
      </c>
      <c r="T281" t="s">
        <v>1162</v>
      </c>
    </row>
    <row r="282" spans="1:20">
      <c r="A282" t="s">
        <v>223</v>
      </c>
      <c r="B282">
        <v>2019</v>
      </c>
      <c r="C282" s="9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28.229999999999901</v>
      </c>
      <c r="P282">
        <v>28.651</v>
      </c>
      <c r="Q282">
        <v>32.347000000000001</v>
      </c>
      <c r="R282">
        <v>1.8480000000000001</v>
      </c>
      <c r="S282" t="s">
        <v>1162</v>
      </c>
      <c r="T282" t="s">
        <v>1162</v>
      </c>
    </row>
    <row r="283" spans="1:20">
      <c r="A283" t="s">
        <v>223</v>
      </c>
      <c r="B283">
        <v>2019</v>
      </c>
      <c r="C283" s="9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23.329000000000001</v>
      </c>
      <c r="P283">
        <v>22.742999999999999</v>
      </c>
      <c r="Q283">
        <v>28.805</v>
      </c>
      <c r="R283">
        <v>3.0310000000000001</v>
      </c>
      <c r="S283" t="s">
        <v>1162</v>
      </c>
      <c r="T283" t="s">
        <v>1162</v>
      </c>
    </row>
    <row r="284" spans="1:20">
      <c r="A284" t="s">
        <v>223</v>
      </c>
      <c r="B284">
        <v>2019</v>
      </c>
      <c r="C284" s="9">
        <v>43485</v>
      </c>
      <c r="D284" t="s">
        <v>64</v>
      </c>
      <c r="E284" t="s">
        <v>538</v>
      </c>
      <c r="F284">
        <v>1</v>
      </c>
      <c r="G284">
        <v>2</v>
      </c>
      <c r="H284" t="s">
        <v>200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28.651</v>
      </c>
      <c r="P284">
        <v>28.997</v>
      </c>
      <c r="Q284">
        <v>32.625</v>
      </c>
      <c r="R284">
        <v>1.8140000000000001</v>
      </c>
      <c r="S284" t="s">
        <v>1162</v>
      </c>
      <c r="T284" t="s">
        <v>1162</v>
      </c>
    </row>
    <row r="285" spans="1:20">
      <c r="A285" t="s">
        <v>223</v>
      </c>
      <c r="B285">
        <v>2019</v>
      </c>
      <c r="C285" s="9">
        <v>43485</v>
      </c>
      <c r="D285" t="s">
        <v>64</v>
      </c>
      <c r="E285" t="s">
        <v>538</v>
      </c>
      <c r="F285">
        <v>1</v>
      </c>
      <c r="G285">
        <v>2</v>
      </c>
      <c r="H285" t="s">
        <v>904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22.742999999999999</v>
      </c>
      <c r="P285">
        <v>22.321000000000002</v>
      </c>
      <c r="Q285">
        <v>28.059000000000001</v>
      </c>
      <c r="R285">
        <v>2.8690000000000002</v>
      </c>
      <c r="S285" t="s">
        <v>1162</v>
      </c>
      <c r="T285" t="s">
        <v>1162</v>
      </c>
    </row>
    <row r="286" spans="1:20">
      <c r="A286" t="s">
        <v>223</v>
      </c>
      <c r="B286">
        <v>2019</v>
      </c>
      <c r="C286" s="9">
        <v>43485</v>
      </c>
      <c r="D286" t="s">
        <v>64</v>
      </c>
      <c r="E286" t="s">
        <v>538</v>
      </c>
      <c r="F286">
        <v>2</v>
      </c>
      <c r="G286">
        <v>1</v>
      </c>
      <c r="H286" t="s">
        <v>240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27.126999999999999</v>
      </c>
      <c r="P286">
        <v>28.148</v>
      </c>
      <c r="Q286">
        <v>33.368000000000002</v>
      </c>
      <c r="R286">
        <v>2.61</v>
      </c>
      <c r="S286" t="s">
        <v>1162</v>
      </c>
      <c r="T286" t="s">
        <v>1162</v>
      </c>
    </row>
    <row r="287" spans="1:20">
      <c r="A287" t="s">
        <v>223</v>
      </c>
      <c r="B287">
        <v>2019</v>
      </c>
      <c r="C287" s="9">
        <v>43485</v>
      </c>
      <c r="D287" t="s">
        <v>64</v>
      </c>
      <c r="E287" t="s">
        <v>538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24.414999999999999</v>
      </c>
      <c r="P287">
        <v>23.58</v>
      </c>
      <c r="Q287">
        <v>30.314</v>
      </c>
      <c r="R287">
        <v>3.367</v>
      </c>
      <c r="S287" t="s">
        <v>1162</v>
      </c>
      <c r="T287" t="s">
        <v>1162</v>
      </c>
    </row>
    <row r="288" spans="1:20">
      <c r="A288" t="s">
        <v>223</v>
      </c>
      <c r="B288">
        <v>2019</v>
      </c>
      <c r="C288" s="9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28.148</v>
      </c>
      <c r="P288">
        <v>28.906999999999901</v>
      </c>
      <c r="Q288">
        <v>33.936999999999998</v>
      </c>
      <c r="R288">
        <v>2.5150000000000001</v>
      </c>
      <c r="S288" t="s">
        <v>1162</v>
      </c>
      <c r="T288" t="s">
        <v>1162</v>
      </c>
    </row>
    <row r="289" spans="1:20">
      <c r="A289" t="s">
        <v>223</v>
      </c>
      <c r="B289">
        <v>2019</v>
      </c>
      <c r="C289" s="9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23.58</v>
      </c>
      <c r="P289">
        <v>23.048999999999999</v>
      </c>
      <c r="Q289">
        <v>29.367000000000001</v>
      </c>
      <c r="R289">
        <v>3.1589999999999998</v>
      </c>
      <c r="S289" t="s">
        <v>1162</v>
      </c>
      <c r="T289" t="s">
        <v>1162</v>
      </c>
    </row>
    <row r="290" spans="1:20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 t="s">
        <v>540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23.048999999999999</v>
      </c>
      <c r="P290">
        <v>24.454999999999998</v>
      </c>
      <c r="Q290">
        <v>30.395</v>
      </c>
      <c r="R290">
        <v>2.97</v>
      </c>
      <c r="S290" t="s">
        <v>1162</v>
      </c>
      <c r="T290" t="s">
        <v>1162</v>
      </c>
    </row>
    <row r="291" spans="1:20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 t="s">
        <v>540</v>
      </c>
      <c r="G291">
        <v>1</v>
      </c>
      <c r="H291" t="s">
        <v>904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22.321000000000002</v>
      </c>
      <c r="P291">
        <v>21.754999999999999</v>
      </c>
      <c r="Q291">
        <v>27.210999999999999</v>
      </c>
      <c r="R291">
        <v>2.7280000000000002</v>
      </c>
      <c r="S291" t="s">
        <v>1162</v>
      </c>
      <c r="T291" t="s">
        <v>1162</v>
      </c>
    </row>
    <row r="292" spans="1:20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 t="s">
        <v>540</v>
      </c>
      <c r="G292">
        <v>2</v>
      </c>
      <c r="H292" t="s">
        <v>904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21.754999999999999</v>
      </c>
      <c r="P292">
        <v>23.184999999999999</v>
      </c>
      <c r="Q292">
        <v>28.114999999999998</v>
      </c>
      <c r="R292">
        <v>2.4649999999999999</v>
      </c>
      <c r="S292" t="s">
        <v>1162</v>
      </c>
      <c r="T292" t="s">
        <v>1162</v>
      </c>
    </row>
    <row r="293" spans="1:20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 t="s">
        <v>540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24.454999999999998</v>
      </c>
      <c r="P293">
        <v>25.116999999999901</v>
      </c>
      <c r="Q293">
        <v>30.382999999999999</v>
      </c>
      <c r="R293">
        <v>2.633</v>
      </c>
      <c r="S293" t="s">
        <v>1162</v>
      </c>
      <c r="T293" t="s">
        <v>1162</v>
      </c>
    </row>
    <row r="294" spans="1:20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 t="s">
        <v>540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25.116999999999901</v>
      </c>
      <c r="P294">
        <v>25.553999999999998</v>
      </c>
      <c r="Q294">
        <v>30.344000000000001</v>
      </c>
      <c r="R294">
        <v>2.395</v>
      </c>
      <c r="S294" t="s">
        <v>1162</v>
      </c>
      <c r="T294" t="s">
        <v>1162</v>
      </c>
    </row>
    <row r="295" spans="1:20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 t="s">
        <v>540</v>
      </c>
      <c r="G295">
        <v>3</v>
      </c>
      <c r="H295" t="s">
        <v>904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 s="146">
        <v>68.7285223367697</v>
      </c>
      <c r="O295">
        <v>23.184999999999999</v>
      </c>
      <c r="P295">
        <v>21.359000000000002</v>
      </c>
      <c r="Q295">
        <v>26.393000000000001</v>
      </c>
      <c r="R295">
        <v>2.5169999999999999</v>
      </c>
      <c r="S295" t="s">
        <v>1162</v>
      </c>
      <c r="T295" t="s">
        <v>1162</v>
      </c>
    </row>
    <row r="296" spans="1:20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 t="s">
        <v>539</v>
      </c>
      <c r="G296">
        <v>1</v>
      </c>
      <c r="H296" t="s">
        <v>240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28.906999999999901</v>
      </c>
      <c r="P296">
        <v>29.837999999999901</v>
      </c>
      <c r="Q296">
        <v>34.643999999999998</v>
      </c>
      <c r="R296">
        <v>2.403</v>
      </c>
      <c r="S296" t="s">
        <v>1162</v>
      </c>
      <c r="T296" t="s">
        <v>1162</v>
      </c>
    </row>
    <row r="297" spans="1:20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 t="s">
        <v>539</v>
      </c>
      <c r="G297">
        <v>1</v>
      </c>
      <c r="H297" t="s">
        <v>200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28.997</v>
      </c>
      <c r="P297">
        <v>28.7089999999999</v>
      </c>
      <c r="Q297">
        <v>32.256999999999998</v>
      </c>
      <c r="R297">
        <v>1.774</v>
      </c>
      <c r="S297" t="s">
        <v>1162</v>
      </c>
      <c r="T297" t="s">
        <v>1162</v>
      </c>
    </row>
    <row r="298" spans="1:20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 t="s">
        <v>539</v>
      </c>
      <c r="G298">
        <v>2</v>
      </c>
      <c r="H298" t="s">
        <v>240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29.837999999999901</v>
      </c>
      <c r="P298">
        <v>30.596</v>
      </c>
      <c r="Q298">
        <v>35.186</v>
      </c>
      <c r="R298">
        <v>2.2949999999999999</v>
      </c>
      <c r="S298" t="s">
        <v>1162</v>
      </c>
      <c r="T298" t="s">
        <v>1162</v>
      </c>
    </row>
    <row r="299" spans="1:20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 t="s">
        <v>539</v>
      </c>
      <c r="G299">
        <v>2</v>
      </c>
      <c r="H299" t="s">
        <v>200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28.7089999999999</v>
      </c>
      <c r="P299">
        <v>28.562999999999999</v>
      </c>
      <c r="Q299">
        <v>31.965</v>
      </c>
      <c r="R299">
        <v>1.7010000000000001</v>
      </c>
      <c r="S299" t="s">
        <v>1162</v>
      </c>
      <c r="T299" t="s">
        <v>1162</v>
      </c>
    </row>
    <row r="300" spans="1:20">
      <c r="A300" t="s">
        <v>224</v>
      </c>
      <c r="B300">
        <v>2019</v>
      </c>
      <c r="C300" s="9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  <c r="S300" t="s">
        <v>1162</v>
      </c>
      <c r="T300" t="s">
        <v>1162</v>
      </c>
    </row>
    <row r="301" spans="1:20">
      <c r="A301" t="s">
        <v>224</v>
      </c>
      <c r="B301">
        <v>2019</v>
      </c>
      <c r="C301" s="9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 t="s">
        <v>1162</v>
      </c>
      <c r="T301" t="s">
        <v>1162</v>
      </c>
    </row>
    <row r="302" spans="1:20">
      <c r="A302" t="s">
        <v>224</v>
      </c>
      <c r="B302">
        <v>2019</v>
      </c>
      <c r="C302" s="9">
        <v>43492</v>
      </c>
      <c r="D302" t="s">
        <v>64</v>
      </c>
      <c r="E302" t="s">
        <v>533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30.937000000000001</v>
      </c>
      <c r="P302">
        <v>31.056999999999999</v>
      </c>
      <c r="Q302">
        <v>36.267000000000003</v>
      </c>
      <c r="R302">
        <v>2.605</v>
      </c>
      <c r="S302" t="s">
        <v>1162</v>
      </c>
      <c r="T302" t="s">
        <v>1162</v>
      </c>
    </row>
    <row r="303" spans="1:20">
      <c r="A303" t="s">
        <v>224</v>
      </c>
      <c r="B303">
        <v>2019</v>
      </c>
      <c r="C303" s="9">
        <v>43492</v>
      </c>
      <c r="D303" t="s">
        <v>64</v>
      </c>
      <c r="E303" t="s">
        <v>533</v>
      </c>
      <c r="F303">
        <v>2</v>
      </c>
      <c r="G303">
        <v>1</v>
      </c>
      <c r="H303" t="s">
        <v>206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7.1340000000000003</v>
      </c>
      <c r="P303">
        <v>7.2779999999999996</v>
      </c>
      <c r="Q303">
        <v>19.794</v>
      </c>
      <c r="R303">
        <v>6.258</v>
      </c>
      <c r="S303" t="s">
        <v>1162</v>
      </c>
      <c r="T303" t="s">
        <v>1162</v>
      </c>
    </row>
    <row r="304" spans="1:20">
      <c r="A304" t="s">
        <v>224</v>
      </c>
      <c r="B304">
        <v>2019</v>
      </c>
      <c r="C304" s="9">
        <v>43492</v>
      </c>
      <c r="D304" t="s">
        <v>64</v>
      </c>
      <c r="E304" t="s">
        <v>533</v>
      </c>
      <c r="F304">
        <v>3</v>
      </c>
      <c r="G304">
        <v>1</v>
      </c>
      <c r="H304" t="s">
        <v>229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  <c r="S304" t="s">
        <v>1162</v>
      </c>
      <c r="T304" t="s">
        <v>1162</v>
      </c>
    </row>
    <row r="305" spans="1:20">
      <c r="A305" t="s">
        <v>224</v>
      </c>
      <c r="B305">
        <v>2019</v>
      </c>
      <c r="C305" s="9">
        <v>43492</v>
      </c>
      <c r="D305" t="s">
        <v>64</v>
      </c>
      <c r="E305" t="s">
        <v>533</v>
      </c>
      <c r="F305">
        <v>3</v>
      </c>
      <c r="G305">
        <v>1</v>
      </c>
      <c r="H305" t="s">
        <v>787</v>
      </c>
      <c r="I305" t="s">
        <v>196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  <c r="S305" t="s">
        <v>1162</v>
      </c>
      <c r="T305" t="s">
        <v>1162</v>
      </c>
    </row>
    <row r="306" spans="1:20">
      <c r="A306" t="s">
        <v>224</v>
      </c>
      <c r="B306">
        <v>2019</v>
      </c>
      <c r="C306" s="9">
        <v>43492</v>
      </c>
      <c r="D306" t="s">
        <v>64</v>
      </c>
      <c r="E306" t="s">
        <v>533</v>
      </c>
      <c r="F306">
        <v>4</v>
      </c>
      <c r="G306">
        <v>1</v>
      </c>
      <c r="H306" t="s">
        <v>199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19.838000000000001</v>
      </c>
      <c r="P306">
        <v>20.742999999999999</v>
      </c>
      <c r="Q306">
        <v>26.922999999999998</v>
      </c>
      <c r="R306">
        <v>3.09</v>
      </c>
      <c r="S306" t="s">
        <v>1162</v>
      </c>
      <c r="T306" t="s">
        <v>1162</v>
      </c>
    </row>
    <row r="307" spans="1:20">
      <c r="A307" t="s">
        <v>224</v>
      </c>
      <c r="B307">
        <v>2019</v>
      </c>
      <c r="C307" s="9">
        <v>43492</v>
      </c>
      <c r="D307" t="s">
        <v>64</v>
      </c>
      <c r="E307" t="s">
        <v>533</v>
      </c>
      <c r="F307">
        <v>4</v>
      </c>
      <c r="G307">
        <v>1</v>
      </c>
      <c r="H307" t="s">
        <v>239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6.8810000000000002</v>
      </c>
      <c r="Q307">
        <v>19.991</v>
      </c>
      <c r="R307">
        <v>6.5549999999999997</v>
      </c>
      <c r="S307" t="s">
        <v>1162</v>
      </c>
      <c r="T307" t="s">
        <v>1162</v>
      </c>
    </row>
    <row r="308" spans="1:20">
      <c r="A308" t="s">
        <v>224</v>
      </c>
      <c r="B308">
        <v>2019</v>
      </c>
      <c r="C308" s="9">
        <v>43492</v>
      </c>
      <c r="D308" t="s">
        <v>64</v>
      </c>
      <c r="E308" t="s">
        <v>533</v>
      </c>
      <c r="F308">
        <v>5</v>
      </c>
      <c r="G308">
        <v>1</v>
      </c>
      <c r="H308" t="s">
        <v>181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17.222999999999999</v>
      </c>
      <c r="P308">
        <v>18.108999999999899</v>
      </c>
      <c r="Q308">
        <v>24.530999999999999</v>
      </c>
      <c r="R308">
        <v>3.2109999999999999</v>
      </c>
      <c r="S308" t="s">
        <v>1162</v>
      </c>
      <c r="T308" t="s">
        <v>1162</v>
      </c>
    </row>
    <row r="309" spans="1:20">
      <c r="A309" t="s">
        <v>224</v>
      </c>
      <c r="B309">
        <v>2019</v>
      </c>
      <c r="C309" s="9">
        <v>43492</v>
      </c>
      <c r="D309" t="s">
        <v>64</v>
      </c>
      <c r="E309" t="s">
        <v>533</v>
      </c>
      <c r="F309">
        <v>5</v>
      </c>
      <c r="G309">
        <v>1</v>
      </c>
      <c r="H309" t="s">
        <v>246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6.3269999999999902</v>
      </c>
      <c r="P309">
        <v>5.6199999999999903</v>
      </c>
      <c r="Q309">
        <v>16.802</v>
      </c>
      <c r="R309">
        <v>5.5910000000000002</v>
      </c>
      <c r="S309" t="s">
        <v>1162</v>
      </c>
      <c r="T309" t="s">
        <v>1162</v>
      </c>
    </row>
    <row r="310" spans="1:20">
      <c r="A310" t="s">
        <v>224</v>
      </c>
      <c r="B310">
        <v>2019</v>
      </c>
      <c r="C310" s="9">
        <v>43492</v>
      </c>
      <c r="D310" t="s">
        <v>64</v>
      </c>
      <c r="E310" t="s">
        <v>533</v>
      </c>
      <c r="F310">
        <v>6</v>
      </c>
      <c r="G310">
        <v>1</v>
      </c>
      <c r="H310" t="s">
        <v>255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21.518999999999998</v>
      </c>
      <c r="P310">
        <v>21.919</v>
      </c>
      <c r="Q310">
        <v>27.087</v>
      </c>
      <c r="R310">
        <v>2.5840000000000001</v>
      </c>
      <c r="S310" t="s">
        <v>1162</v>
      </c>
      <c r="T310" t="s">
        <v>1162</v>
      </c>
    </row>
    <row r="311" spans="1:20">
      <c r="A311" t="s">
        <v>224</v>
      </c>
      <c r="B311">
        <v>2019</v>
      </c>
      <c r="C311" s="9">
        <v>43492</v>
      </c>
      <c r="D311" t="s">
        <v>64</v>
      </c>
      <c r="E311" t="s">
        <v>533</v>
      </c>
      <c r="F311">
        <v>6</v>
      </c>
      <c r="G311">
        <v>1</v>
      </c>
      <c r="H311" t="s">
        <v>908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6.3789999999999996</v>
      </c>
      <c r="P311">
        <v>6.0990000000000002</v>
      </c>
      <c r="Q311">
        <v>17.555</v>
      </c>
      <c r="R311">
        <v>5.7279999999999998</v>
      </c>
      <c r="S311" t="s">
        <v>1162</v>
      </c>
      <c r="T311" t="s">
        <v>1162</v>
      </c>
    </row>
    <row r="312" spans="1:20">
      <c r="A312" t="s">
        <v>224</v>
      </c>
      <c r="B312">
        <v>2019</v>
      </c>
      <c r="C312" s="9">
        <v>43492</v>
      </c>
      <c r="D312" t="s">
        <v>64</v>
      </c>
      <c r="E312" t="s">
        <v>533</v>
      </c>
      <c r="F312">
        <v>7</v>
      </c>
      <c r="G312">
        <v>1</v>
      </c>
      <c r="H312" t="s">
        <v>237</v>
      </c>
      <c r="I312" t="s">
        <v>196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18.736999999999998</v>
      </c>
      <c r="P312">
        <v>20.837</v>
      </c>
      <c r="Q312">
        <v>28.747</v>
      </c>
      <c r="R312">
        <v>3.9550000000000001</v>
      </c>
      <c r="S312" t="s">
        <v>1162</v>
      </c>
      <c r="T312" t="s">
        <v>1162</v>
      </c>
    </row>
    <row r="313" spans="1:20">
      <c r="A313" t="s">
        <v>224</v>
      </c>
      <c r="B313">
        <v>2019</v>
      </c>
      <c r="C313" s="9">
        <v>43492</v>
      </c>
      <c r="D313" t="s">
        <v>64</v>
      </c>
      <c r="E313" t="s">
        <v>533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15.22</v>
      </c>
      <c r="Q313">
        <v>24.59</v>
      </c>
      <c r="R313">
        <v>4.6849999999999996</v>
      </c>
      <c r="S313" t="s">
        <v>1162</v>
      </c>
      <c r="T313" t="s">
        <v>1162</v>
      </c>
    </row>
    <row r="314" spans="1:20">
      <c r="A314" t="s">
        <v>224</v>
      </c>
      <c r="B314">
        <v>2019</v>
      </c>
      <c r="C314" s="9">
        <v>43492</v>
      </c>
      <c r="D314" t="s">
        <v>64</v>
      </c>
      <c r="E314" t="s">
        <v>533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18.181000000000001</v>
      </c>
      <c r="Q314">
        <v>28.483000000000001</v>
      </c>
      <c r="R314">
        <v>5.1509999999999998</v>
      </c>
      <c r="S314" t="s">
        <v>1162</v>
      </c>
      <c r="T314" t="s">
        <v>1162</v>
      </c>
    </row>
    <row r="315" spans="1:20">
      <c r="A315" t="s">
        <v>224</v>
      </c>
      <c r="B315">
        <v>2019</v>
      </c>
      <c r="C315" s="9">
        <v>43492</v>
      </c>
      <c r="D315" t="s">
        <v>64</v>
      </c>
      <c r="E315" t="s">
        <v>533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16.891999999999999</v>
      </c>
      <c r="P315">
        <v>16.234999999999999</v>
      </c>
      <c r="Q315">
        <v>23.241</v>
      </c>
      <c r="R315">
        <v>3.5030000000000001</v>
      </c>
      <c r="S315" t="s">
        <v>1162</v>
      </c>
      <c r="T315" t="s">
        <v>1162</v>
      </c>
    </row>
    <row r="316" spans="1:20">
      <c r="A316" t="s">
        <v>224</v>
      </c>
      <c r="B316">
        <v>2019</v>
      </c>
      <c r="C316" s="9">
        <v>43492</v>
      </c>
      <c r="D316" t="s">
        <v>64</v>
      </c>
      <c r="E316" t="s">
        <v>533</v>
      </c>
      <c r="F316">
        <v>9</v>
      </c>
      <c r="G316">
        <v>1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18.315999999999999</v>
      </c>
      <c r="P316">
        <v>20.393999999999998</v>
      </c>
      <c r="Q316">
        <v>27.256</v>
      </c>
      <c r="R316">
        <v>3.431</v>
      </c>
      <c r="S316" t="s">
        <v>1162</v>
      </c>
      <c r="T316" t="s">
        <v>1162</v>
      </c>
    </row>
    <row r="317" spans="1:20">
      <c r="A317" t="s">
        <v>224</v>
      </c>
      <c r="B317">
        <v>2019</v>
      </c>
      <c r="C317" s="9">
        <v>43492</v>
      </c>
      <c r="D317" t="s">
        <v>64</v>
      </c>
      <c r="E317" t="s">
        <v>533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18.395</v>
      </c>
      <c r="P317">
        <v>17.423999999999999</v>
      </c>
      <c r="Q317">
        <v>24.344000000000001</v>
      </c>
      <c r="R317">
        <v>3.46</v>
      </c>
      <c r="S317" t="s">
        <v>1162</v>
      </c>
      <c r="T317" t="s">
        <v>1162</v>
      </c>
    </row>
    <row r="318" spans="1:20">
      <c r="A318" t="s">
        <v>224</v>
      </c>
      <c r="B318">
        <v>2019</v>
      </c>
      <c r="C318" s="9">
        <v>43492</v>
      </c>
      <c r="D318" t="s">
        <v>64</v>
      </c>
      <c r="E318" t="s">
        <v>533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17.474</v>
      </c>
      <c r="P318">
        <v>18.712999999999901</v>
      </c>
      <c r="Q318">
        <v>25.274999999999999</v>
      </c>
      <c r="R318">
        <v>3.2810000000000001</v>
      </c>
      <c r="S318" t="s">
        <v>1162</v>
      </c>
      <c r="T318" t="s">
        <v>1162</v>
      </c>
    </row>
    <row r="319" spans="1:20">
      <c r="A319" t="s">
        <v>224</v>
      </c>
      <c r="B319">
        <v>2019</v>
      </c>
      <c r="C319" s="9">
        <v>43492</v>
      </c>
      <c r="D319" t="s">
        <v>64</v>
      </c>
      <c r="E319" t="s">
        <v>533</v>
      </c>
      <c r="F319">
        <v>10</v>
      </c>
      <c r="G319">
        <v>1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10.499000000000001</v>
      </c>
      <c r="P319">
        <v>9.3680000000000003</v>
      </c>
      <c r="Q319">
        <v>19.616</v>
      </c>
      <c r="R319">
        <v>5.1239999999999997</v>
      </c>
      <c r="S319" t="s">
        <v>1162</v>
      </c>
      <c r="T319" t="s">
        <v>1162</v>
      </c>
    </row>
    <row r="320" spans="1:20">
      <c r="A320" t="s">
        <v>224</v>
      </c>
      <c r="B320">
        <v>2019</v>
      </c>
      <c r="C320" s="9">
        <v>43492</v>
      </c>
      <c r="D320" t="s">
        <v>64</v>
      </c>
      <c r="E320" t="s">
        <v>533</v>
      </c>
      <c r="F320">
        <v>11</v>
      </c>
      <c r="G320">
        <v>1</v>
      </c>
      <c r="H320" t="s">
        <v>256</v>
      </c>
      <c r="I320" t="s">
        <v>254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14.501999999999899</v>
      </c>
      <c r="P320">
        <v>17.542000000000002</v>
      </c>
      <c r="Q320">
        <v>26.614000000000001</v>
      </c>
      <c r="R320">
        <v>4.5359999999999996</v>
      </c>
      <c r="S320" t="s">
        <v>1162</v>
      </c>
      <c r="T320" t="s">
        <v>1162</v>
      </c>
    </row>
    <row r="321" spans="1:20">
      <c r="A321" t="s">
        <v>224</v>
      </c>
      <c r="B321">
        <v>2019</v>
      </c>
      <c r="C321" s="9">
        <v>43492</v>
      </c>
      <c r="D321" t="s">
        <v>64</v>
      </c>
      <c r="E321" t="s">
        <v>533</v>
      </c>
      <c r="F321">
        <v>11</v>
      </c>
      <c r="G321">
        <v>1</v>
      </c>
      <c r="H321" t="s">
        <v>770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12.555999999999999</v>
      </c>
      <c r="P321">
        <v>11.037999999999901</v>
      </c>
      <c r="Q321">
        <v>21.367999999999999</v>
      </c>
      <c r="R321">
        <v>5.165</v>
      </c>
      <c r="S321" t="s">
        <v>1162</v>
      </c>
      <c r="T321" t="s">
        <v>1162</v>
      </c>
    </row>
    <row r="322" spans="1:20">
      <c r="A322" t="s">
        <v>224</v>
      </c>
      <c r="B322">
        <v>2019</v>
      </c>
      <c r="C322" s="9">
        <v>43492</v>
      </c>
      <c r="D322" t="s">
        <v>64</v>
      </c>
      <c r="E322" t="s">
        <v>533</v>
      </c>
      <c r="F322">
        <v>12</v>
      </c>
      <c r="G322">
        <v>1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15.079999999999901</v>
      </c>
      <c r="Q322">
        <v>26.54</v>
      </c>
      <c r="R322">
        <v>5.73</v>
      </c>
      <c r="S322" t="s">
        <v>1162</v>
      </c>
      <c r="T322" t="s">
        <v>1162</v>
      </c>
    </row>
    <row r="323" spans="1:20">
      <c r="A323" t="s">
        <v>224</v>
      </c>
      <c r="B323">
        <v>2019</v>
      </c>
      <c r="C323" s="9">
        <v>43492</v>
      </c>
      <c r="D323" t="s">
        <v>64</v>
      </c>
      <c r="E323" t="s">
        <v>533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4.8120000000000003</v>
      </c>
      <c r="P323">
        <v>4.2949999999999999</v>
      </c>
      <c r="Q323">
        <v>15.619</v>
      </c>
      <c r="R323">
        <v>5.6619999999999999</v>
      </c>
      <c r="S323" t="s">
        <v>1162</v>
      </c>
      <c r="T323" t="s">
        <v>1162</v>
      </c>
    </row>
    <row r="324" spans="1:20">
      <c r="A324" t="s">
        <v>224</v>
      </c>
      <c r="B324">
        <v>2019</v>
      </c>
      <c r="C324" s="9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12.196999999999999</v>
      </c>
      <c r="Q324">
        <v>22.690999999999999</v>
      </c>
      <c r="R324">
        <v>5.2469999999999999</v>
      </c>
      <c r="S324" t="s">
        <v>1162</v>
      </c>
      <c r="T324" t="s">
        <v>1162</v>
      </c>
    </row>
    <row r="325" spans="1:20">
      <c r="A325" t="s">
        <v>224</v>
      </c>
      <c r="B325">
        <v>2019</v>
      </c>
      <c r="C325" s="9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15.079999999999901</v>
      </c>
      <c r="P325">
        <v>11.734</v>
      </c>
      <c r="Q325">
        <v>21.678000000000001</v>
      </c>
      <c r="R325">
        <v>4.9720000000000004</v>
      </c>
      <c r="S325" t="s">
        <v>1162</v>
      </c>
      <c r="T325" t="s">
        <v>1162</v>
      </c>
    </row>
    <row r="326" spans="1:20">
      <c r="A326" t="s">
        <v>224</v>
      </c>
      <c r="B326">
        <v>2019</v>
      </c>
      <c r="C326" s="9">
        <v>43492</v>
      </c>
      <c r="D326" t="s">
        <v>64</v>
      </c>
      <c r="E326" t="s">
        <v>536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22.622999999999902</v>
      </c>
      <c r="P326">
        <v>23.730999999999899</v>
      </c>
      <c r="Q326">
        <v>29.696999999999999</v>
      </c>
      <c r="R326">
        <v>2.9830000000000001</v>
      </c>
      <c r="S326" t="s">
        <v>1162</v>
      </c>
      <c r="T326" t="s">
        <v>1162</v>
      </c>
    </row>
    <row r="327" spans="1:20">
      <c r="A327" t="s">
        <v>224</v>
      </c>
      <c r="B327">
        <v>2019</v>
      </c>
      <c r="C327" s="9">
        <v>43492</v>
      </c>
      <c r="D327" t="s">
        <v>64</v>
      </c>
      <c r="E327" t="s">
        <v>536</v>
      </c>
      <c r="F327">
        <v>2</v>
      </c>
      <c r="G327">
        <v>1</v>
      </c>
      <c r="H327" t="s">
        <v>256</v>
      </c>
      <c r="I327" t="s">
        <v>254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17.542000000000002</v>
      </c>
      <c r="P327">
        <v>16.695</v>
      </c>
      <c r="Q327">
        <v>24.873000000000001</v>
      </c>
      <c r="R327">
        <v>4.0890000000000004</v>
      </c>
      <c r="S327" t="s">
        <v>1162</v>
      </c>
      <c r="T327" t="s">
        <v>1162</v>
      </c>
    </row>
    <row r="328" spans="1:20">
      <c r="A328" t="s">
        <v>224</v>
      </c>
      <c r="B328">
        <v>2019</v>
      </c>
      <c r="C328" s="9">
        <v>43492</v>
      </c>
      <c r="D328" t="s">
        <v>64</v>
      </c>
      <c r="E328" t="s">
        <v>536</v>
      </c>
      <c r="F328">
        <v>3</v>
      </c>
      <c r="G328">
        <v>1</v>
      </c>
      <c r="H328" t="s">
        <v>871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12.999999999999901</v>
      </c>
      <c r="P328">
        <v>17.760999999999999</v>
      </c>
      <c r="Q328">
        <v>26.887</v>
      </c>
      <c r="R328">
        <v>4.5629999999999997</v>
      </c>
      <c r="S328" t="s">
        <v>1162</v>
      </c>
      <c r="T328" t="s">
        <v>1162</v>
      </c>
    </row>
    <row r="329" spans="1:20">
      <c r="A329" t="s">
        <v>224</v>
      </c>
      <c r="B329">
        <v>2019</v>
      </c>
      <c r="C329" s="9">
        <v>43492</v>
      </c>
      <c r="D329" t="s">
        <v>64</v>
      </c>
      <c r="E329" t="s">
        <v>536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18.712999999999901</v>
      </c>
      <c r="P329">
        <v>17.821000000000002</v>
      </c>
      <c r="Q329">
        <v>24.045000000000002</v>
      </c>
      <c r="R329">
        <v>3.1120000000000001</v>
      </c>
      <c r="S329" t="s">
        <v>1162</v>
      </c>
      <c r="T329" t="s">
        <v>1162</v>
      </c>
    </row>
    <row r="330" spans="1:20">
      <c r="A330" t="s">
        <v>224</v>
      </c>
      <c r="B330">
        <v>2019</v>
      </c>
      <c r="C330" s="9">
        <v>43492</v>
      </c>
      <c r="D330" t="s">
        <v>64</v>
      </c>
      <c r="E330" t="s">
        <v>536</v>
      </c>
      <c r="F330">
        <v>4</v>
      </c>
      <c r="G330">
        <v>1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20.393999999999998</v>
      </c>
      <c r="P330">
        <v>21.515000000000001</v>
      </c>
      <c r="Q330">
        <v>28.035</v>
      </c>
      <c r="R330">
        <v>3.26</v>
      </c>
      <c r="S330" t="s">
        <v>1162</v>
      </c>
      <c r="T330" t="s">
        <v>1162</v>
      </c>
    </row>
    <row r="331" spans="1:20">
      <c r="A331" t="s">
        <v>224</v>
      </c>
      <c r="B331">
        <v>2019</v>
      </c>
      <c r="C331" s="9">
        <v>43492</v>
      </c>
      <c r="D331" t="s">
        <v>64</v>
      </c>
      <c r="E331" t="s">
        <v>536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14.695</v>
      </c>
      <c r="P331">
        <v>14.178999999999901</v>
      </c>
      <c r="Q331">
        <v>21.704999999999998</v>
      </c>
      <c r="R331">
        <v>3.7629999999999999</v>
      </c>
      <c r="S331" t="s">
        <v>1162</v>
      </c>
      <c r="T331" t="s">
        <v>1162</v>
      </c>
    </row>
    <row r="332" spans="1:20">
      <c r="A332" t="s">
        <v>224</v>
      </c>
      <c r="B332">
        <v>2019</v>
      </c>
      <c r="C332" s="9">
        <v>43492</v>
      </c>
      <c r="D332" t="s">
        <v>64</v>
      </c>
      <c r="E332" t="s">
        <v>536</v>
      </c>
      <c r="F332">
        <v>5</v>
      </c>
      <c r="G332">
        <v>1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21.117999999999999</v>
      </c>
      <c r="Q332">
        <v>33.212000000000003</v>
      </c>
      <c r="R332">
        <v>6.0469999999999997</v>
      </c>
      <c r="S332" t="s">
        <v>1162</v>
      </c>
      <c r="T332" t="s">
        <v>1162</v>
      </c>
    </row>
    <row r="333" spans="1:20">
      <c r="A333" t="s">
        <v>224</v>
      </c>
      <c r="B333">
        <v>2019</v>
      </c>
      <c r="C333" s="9">
        <v>43492</v>
      </c>
      <c r="D333" t="s">
        <v>64</v>
      </c>
      <c r="E333" t="s">
        <v>536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18.181000000000001</v>
      </c>
      <c r="P333">
        <v>17.009999999999899</v>
      </c>
      <c r="Q333">
        <v>26.513999999999999</v>
      </c>
      <c r="R333">
        <v>4.7519999999999998</v>
      </c>
      <c r="S333" t="s">
        <v>1162</v>
      </c>
      <c r="T333" t="s">
        <v>1162</v>
      </c>
    </row>
    <row r="334" spans="1:20">
      <c r="A334" t="s">
        <v>224</v>
      </c>
      <c r="B334">
        <v>2019</v>
      </c>
      <c r="C334" s="9">
        <v>43492</v>
      </c>
      <c r="D334" t="s">
        <v>64</v>
      </c>
      <c r="E334" t="s">
        <v>536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31.056999999999999</v>
      </c>
      <c r="P334">
        <v>31.472999999999999</v>
      </c>
      <c r="Q334">
        <v>36.561</v>
      </c>
      <c r="R334">
        <v>2.544</v>
      </c>
      <c r="S334" t="s">
        <v>1162</v>
      </c>
      <c r="T334" t="s">
        <v>1162</v>
      </c>
    </row>
    <row r="335" spans="1:20">
      <c r="A335" t="s">
        <v>224</v>
      </c>
      <c r="B335">
        <v>2019</v>
      </c>
      <c r="C335" s="9">
        <v>43492</v>
      </c>
      <c r="D335" t="s">
        <v>64</v>
      </c>
      <c r="E335" t="s">
        <v>536</v>
      </c>
      <c r="F335">
        <v>6</v>
      </c>
      <c r="G335">
        <v>1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20.837</v>
      </c>
      <c r="P335">
        <v>20.602999999999899</v>
      </c>
      <c r="Q335">
        <v>28.068999999999999</v>
      </c>
      <c r="R335">
        <v>3.7330000000000001</v>
      </c>
      <c r="S335" t="s">
        <v>1162</v>
      </c>
      <c r="T335" t="s">
        <v>1162</v>
      </c>
    </row>
    <row r="336" spans="1:20">
      <c r="A336" t="s">
        <v>224</v>
      </c>
      <c r="B336">
        <v>2019</v>
      </c>
      <c r="C336" s="9">
        <v>43492</v>
      </c>
      <c r="D336" t="s">
        <v>64</v>
      </c>
      <c r="E336" t="s">
        <v>536</v>
      </c>
      <c r="F336">
        <v>7</v>
      </c>
      <c r="G336">
        <v>1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21.396000000000001</v>
      </c>
      <c r="Q336">
        <v>33.118000000000002</v>
      </c>
      <c r="R336">
        <v>5.8609999999999998</v>
      </c>
      <c r="S336" t="s">
        <v>1162</v>
      </c>
      <c r="T336" t="s">
        <v>1162</v>
      </c>
    </row>
    <row r="337" spans="1:20">
      <c r="A337" t="s">
        <v>224</v>
      </c>
      <c r="B337">
        <v>2019</v>
      </c>
      <c r="C337" s="9">
        <v>43492</v>
      </c>
      <c r="D337" t="s">
        <v>64</v>
      </c>
      <c r="E337" t="s">
        <v>536</v>
      </c>
      <c r="F337">
        <v>7</v>
      </c>
      <c r="G337">
        <v>1</v>
      </c>
      <c r="H337" t="s">
        <v>255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21.919</v>
      </c>
      <c r="P337">
        <v>21.545000000000002</v>
      </c>
      <c r="Q337">
        <v>26.603000000000002</v>
      </c>
      <c r="R337">
        <v>2.5289999999999999</v>
      </c>
      <c r="S337" t="s">
        <v>1162</v>
      </c>
      <c r="T337" t="s">
        <v>1162</v>
      </c>
    </row>
    <row r="338" spans="1:20">
      <c r="A338" t="s">
        <v>224</v>
      </c>
      <c r="B338">
        <v>2019</v>
      </c>
      <c r="C338" s="9">
        <v>43492</v>
      </c>
      <c r="D338" t="s">
        <v>64</v>
      </c>
      <c r="E338" t="s">
        <v>536</v>
      </c>
      <c r="F338">
        <v>8</v>
      </c>
      <c r="G338">
        <v>1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20.742999999999999</v>
      </c>
      <c r="P338">
        <v>21.919999999999899</v>
      </c>
      <c r="Q338">
        <v>27.777999999999999</v>
      </c>
      <c r="R338">
        <v>2.9289999999999998</v>
      </c>
      <c r="S338" t="s">
        <v>1162</v>
      </c>
      <c r="T338" t="s">
        <v>1162</v>
      </c>
    </row>
    <row r="339" spans="1:20">
      <c r="A339" t="s">
        <v>224</v>
      </c>
      <c r="B339">
        <v>2019</v>
      </c>
      <c r="C339" s="9">
        <v>43492</v>
      </c>
      <c r="D339" t="s">
        <v>64</v>
      </c>
      <c r="E339" t="s">
        <v>536</v>
      </c>
      <c r="F339">
        <v>8</v>
      </c>
      <c r="G339">
        <v>1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18.108999999999899</v>
      </c>
      <c r="P339">
        <v>17.55</v>
      </c>
      <c r="Q339">
        <v>23.608000000000001</v>
      </c>
      <c r="R339">
        <v>3.0289999999999999</v>
      </c>
      <c r="S339" t="s">
        <v>1162</v>
      </c>
      <c r="T339" t="s">
        <v>1162</v>
      </c>
    </row>
    <row r="340" spans="1:20">
      <c r="A340" t="s">
        <v>224</v>
      </c>
      <c r="B340">
        <v>2019</v>
      </c>
      <c r="C340" s="9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21.919999999999899</v>
      </c>
      <c r="P340">
        <v>22.613</v>
      </c>
      <c r="Q340">
        <v>28.289000000000001</v>
      </c>
      <c r="R340">
        <v>2.8380000000000001</v>
      </c>
      <c r="S340" t="s">
        <v>1162</v>
      </c>
      <c r="T340" t="s">
        <v>1162</v>
      </c>
    </row>
    <row r="341" spans="1:20">
      <c r="A341" t="s">
        <v>224</v>
      </c>
      <c r="B341">
        <v>2019</v>
      </c>
      <c r="C341" s="9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12.196999999999999</v>
      </c>
      <c r="P341">
        <v>11.653</v>
      </c>
      <c r="Q341">
        <v>21.053000000000001</v>
      </c>
      <c r="R341">
        <v>4.7</v>
      </c>
      <c r="S341" t="s">
        <v>1162</v>
      </c>
      <c r="T341" t="s">
        <v>1162</v>
      </c>
    </row>
    <row r="342" spans="1:20">
      <c r="A342" t="s">
        <v>224</v>
      </c>
      <c r="B342">
        <v>2019</v>
      </c>
      <c r="C342" s="9">
        <v>43492</v>
      </c>
      <c r="D342" t="s">
        <v>64</v>
      </c>
      <c r="E342" t="s">
        <v>537</v>
      </c>
      <c r="F342">
        <v>1</v>
      </c>
      <c r="G342">
        <v>2</v>
      </c>
      <c r="H342" t="s">
        <v>199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22.613</v>
      </c>
      <c r="P342">
        <v>23.128</v>
      </c>
      <c r="Q342">
        <v>28.654</v>
      </c>
      <c r="R342">
        <v>2.7629999999999999</v>
      </c>
      <c r="S342" t="s">
        <v>1162</v>
      </c>
      <c r="T342" t="s">
        <v>1162</v>
      </c>
    </row>
    <row r="343" spans="1:20">
      <c r="A343" t="s">
        <v>224</v>
      </c>
      <c r="B343">
        <v>2019</v>
      </c>
      <c r="C343" s="9">
        <v>43492</v>
      </c>
      <c r="D343" t="s">
        <v>64</v>
      </c>
      <c r="E343" t="s">
        <v>537</v>
      </c>
      <c r="F343">
        <v>1</v>
      </c>
      <c r="G343">
        <v>2</v>
      </c>
      <c r="H343" t="s">
        <v>310</v>
      </c>
      <c r="I343" t="s">
        <v>102</v>
      </c>
      <c r="J343">
        <v>27.684931506849299</v>
      </c>
      <c r="K343">
        <v>5</v>
      </c>
      <c r="L343">
        <v>2</v>
      </c>
      <c r="M343" t="s">
        <v>534</v>
      </c>
      <c r="O343">
        <v>11.653</v>
      </c>
      <c r="P343">
        <v>11.362</v>
      </c>
      <c r="Q343">
        <v>20.052</v>
      </c>
      <c r="R343">
        <v>4.3449999999999998</v>
      </c>
      <c r="S343" t="s">
        <v>1162</v>
      </c>
      <c r="T343" t="s">
        <v>1162</v>
      </c>
    </row>
    <row r="344" spans="1:20">
      <c r="A344" t="s">
        <v>224</v>
      </c>
      <c r="B344">
        <v>2019</v>
      </c>
      <c r="C344" s="9">
        <v>43492</v>
      </c>
      <c r="D344" t="s">
        <v>64</v>
      </c>
      <c r="E344" t="s">
        <v>537</v>
      </c>
      <c r="F344">
        <v>2</v>
      </c>
      <c r="G344">
        <v>1</v>
      </c>
      <c r="H344" t="s">
        <v>229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21.396000000000001</v>
      </c>
      <c r="P344">
        <v>25.352</v>
      </c>
      <c r="Q344">
        <v>35.512</v>
      </c>
      <c r="R344">
        <v>5.08</v>
      </c>
      <c r="S344" t="s">
        <v>1162</v>
      </c>
      <c r="T344" t="s">
        <v>1162</v>
      </c>
    </row>
    <row r="345" spans="1:20">
      <c r="A345" t="s">
        <v>224</v>
      </c>
      <c r="B345">
        <v>2019</v>
      </c>
      <c r="C345" s="9">
        <v>43492</v>
      </c>
      <c r="D345" t="s">
        <v>64</v>
      </c>
      <c r="E345" t="s">
        <v>537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23.730999999999899</v>
      </c>
      <c r="P345">
        <v>23.305</v>
      </c>
      <c r="Q345">
        <v>29.077000000000002</v>
      </c>
      <c r="R345">
        <v>2.8860000000000001</v>
      </c>
      <c r="S345" t="s">
        <v>1162</v>
      </c>
      <c r="T345" t="s">
        <v>1162</v>
      </c>
    </row>
    <row r="346" spans="1:20">
      <c r="A346" t="s">
        <v>224</v>
      </c>
      <c r="B346">
        <v>2019</v>
      </c>
      <c r="C346" s="9">
        <v>43492</v>
      </c>
      <c r="D346" t="s">
        <v>64</v>
      </c>
      <c r="E346" t="s">
        <v>537</v>
      </c>
      <c r="F346">
        <v>2</v>
      </c>
      <c r="G346">
        <v>2</v>
      </c>
      <c r="H346" t="s">
        <v>229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25.352</v>
      </c>
      <c r="P346">
        <v>28.084</v>
      </c>
      <c r="Q346">
        <v>37.07</v>
      </c>
      <c r="R346">
        <v>4.4930000000000003</v>
      </c>
      <c r="S346" t="s">
        <v>1162</v>
      </c>
      <c r="T346" t="s">
        <v>1162</v>
      </c>
    </row>
    <row r="347" spans="1:20">
      <c r="A347" t="s">
        <v>224</v>
      </c>
      <c r="B347">
        <v>2019</v>
      </c>
      <c r="C347" s="9">
        <v>43492</v>
      </c>
      <c r="D347" t="s">
        <v>64</v>
      </c>
      <c r="E347" t="s">
        <v>537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23.305</v>
      </c>
      <c r="P347">
        <v>23.884</v>
      </c>
      <c r="Q347">
        <v>29.16</v>
      </c>
      <c r="R347">
        <v>2.6379999999999999</v>
      </c>
      <c r="S347" t="s">
        <v>1162</v>
      </c>
      <c r="T347" t="s">
        <v>1162</v>
      </c>
    </row>
    <row r="348" spans="1:20">
      <c r="A348" t="s">
        <v>224</v>
      </c>
      <c r="B348">
        <v>2019</v>
      </c>
      <c r="C348" s="9">
        <v>43492</v>
      </c>
      <c r="D348" t="s">
        <v>64</v>
      </c>
      <c r="E348" t="s">
        <v>537</v>
      </c>
      <c r="F348">
        <v>3</v>
      </c>
      <c r="G348">
        <v>1</v>
      </c>
      <c r="H348" t="s">
        <v>871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17.760999999999999</v>
      </c>
      <c r="P348">
        <v>23.873999999999999</v>
      </c>
      <c r="Q348">
        <v>31.617999999999999</v>
      </c>
      <c r="R348">
        <v>3.8719999999999999</v>
      </c>
      <c r="S348" t="s">
        <v>1162</v>
      </c>
      <c r="T348" t="s">
        <v>1162</v>
      </c>
    </row>
    <row r="349" spans="1:20">
      <c r="A349" t="s">
        <v>224</v>
      </c>
      <c r="B349">
        <v>2019</v>
      </c>
      <c r="C349" s="9">
        <v>43492</v>
      </c>
      <c r="D349" t="s">
        <v>64</v>
      </c>
      <c r="E349" t="s">
        <v>537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31.472999999999999</v>
      </c>
      <c r="P349">
        <v>30.224999999999898</v>
      </c>
      <c r="Q349">
        <v>35.088999999999999</v>
      </c>
      <c r="R349">
        <v>2.4319999999999999</v>
      </c>
      <c r="S349" t="s">
        <v>1162</v>
      </c>
      <c r="T349" t="s">
        <v>1162</v>
      </c>
    </row>
    <row r="350" spans="1:20">
      <c r="A350" t="s">
        <v>224</v>
      </c>
      <c r="B350">
        <v>2019</v>
      </c>
      <c r="C350" s="9">
        <v>43492</v>
      </c>
      <c r="D350" t="s">
        <v>64</v>
      </c>
      <c r="E350" t="s">
        <v>537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30.224999999999898</v>
      </c>
      <c r="P350">
        <v>30.662999999999901</v>
      </c>
      <c r="Q350">
        <v>35.262999999999998</v>
      </c>
      <c r="R350">
        <v>2.2999999999999998</v>
      </c>
      <c r="S350" t="s">
        <v>1162</v>
      </c>
      <c r="T350" t="s">
        <v>1162</v>
      </c>
    </row>
    <row r="351" spans="1:20">
      <c r="A351" t="s">
        <v>224</v>
      </c>
      <c r="B351">
        <v>2019</v>
      </c>
      <c r="C351" s="9">
        <v>43492</v>
      </c>
      <c r="D351" t="s">
        <v>64</v>
      </c>
      <c r="E351" t="s">
        <v>537</v>
      </c>
      <c r="F351">
        <v>3</v>
      </c>
      <c r="G351">
        <v>2</v>
      </c>
      <c r="H351" t="s">
        <v>871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23.873999999999999</v>
      </c>
      <c r="P351">
        <v>24.001999999999999</v>
      </c>
      <c r="Q351">
        <v>30.564</v>
      </c>
      <c r="R351">
        <v>3.2810000000000001</v>
      </c>
      <c r="S351" t="s">
        <v>1162</v>
      </c>
      <c r="T351" t="s">
        <v>1162</v>
      </c>
    </row>
    <row r="352" spans="1:20">
      <c r="A352" t="s">
        <v>224</v>
      </c>
      <c r="B352">
        <v>2019</v>
      </c>
      <c r="C352" s="9">
        <v>43492</v>
      </c>
      <c r="D352" t="s">
        <v>64</v>
      </c>
      <c r="E352" t="s">
        <v>537</v>
      </c>
      <c r="F352">
        <v>3</v>
      </c>
      <c r="G352">
        <v>3</v>
      </c>
      <c r="H352" t="s">
        <v>871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24.001999999999999</v>
      </c>
      <c r="P352">
        <v>26.584</v>
      </c>
      <c r="Q352">
        <v>32.588000000000001</v>
      </c>
      <c r="R352">
        <v>3.0019999999999998</v>
      </c>
      <c r="S352" t="s">
        <v>1162</v>
      </c>
      <c r="T352" t="s">
        <v>1162</v>
      </c>
    </row>
    <row r="353" spans="1:20">
      <c r="A353" t="s">
        <v>224</v>
      </c>
      <c r="B353">
        <v>2019</v>
      </c>
      <c r="C353" s="9">
        <v>43492</v>
      </c>
      <c r="D353" t="s">
        <v>64</v>
      </c>
      <c r="E353" t="s">
        <v>537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 s="146">
        <v>60.281312793034097</v>
      </c>
      <c r="O353">
        <v>30.662999999999901</v>
      </c>
      <c r="P353">
        <v>29.853999999999999</v>
      </c>
      <c r="Q353">
        <v>34.268000000000001</v>
      </c>
      <c r="R353">
        <v>2.2069999999999999</v>
      </c>
      <c r="S353" t="s">
        <v>1162</v>
      </c>
      <c r="T353" t="s">
        <v>1162</v>
      </c>
    </row>
    <row r="354" spans="1:20">
      <c r="A354" t="s">
        <v>224</v>
      </c>
      <c r="B354">
        <v>2019</v>
      </c>
      <c r="C354" s="9">
        <v>43492</v>
      </c>
      <c r="D354" t="s">
        <v>64</v>
      </c>
      <c r="E354" t="s">
        <v>537</v>
      </c>
      <c r="F354">
        <v>4</v>
      </c>
      <c r="G354">
        <v>1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21.117999999999999</v>
      </c>
      <c r="P354">
        <v>24.68</v>
      </c>
      <c r="Q354">
        <v>35.29</v>
      </c>
      <c r="R354">
        <v>5.3049999999999997</v>
      </c>
      <c r="S354" t="s">
        <v>1162</v>
      </c>
      <c r="T354" t="s">
        <v>1162</v>
      </c>
    </row>
    <row r="355" spans="1:20">
      <c r="A355" t="s">
        <v>224</v>
      </c>
      <c r="B355">
        <v>2019</v>
      </c>
      <c r="C355" s="9">
        <v>43492</v>
      </c>
      <c r="D355" t="s">
        <v>64</v>
      </c>
      <c r="E355" t="s">
        <v>537</v>
      </c>
      <c r="F355">
        <v>4</v>
      </c>
      <c r="G355">
        <v>1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21.515000000000001</v>
      </c>
      <c r="P355">
        <v>21.131</v>
      </c>
      <c r="Q355">
        <v>27.431000000000001</v>
      </c>
      <c r="R355">
        <v>3.15</v>
      </c>
      <c r="S355" t="s">
        <v>1162</v>
      </c>
      <c r="T355" t="s">
        <v>1162</v>
      </c>
    </row>
    <row r="356" spans="1:20">
      <c r="A356" t="s">
        <v>224</v>
      </c>
      <c r="B356">
        <v>2019</v>
      </c>
      <c r="C356" s="9">
        <v>43492</v>
      </c>
      <c r="D356" t="s">
        <v>64</v>
      </c>
      <c r="E356" t="s">
        <v>537</v>
      </c>
      <c r="F356">
        <v>4</v>
      </c>
      <c r="G356">
        <v>2</v>
      </c>
      <c r="H356" t="s">
        <v>203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24.68</v>
      </c>
      <c r="P356">
        <v>27.614999999999998</v>
      </c>
      <c r="Q356">
        <v>35.593000000000004</v>
      </c>
      <c r="R356">
        <v>3.9889999999999999</v>
      </c>
      <c r="S356" t="s">
        <v>1162</v>
      </c>
      <c r="T356" t="s">
        <v>1162</v>
      </c>
    </row>
    <row r="357" spans="1:20">
      <c r="A357" t="s">
        <v>224</v>
      </c>
      <c r="B357">
        <v>2019</v>
      </c>
      <c r="C357" s="9">
        <v>43492</v>
      </c>
      <c r="D357" t="s">
        <v>64</v>
      </c>
      <c r="E357" t="s">
        <v>537</v>
      </c>
      <c r="F357">
        <v>4</v>
      </c>
      <c r="G357">
        <v>2</v>
      </c>
      <c r="H357" t="s">
        <v>217</v>
      </c>
      <c r="I357" t="s">
        <v>226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21.131</v>
      </c>
      <c r="P357">
        <v>20.992000000000001</v>
      </c>
      <c r="Q357">
        <v>27.032</v>
      </c>
      <c r="R357">
        <v>3.02</v>
      </c>
      <c r="S357" t="s">
        <v>1162</v>
      </c>
      <c r="T357" t="s">
        <v>1162</v>
      </c>
    </row>
    <row r="358" spans="1:20">
      <c r="A358" t="s">
        <v>224</v>
      </c>
      <c r="B358">
        <v>2019</v>
      </c>
      <c r="C358" s="9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27.614999999999998</v>
      </c>
      <c r="P358">
        <v>28.846999999999898</v>
      </c>
      <c r="Q358">
        <v>36.348999999999997</v>
      </c>
      <c r="R358">
        <v>3.7509999999999999</v>
      </c>
      <c r="S358" t="s">
        <v>1162</v>
      </c>
      <c r="T358" t="s">
        <v>1162</v>
      </c>
    </row>
    <row r="359" spans="1:20">
      <c r="A359" t="s">
        <v>224</v>
      </c>
      <c r="B359">
        <v>2019</v>
      </c>
      <c r="C359" s="9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23.128</v>
      </c>
      <c r="P359">
        <v>22.919</v>
      </c>
      <c r="Q359">
        <v>28.291</v>
      </c>
      <c r="R359">
        <v>2.6859999999999999</v>
      </c>
      <c r="S359" t="s">
        <v>1162</v>
      </c>
      <c r="T359" t="s">
        <v>1162</v>
      </c>
    </row>
    <row r="360" spans="1:20">
      <c r="A360" t="s">
        <v>224</v>
      </c>
      <c r="B360">
        <v>2019</v>
      </c>
      <c r="C360" s="9">
        <v>43492</v>
      </c>
      <c r="D360" t="s">
        <v>64</v>
      </c>
      <c r="E360" t="s">
        <v>538</v>
      </c>
      <c r="F360">
        <v>1</v>
      </c>
      <c r="G360">
        <v>2</v>
      </c>
      <c r="H360" t="s">
        <v>203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28.846999999999898</v>
      </c>
      <c r="P360">
        <v>29.765999999999998</v>
      </c>
      <c r="Q360">
        <v>36.905999999999999</v>
      </c>
      <c r="R360">
        <v>3.57</v>
      </c>
      <c r="S360" t="s">
        <v>1162</v>
      </c>
      <c r="T360" t="s">
        <v>1162</v>
      </c>
    </row>
    <row r="361" spans="1:20">
      <c r="A361" t="s">
        <v>224</v>
      </c>
      <c r="B361">
        <v>2019</v>
      </c>
      <c r="C361" s="9">
        <v>43492</v>
      </c>
      <c r="D361" t="s">
        <v>64</v>
      </c>
      <c r="E361" t="s">
        <v>538</v>
      </c>
      <c r="F361">
        <v>1</v>
      </c>
      <c r="G361">
        <v>2</v>
      </c>
      <c r="H361" t="s">
        <v>199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22.919</v>
      </c>
      <c r="P361">
        <v>22.762999999999899</v>
      </c>
      <c r="Q361">
        <v>28.004999999999999</v>
      </c>
      <c r="R361">
        <v>2.621</v>
      </c>
      <c r="S361" t="s">
        <v>1162</v>
      </c>
      <c r="T361" t="s">
        <v>1162</v>
      </c>
    </row>
    <row r="362" spans="1:20">
      <c r="A362" t="s">
        <v>224</v>
      </c>
      <c r="B362">
        <v>2019</v>
      </c>
      <c r="C362" s="9">
        <v>43492</v>
      </c>
      <c r="D362" t="s">
        <v>64</v>
      </c>
      <c r="E362" t="s">
        <v>538</v>
      </c>
      <c r="F362">
        <v>2</v>
      </c>
      <c r="G362">
        <v>1</v>
      </c>
      <c r="H362" t="s">
        <v>229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28.084</v>
      </c>
      <c r="P362">
        <v>30.186</v>
      </c>
      <c r="Q362">
        <v>38.398000000000003</v>
      </c>
      <c r="R362">
        <v>4.1059999999999999</v>
      </c>
      <c r="S362" t="s">
        <v>1162</v>
      </c>
      <c r="T362" t="s">
        <v>1162</v>
      </c>
    </row>
    <row r="363" spans="1:20">
      <c r="A363" t="s">
        <v>224</v>
      </c>
      <c r="B363">
        <v>2019</v>
      </c>
      <c r="C363" s="9">
        <v>43492</v>
      </c>
      <c r="D363" t="s">
        <v>64</v>
      </c>
      <c r="E363" t="s">
        <v>538</v>
      </c>
      <c r="F363">
        <v>2</v>
      </c>
      <c r="G363">
        <v>1</v>
      </c>
      <c r="H363" t="s">
        <v>871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26.584</v>
      </c>
      <c r="P363">
        <v>26.215</v>
      </c>
      <c r="Q363">
        <v>31.995000000000001</v>
      </c>
      <c r="R363">
        <v>2.89</v>
      </c>
      <c r="S363" t="s">
        <v>1162</v>
      </c>
      <c r="T363" t="s">
        <v>1162</v>
      </c>
    </row>
    <row r="364" spans="1:20">
      <c r="A364" t="s">
        <v>224</v>
      </c>
      <c r="B364">
        <v>2019</v>
      </c>
      <c r="C364" s="9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30.186</v>
      </c>
      <c r="P364">
        <v>31.585999999999999</v>
      </c>
      <c r="Q364">
        <v>39.264000000000003</v>
      </c>
      <c r="R364">
        <v>3.839</v>
      </c>
      <c r="S364" t="s">
        <v>1162</v>
      </c>
      <c r="T364" t="s">
        <v>1162</v>
      </c>
    </row>
    <row r="365" spans="1:20">
      <c r="A365" t="s">
        <v>224</v>
      </c>
      <c r="B365">
        <v>2019</v>
      </c>
      <c r="C365" s="9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26.215</v>
      </c>
      <c r="P365">
        <v>25.968</v>
      </c>
      <c r="Q365">
        <v>31.565999999999999</v>
      </c>
      <c r="R365">
        <v>2.7989999999999999</v>
      </c>
      <c r="S365" t="s">
        <v>1162</v>
      </c>
      <c r="T365" t="s">
        <v>1162</v>
      </c>
    </row>
    <row r="366" spans="1:20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 t="s">
        <v>540</v>
      </c>
      <c r="G366">
        <v>1</v>
      </c>
      <c r="H366" t="s">
        <v>199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22.762999999999899</v>
      </c>
      <c r="P366">
        <v>24.238</v>
      </c>
      <c r="Q366">
        <v>29.202000000000002</v>
      </c>
      <c r="R366">
        <v>2.4820000000000002</v>
      </c>
      <c r="S366" t="s">
        <v>1162</v>
      </c>
      <c r="T366" t="s">
        <v>1162</v>
      </c>
    </row>
    <row r="367" spans="1:20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 t="s">
        <v>540</v>
      </c>
      <c r="G367">
        <v>1</v>
      </c>
      <c r="H367" t="s">
        <v>871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25.968</v>
      </c>
      <c r="P367">
        <v>24.943000000000001</v>
      </c>
      <c r="Q367">
        <v>30.201000000000001</v>
      </c>
      <c r="R367">
        <v>2.629</v>
      </c>
      <c r="S367" t="s">
        <v>1162</v>
      </c>
      <c r="T367" t="s">
        <v>1162</v>
      </c>
    </row>
    <row r="368" spans="1:20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 t="s">
        <v>540</v>
      </c>
      <c r="G368">
        <v>2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24.238</v>
      </c>
      <c r="P368">
        <v>25.32</v>
      </c>
      <c r="Q368">
        <v>30.062000000000001</v>
      </c>
      <c r="R368">
        <v>2.371</v>
      </c>
      <c r="S368" t="s">
        <v>1162</v>
      </c>
      <c r="T368" t="s">
        <v>1162</v>
      </c>
    </row>
    <row r="369" spans="1:20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 t="s">
        <v>540</v>
      </c>
      <c r="G369">
        <v>2</v>
      </c>
      <c r="H369" t="s">
        <v>871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24.943000000000001</v>
      </c>
      <c r="P369">
        <v>24.244</v>
      </c>
      <c r="Q369">
        <v>29.236000000000001</v>
      </c>
      <c r="R369">
        <v>2.496</v>
      </c>
      <c r="S369" t="s">
        <v>1162</v>
      </c>
      <c r="T369" t="s">
        <v>1162</v>
      </c>
    </row>
    <row r="370" spans="1:20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 t="s">
        <v>539</v>
      </c>
      <c r="G370">
        <v>1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31.585999999999999</v>
      </c>
      <c r="P370">
        <v>33.396000000000001</v>
      </c>
      <c r="Q370">
        <v>40.520000000000003</v>
      </c>
      <c r="R370">
        <v>3.5619999999999998</v>
      </c>
      <c r="S370" t="s">
        <v>1162</v>
      </c>
      <c r="T370" t="s">
        <v>1162</v>
      </c>
    </row>
    <row r="371" spans="1:20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 t="s">
        <v>539</v>
      </c>
      <c r="G371">
        <v>1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29.765999999999998</v>
      </c>
      <c r="P371">
        <v>29.123000000000001</v>
      </c>
      <c r="Q371">
        <v>35.819000000000003</v>
      </c>
      <c r="R371">
        <v>3.3479999999999999</v>
      </c>
      <c r="S371" t="s">
        <v>1162</v>
      </c>
      <c r="T371" t="s">
        <v>1162</v>
      </c>
    </row>
    <row r="372" spans="1:20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 t="s">
        <v>539</v>
      </c>
      <c r="G372">
        <v>2</v>
      </c>
      <c r="H372" t="s">
        <v>229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33.396000000000001</v>
      </c>
      <c r="P372">
        <v>34.628</v>
      </c>
      <c r="Q372">
        <v>41.35</v>
      </c>
      <c r="R372">
        <v>3.3610000000000002</v>
      </c>
      <c r="S372" t="s">
        <v>1162</v>
      </c>
      <c r="T372" t="s">
        <v>1162</v>
      </c>
    </row>
    <row r="373" spans="1:20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 t="s">
        <v>539</v>
      </c>
      <c r="G373">
        <v>2</v>
      </c>
      <c r="H373" t="s">
        <v>203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29.123000000000001</v>
      </c>
      <c r="P373">
        <v>28.721999999999898</v>
      </c>
      <c r="Q373">
        <v>35.085999999999999</v>
      </c>
      <c r="R373">
        <v>3.1819999999999999</v>
      </c>
      <c r="S373" t="s">
        <v>1162</v>
      </c>
      <c r="T373" t="s">
        <v>1162</v>
      </c>
    </row>
    <row r="374" spans="1:20">
      <c r="A374" t="s">
        <v>279</v>
      </c>
      <c r="B374">
        <v>2019</v>
      </c>
      <c r="C374" s="9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32.784999999999997</v>
      </c>
      <c r="P374">
        <v>32.539000000000001</v>
      </c>
      <c r="Q374">
        <v>35.307000000000002</v>
      </c>
      <c r="R374">
        <v>1.3839999999999999</v>
      </c>
      <c r="S374" t="s">
        <v>1162</v>
      </c>
      <c r="T374" t="s">
        <v>1162</v>
      </c>
    </row>
    <row r="375" spans="1:20">
      <c r="A375" t="s">
        <v>279</v>
      </c>
      <c r="B375">
        <v>2019</v>
      </c>
      <c r="C375" s="9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11.087999999999999</v>
      </c>
      <c r="P375">
        <v>11.154</v>
      </c>
      <c r="Q375">
        <v>20.876000000000001</v>
      </c>
      <c r="R375">
        <v>4.8609999999999998</v>
      </c>
      <c r="S375" t="s">
        <v>1162</v>
      </c>
      <c r="T375" t="s">
        <v>1162</v>
      </c>
    </row>
    <row r="376" spans="1:20">
      <c r="A376" t="s">
        <v>279</v>
      </c>
      <c r="B376">
        <v>2019</v>
      </c>
      <c r="C376" s="9">
        <v>43526</v>
      </c>
      <c r="D376" t="s">
        <v>19</v>
      </c>
      <c r="E376" t="s">
        <v>533</v>
      </c>
      <c r="F376">
        <v>2</v>
      </c>
      <c r="G376">
        <v>1</v>
      </c>
      <c r="H376" t="s">
        <v>195</v>
      </c>
      <c r="I376" t="s">
        <v>196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23.067</v>
      </c>
      <c r="P376">
        <v>23.922999999999998</v>
      </c>
      <c r="Q376">
        <v>29.742999999999999</v>
      </c>
      <c r="R376">
        <v>2.91</v>
      </c>
      <c r="S376" t="s">
        <v>1162</v>
      </c>
      <c r="T376" t="s">
        <v>1162</v>
      </c>
    </row>
    <row r="377" spans="1:20">
      <c r="A377" t="s">
        <v>279</v>
      </c>
      <c r="B377">
        <v>2019</v>
      </c>
      <c r="C377" s="9">
        <v>43526</v>
      </c>
      <c r="D377" t="s">
        <v>19</v>
      </c>
      <c r="E377" t="s">
        <v>533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17.423999999999999</v>
      </c>
      <c r="P377">
        <v>17.023</v>
      </c>
      <c r="Q377">
        <v>23.562999999999999</v>
      </c>
      <c r="R377">
        <v>3.27</v>
      </c>
      <c r="S377" t="s">
        <v>1162</v>
      </c>
      <c r="T377" t="s">
        <v>1162</v>
      </c>
    </row>
    <row r="378" spans="1:20">
      <c r="A378" t="s">
        <v>279</v>
      </c>
      <c r="B378">
        <v>2019</v>
      </c>
      <c r="C378" s="9">
        <v>43526</v>
      </c>
      <c r="D378" t="s">
        <v>19</v>
      </c>
      <c r="E378" t="s">
        <v>533</v>
      </c>
      <c r="F378">
        <v>3</v>
      </c>
      <c r="G378">
        <v>1</v>
      </c>
      <c r="H378" t="s">
        <v>240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30.596</v>
      </c>
      <c r="P378">
        <v>30.7579999999999</v>
      </c>
      <c r="Q378">
        <v>35.293999999999997</v>
      </c>
      <c r="R378">
        <v>2.2679999999999998</v>
      </c>
      <c r="S378" t="s">
        <v>1162</v>
      </c>
      <c r="T378" t="s">
        <v>1162</v>
      </c>
    </row>
    <row r="379" spans="1:20">
      <c r="A379" t="s">
        <v>279</v>
      </c>
      <c r="B379">
        <v>2019</v>
      </c>
      <c r="C379" s="9">
        <v>43526</v>
      </c>
      <c r="D379" t="s">
        <v>19</v>
      </c>
      <c r="E379" t="s">
        <v>533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17.821000000000002</v>
      </c>
      <c r="P379">
        <v>17.763999999999999</v>
      </c>
      <c r="Q379">
        <v>23.846</v>
      </c>
      <c r="R379">
        <v>3.0409999999999999</v>
      </c>
      <c r="S379" t="s">
        <v>1162</v>
      </c>
      <c r="T379" t="s">
        <v>1162</v>
      </c>
    </row>
    <row r="380" spans="1:20">
      <c r="A380" t="s">
        <v>279</v>
      </c>
      <c r="B380">
        <v>2019</v>
      </c>
      <c r="C380" s="9">
        <v>43526</v>
      </c>
      <c r="D380" t="s">
        <v>19</v>
      </c>
      <c r="E380" t="s">
        <v>533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23.884</v>
      </c>
      <c r="P380">
        <v>25.067999999999898</v>
      </c>
      <c r="Q380">
        <v>30.047999999999998</v>
      </c>
      <c r="R380">
        <v>2.4900000000000002</v>
      </c>
      <c r="S380" t="s">
        <v>1162</v>
      </c>
      <c r="T380" t="s">
        <v>1162</v>
      </c>
    </row>
    <row r="381" spans="1:20">
      <c r="A381" t="s">
        <v>279</v>
      </c>
      <c r="B381">
        <v>2019</v>
      </c>
      <c r="C381" s="9">
        <v>43526</v>
      </c>
      <c r="D381" t="s">
        <v>19</v>
      </c>
      <c r="E381" t="s">
        <v>533</v>
      </c>
      <c r="F381">
        <v>4</v>
      </c>
      <c r="G381">
        <v>1</v>
      </c>
      <c r="H381" t="s">
        <v>193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17.555</v>
      </c>
      <c r="Q381">
        <v>26.015000000000001</v>
      </c>
      <c r="R381">
        <v>4.2300000000000004</v>
      </c>
      <c r="S381" t="s">
        <v>1162</v>
      </c>
      <c r="T381" t="s">
        <v>1162</v>
      </c>
    </row>
    <row r="382" spans="1:20">
      <c r="A382" t="s">
        <v>279</v>
      </c>
      <c r="B382">
        <v>2019</v>
      </c>
      <c r="C382" s="9">
        <v>43526</v>
      </c>
      <c r="D382" t="s">
        <v>19</v>
      </c>
      <c r="E382" t="s">
        <v>533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21.867999999999999</v>
      </c>
      <c r="P382">
        <v>24.146000000000001</v>
      </c>
      <c r="Q382">
        <v>29.538</v>
      </c>
      <c r="R382">
        <v>2.6960000000000002</v>
      </c>
      <c r="S382" t="s">
        <v>1162</v>
      </c>
      <c r="T382" t="s">
        <v>1162</v>
      </c>
    </row>
    <row r="383" spans="1:20">
      <c r="A383" t="s">
        <v>279</v>
      </c>
      <c r="B383">
        <v>2019</v>
      </c>
      <c r="C383" s="9">
        <v>43526</v>
      </c>
      <c r="D383" t="s">
        <v>19</v>
      </c>
      <c r="E383" t="s">
        <v>533</v>
      </c>
      <c r="F383">
        <v>5</v>
      </c>
      <c r="G383">
        <v>1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25.32</v>
      </c>
      <c r="P383">
        <v>24.728999999999999</v>
      </c>
      <c r="Q383">
        <v>29.193000000000001</v>
      </c>
      <c r="R383">
        <v>2.2320000000000002</v>
      </c>
      <c r="S383" t="s">
        <v>1162</v>
      </c>
      <c r="T383" t="s">
        <v>1162</v>
      </c>
    </row>
    <row r="384" spans="1:20">
      <c r="A384" t="s">
        <v>279</v>
      </c>
      <c r="B384">
        <v>2019</v>
      </c>
      <c r="C384" s="9">
        <v>43526</v>
      </c>
      <c r="D384" t="s">
        <v>19</v>
      </c>
      <c r="E384" t="s">
        <v>533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22.579000000000001</v>
      </c>
      <c r="P384">
        <v>24.795999999999999</v>
      </c>
      <c r="Q384">
        <v>32.996000000000002</v>
      </c>
      <c r="R384">
        <v>4.0999999999999996</v>
      </c>
      <c r="S384" t="s">
        <v>1162</v>
      </c>
      <c r="T384" t="s">
        <v>1162</v>
      </c>
    </row>
    <row r="385" spans="1:20">
      <c r="A385" t="s">
        <v>279</v>
      </c>
      <c r="B385">
        <v>2019</v>
      </c>
      <c r="C385" s="9">
        <v>43526</v>
      </c>
      <c r="D385" t="s">
        <v>19</v>
      </c>
      <c r="E385" t="s">
        <v>533</v>
      </c>
      <c r="F385">
        <v>6</v>
      </c>
      <c r="G385">
        <v>1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20.602999999999899</v>
      </c>
      <c r="P385">
        <v>20.027000000000001</v>
      </c>
      <c r="Q385">
        <v>27.059000000000001</v>
      </c>
      <c r="R385">
        <v>3.516</v>
      </c>
      <c r="S385" t="s">
        <v>1162</v>
      </c>
      <c r="T385" t="s">
        <v>1162</v>
      </c>
    </row>
    <row r="386" spans="1:20">
      <c r="A386" t="s">
        <v>279</v>
      </c>
      <c r="B386">
        <v>2019</v>
      </c>
      <c r="C386" s="9">
        <v>43526</v>
      </c>
      <c r="D386" t="s">
        <v>19</v>
      </c>
      <c r="E386" t="s">
        <v>533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29.669999999999899</v>
      </c>
      <c r="P386">
        <v>29.106999999999999</v>
      </c>
      <c r="Q386">
        <v>32.853000000000002</v>
      </c>
      <c r="R386">
        <v>1.873</v>
      </c>
      <c r="S386" t="s">
        <v>1162</v>
      </c>
      <c r="T386" t="s">
        <v>1162</v>
      </c>
    </row>
    <row r="387" spans="1:20">
      <c r="A387" t="s">
        <v>279</v>
      </c>
      <c r="B387">
        <v>2019</v>
      </c>
      <c r="C387" s="9">
        <v>43526</v>
      </c>
      <c r="D387" t="s">
        <v>19</v>
      </c>
      <c r="E387" t="s">
        <v>533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21.891999999999999</v>
      </c>
      <c r="P387">
        <v>22.774000000000001</v>
      </c>
      <c r="Q387">
        <v>27.95</v>
      </c>
      <c r="R387">
        <v>2.5880000000000001</v>
      </c>
      <c r="S387" t="s">
        <v>1162</v>
      </c>
      <c r="T387" t="s">
        <v>1162</v>
      </c>
    </row>
    <row r="388" spans="1:20">
      <c r="A388" t="s">
        <v>279</v>
      </c>
      <c r="B388">
        <v>2019</v>
      </c>
      <c r="C388" s="9">
        <v>43526</v>
      </c>
      <c r="D388" t="s">
        <v>19</v>
      </c>
      <c r="E388" t="s">
        <v>533</v>
      </c>
      <c r="F388">
        <v>8</v>
      </c>
      <c r="G388">
        <v>1</v>
      </c>
      <c r="H388" t="s">
        <v>255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21.545000000000002</v>
      </c>
      <c r="P388">
        <v>22.762</v>
      </c>
      <c r="Q388">
        <v>27.326000000000001</v>
      </c>
      <c r="R388">
        <v>2.282</v>
      </c>
      <c r="S388" t="s">
        <v>1162</v>
      </c>
      <c r="T388" t="s">
        <v>1162</v>
      </c>
    </row>
    <row r="389" spans="1:20">
      <c r="A389" t="s">
        <v>279</v>
      </c>
      <c r="B389">
        <v>2019</v>
      </c>
      <c r="C389" s="9">
        <v>43526</v>
      </c>
      <c r="D389" t="s">
        <v>19</v>
      </c>
      <c r="E389" t="s">
        <v>533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25.193000000000001</v>
      </c>
      <c r="P389">
        <v>25.196999999999999</v>
      </c>
      <c r="Q389">
        <v>29.177</v>
      </c>
      <c r="R389">
        <v>1.99</v>
      </c>
      <c r="S389" t="s">
        <v>1162</v>
      </c>
      <c r="T389" t="s">
        <v>1162</v>
      </c>
    </row>
    <row r="390" spans="1:20">
      <c r="A390" t="s">
        <v>279</v>
      </c>
      <c r="B390">
        <v>2019</v>
      </c>
      <c r="C390" s="9">
        <v>43526</v>
      </c>
      <c r="D390" t="s">
        <v>19</v>
      </c>
      <c r="E390" t="s">
        <v>533</v>
      </c>
      <c r="F390">
        <v>9</v>
      </c>
      <c r="G390">
        <v>1</v>
      </c>
      <c r="H390" t="s">
        <v>904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21.359000000000002</v>
      </c>
      <c r="P390">
        <v>22.614999999999998</v>
      </c>
      <c r="Q390">
        <v>27.163</v>
      </c>
      <c r="R390">
        <v>2.274</v>
      </c>
      <c r="S390" t="s">
        <v>1162</v>
      </c>
      <c r="T390" t="s">
        <v>1162</v>
      </c>
    </row>
    <row r="391" spans="1:20">
      <c r="A391" t="s">
        <v>279</v>
      </c>
      <c r="B391">
        <v>2019</v>
      </c>
      <c r="C391" s="9">
        <v>43526</v>
      </c>
      <c r="D391" t="s">
        <v>19</v>
      </c>
      <c r="E391" t="s">
        <v>533</v>
      </c>
      <c r="F391">
        <v>9</v>
      </c>
      <c r="G391">
        <v>1</v>
      </c>
      <c r="H391" t="s">
        <v>310</v>
      </c>
      <c r="I391" t="s">
        <v>102</v>
      </c>
      <c r="J391">
        <v>27.778082191780801</v>
      </c>
      <c r="K391">
        <v>18</v>
      </c>
      <c r="L391">
        <v>2</v>
      </c>
      <c r="M391" t="s">
        <v>534</v>
      </c>
      <c r="O391">
        <v>11.362</v>
      </c>
      <c r="P391">
        <v>11.3499999999999</v>
      </c>
      <c r="Q391">
        <v>19.463999999999999</v>
      </c>
      <c r="R391">
        <v>4.0570000000000004</v>
      </c>
      <c r="S391" t="s">
        <v>1162</v>
      </c>
      <c r="T391" t="s">
        <v>1162</v>
      </c>
    </row>
    <row r="392" spans="1:20">
      <c r="A392" t="s">
        <v>279</v>
      </c>
      <c r="B392">
        <v>2019</v>
      </c>
      <c r="C392" s="9">
        <v>43526</v>
      </c>
      <c r="D392" t="s">
        <v>19</v>
      </c>
      <c r="E392" t="s">
        <v>533</v>
      </c>
      <c r="F392">
        <v>10</v>
      </c>
      <c r="G392">
        <v>1</v>
      </c>
      <c r="H392" t="s">
        <v>181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17.55</v>
      </c>
      <c r="P392">
        <v>19.875999999999902</v>
      </c>
      <c r="Q392">
        <v>25.481999999999999</v>
      </c>
      <c r="R392">
        <v>2.8029999999999999</v>
      </c>
      <c r="S392" t="s">
        <v>1162</v>
      </c>
      <c r="T392" t="s">
        <v>1162</v>
      </c>
    </row>
    <row r="393" spans="1:20">
      <c r="A393" t="s">
        <v>279</v>
      </c>
      <c r="B393">
        <v>2019</v>
      </c>
      <c r="C393" s="9">
        <v>43526</v>
      </c>
      <c r="D393" t="s">
        <v>19</v>
      </c>
      <c r="E393" t="s">
        <v>533</v>
      </c>
      <c r="F393">
        <v>10</v>
      </c>
      <c r="G393">
        <v>1</v>
      </c>
      <c r="H393" t="s">
        <v>871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24.244</v>
      </c>
      <c r="P393">
        <v>23.219000000000001</v>
      </c>
      <c r="Q393">
        <v>27.963000000000001</v>
      </c>
      <c r="R393">
        <v>2.3719999999999999</v>
      </c>
      <c r="S393" t="s">
        <v>1162</v>
      </c>
      <c r="T393" t="s">
        <v>1162</v>
      </c>
    </row>
    <row r="394" spans="1:20">
      <c r="A394" t="s">
        <v>279</v>
      </c>
      <c r="B394">
        <v>2019</v>
      </c>
      <c r="C394" s="9">
        <v>43526</v>
      </c>
      <c r="D394" t="s">
        <v>19</v>
      </c>
      <c r="E394" t="s">
        <v>533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20.495000000000001</v>
      </c>
      <c r="P394">
        <v>22.962</v>
      </c>
      <c r="Q394">
        <v>28.366</v>
      </c>
      <c r="R394">
        <v>2.702</v>
      </c>
      <c r="S394" t="s">
        <v>1162</v>
      </c>
      <c r="T394" t="s">
        <v>1162</v>
      </c>
    </row>
    <row r="395" spans="1:20">
      <c r="A395" t="s">
        <v>279</v>
      </c>
      <c r="B395">
        <v>2019</v>
      </c>
      <c r="C395" s="9">
        <v>43526</v>
      </c>
      <c r="D395" t="s">
        <v>19</v>
      </c>
      <c r="E395" t="s">
        <v>533</v>
      </c>
      <c r="F395">
        <v>11</v>
      </c>
      <c r="G395">
        <v>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30.282999999999902</v>
      </c>
      <c r="P395">
        <v>29.126999999999899</v>
      </c>
      <c r="Q395">
        <v>33.168999999999997</v>
      </c>
      <c r="R395">
        <v>2.0209999999999999</v>
      </c>
      <c r="S395" t="s">
        <v>1162</v>
      </c>
      <c r="T395" t="s">
        <v>1162</v>
      </c>
    </row>
    <row r="396" spans="1:20">
      <c r="A396" t="s">
        <v>279</v>
      </c>
      <c r="B396">
        <v>2019</v>
      </c>
      <c r="C396" s="9">
        <v>43526</v>
      </c>
      <c r="D396" t="s">
        <v>19</v>
      </c>
      <c r="E396" t="s">
        <v>533</v>
      </c>
      <c r="F396">
        <v>12</v>
      </c>
      <c r="G396">
        <v>1</v>
      </c>
      <c r="H396" t="s">
        <v>211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21.481999999999999</v>
      </c>
      <c r="P396">
        <v>23.317</v>
      </c>
      <c r="Q396">
        <v>28.113</v>
      </c>
      <c r="R396">
        <v>2.3980000000000001</v>
      </c>
      <c r="S396" t="s">
        <v>1162</v>
      </c>
      <c r="T396" t="s">
        <v>1162</v>
      </c>
    </row>
    <row r="397" spans="1:20">
      <c r="A397" t="s">
        <v>279</v>
      </c>
      <c r="B397">
        <v>2019</v>
      </c>
      <c r="C397" s="9">
        <v>43526</v>
      </c>
      <c r="D397" t="s">
        <v>19</v>
      </c>
      <c r="E397" t="s">
        <v>533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14.178999999999901</v>
      </c>
      <c r="P397">
        <v>18.47</v>
      </c>
      <c r="Q397">
        <v>24.346</v>
      </c>
      <c r="R397">
        <v>2.9380000000000002</v>
      </c>
      <c r="S397" t="s">
        <v>1162</v>
      </c>
      <c r="T397" t="s">
        <v>1162</v>
      </c>
    </row>
    <row r="398" spans="1:20">
      <c r="A398" t="s">
        <v>279</v>
      </c>
      <c r="B398">
        <v>2019</v>
      </c>
      <c r="C398" s="9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31.052999999999901</v>
      </c>
      <c r="P398">
        <v>31.257000000000001</v>
      </c>
      <c r="Q398">
        <v>34.695</v>
      </c>
      <c r="R398">
        <v>1.7190000000000001</v>
      </c>
      <c r="S398" t="s">
        <v>1162</v>
      </c>
      <c r="T398" t="s">
        <v>1162</v>
      </c>
    </row>
    <row r="399" spans="1:20">
      <c r="A399" t="s">
        <v>279</v>
      </c>
      <c r="B399">
        <v>2019</v>
      </c>
      <c r="C399" s="9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23.317</v>
      </c>
      <c r="P399">
        <v>23.149000000000001</v>
      </c>
      <c r="Q399">
        <v>27.815000000000001</v>
      </c>
      <c r="R399">
        <v>2.3330000000000002</v>
      </c>
      <c r="S399" t="s">
        <v>1162</v>
      </c>
      <c r="T399" t="s">
        <v>1162</v>
      </c>
    </row>
    <row r="400" spans="1:20">
      <c r="A400" t="s">
        <v>279</v>
      </c>
      <c r="B400">
        <v>2019</v>
      </c>
      <c r="C400" s="9">
        <v>43526</v>
      </c>
      <c r="D400" t="s">
        <v>19</v>
      </c>
      <c r="E400" t="s">
        <v>536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31.9439999999999</v>
      </c>
      <c r="P400">
        <v>32.116</v>
      </c>
      <c r="Q400">
        <v>35.44</v>
      </c>
      <c r="R400">
        <v>1.6619999999999999</v>
      </c>
      <c r="S400" t="s">
        <v>1162</v>
      </c>
      <c r="T400" t="s">
        <v>1162</v>
      </c>
    </row>
    <row r="401" spans="1:20">
      <c r="A401" t="s">
        <v>279</v>
      </c>
      <c r="B401">
        <v>2019</v>
      </c>
      <c r="C401" s="9">
        <v>43526</v>
      </c>
      <c r="D401" t="s">
        <v>19</v>
      </c>
      <c r="E401" t="s">
        <v>536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22.962</v>
      </c>
      <c r="P401">
        <v>22.791</v>
      </c>
      <c r="Q401">
        <v>28.021000000000001</v>
      </c>
      <c r="R401">
        <v>2.6150000000000002</v>
      </c>
      <c r="S401" t="s">
        <v>1162</v>
      </c>
      <c r="T401" t="s">
        <v>1162</v>
      </c>
    </row>
    <row r="402" spans="1:20">
      <c r="A402" t="s">
        <v>279</v>
      </c>
      <c r="B402">
        <v>2019</v>
      </c>
      <c r="C402" s="9">
        <v>43526</v>
      </c>
      <c r="D402" t="s">
        <v>19</v>
      </c>
      <c r="E402" t="s">
        <v>536</v>
      </c>
      <c r="F402">
        <v>3</v>
      </c>
      <c r="G402">
        <v>1</v>
      </c>
      <c r="H402" t="s">
        <v>200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28.562999999999999</v>
      </c>
      <c r="P402">
        <v>28.753999999999898</v>
      </c>
      <c r="Q402">
        <v>32.113999999999997</v>
      </c>
      <c r="R402">
        <v>1.68</v>
      </c>
      <c r="S402" t="s">
        <v>1162</v>
      </c>
      <c r="T402" t="s">
        <v>1162</v>
      </c>
    </row>
    <row r="403" spans="1:20">
      <c r="A403" t="s">
        <v>279</v>
      </c>
      <c r="B403">
        <v>2019</v>
      </c>
      <c r="C403" s="9">
        <v>43526</v>
      </c>
      <c r="D403" t="s">
        <v>19</v>
      </c>
      <c r="E403" t="s">
        <v>536</v>
      </c>
      <c r="F403">
        <v>3</v>
      </c>
      <c r="G403">
        <v>1</v>
      </c>
      <c r="H403" t="s">
        <v>181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19.875999999999902</v>
      </c>
      <c r="P403">
        <v>19.675000000000001</v>
      </c>
      <c r="Q403">
        <v>25.079000000000001</v>
      </c>
      <c r="R403">
        <v>2.702</v>
      </c>
      <c r="S403" t="s">
        <v>1162</v>
      </c>
      <c r="T403" t="s">
        <v>1162</v>
      </c>
    </row>
    <row r="404" spans="1:20">
      <c r="A404" t="s">
        <v>279</v>
      </c>
      <c r="B404">
        <v>2019</v>
      </c>
      <c r="C404" s="9">
        <v>43526</v>
      </c>
      <c r="D404" t="s">
        <v>19</v>
      </c>
      <c r="E404" t="s">
        <v>536</v>
      </c>
      <c r="F404">
        <v>4</v>
      </c>
      <c r="G404">
        <v>1</v>
      </c>
      <c r="H404" t="s">
        <v>904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22.614999999999998</v>
      </c>
      <c r="P404">
        <v>23.728999999999999</v>
      </c>
      <c r="Q404">
        <v>28.082999999999998</v>
      </c>
      <c r="R404">
        <v>2.177</v>
      </c>
      <c r="S404" t="s">
        <v>1162</v>
      </c>
      <c r="T404" t="s">
        <v>1162</v>
      </c>
    </row>
    <row r="405" spans="1:20">
      <c r="A405" t="s">
        <v>279</v>
      </c>
      <c r="B405">
        <v>2019</v>
      </c>
      <c r="C405" s="9">
        <v>43526</v>
      </c>
      <c r="D405" t="s">
        <v>19</v>
      </c>
      <c r="E405" t="s">
        <v>536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25.553999999999998</v>
      </c>
      <c r="P405">
        <v>24.762</v>
      </c>
      <c r="Q405">
        <v>29.324000000000002</v>
      </c>
      <c r="R405">
        <v>2.2810000000000001</v>
      </c>
      <c r="S405" t="s">
        <v>1162</v>
      </c>
      <c r="T405" t="s">
        <v>1162</v>
      </c>
    </row>
    <row r="406" spans="1:20">
      <c r="A406" t="s">
        <v>279</v>
      </c>
      <c r="B406">
        <v>2019</v>
      </c>
      <c r="C406" s="9">
        <v>43526</v>
      </c>
      <c r="D406" t="s">
        <v>19</v>
      </c>
      <c r="E406" t="s">
        <v>536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32.539000000000001</v>
      </c>
      <c r="P406">
        <v>32.628</v>
      </c>
      <c r="Q406">
        <v>35.380000000000003</v>
      </c>
      <c r="R406">
        <v>1.3759999999999999</v>
      </c>
      <c r="S406" t="s">
        <v>1162</v>
      </c>
      <c r="T406" t="s">
        <v>1162</v>
      </c>
    </row>
    <row r="407" spans="1:20">
      <c r="A407" t="s">
        <v>279</v>
      </c>
      <c r="B407">
        <v>2019</v>
      </c>
      <c r="C407" s="9">
        <v>43526</v>
      </c>
      <c r="D407" t="s">
        <v>19</v>
      </c>
      <c r="E407" t="s">
        <v>536</v>
      </c>
      <c r="F407">
        <v>5</v>
      </c>
      <c r="G407">
        <v>1</v>
      </c>
      <c r="H407" t="s">
        <v>255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22.762</v>
      </c>
      <c r="P407">
        <v>22.658000000000001</v>
      </c>
      <c r="Q407">
        <v>27.128</v>
      </c>
      <c r="R407">
        <v>2.2349999999999999</v>
      </c>
      <c r="S407" t="s">
        <v>1162</v>
      </c>
      <c r="T407" t="s">
        <v>1162</v>
      </c>
    </row>
    <row r="408" spans="1:20">
      <c r="A408" t="s">
        <v>279</v>
      </c>
      <c r="B408">
        <v>2019</v>
      </c>
      <c r="C408" s="9">
        <v>43526</v>
      </c>
      <c r="D408" t="s">
        <v>19</v>
      </c>
      <c r="E408" t="s">
        <v>536</v>
      </c>
      <c r="F408">
        <v>6</v>
      </c>
      <c r="G408">
        <v>1</v>
      </c>
      <c r="H408" t="s">
        <v>195</v>
      </c>
      <c r="I408" t="s">
        <v>196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23.922999999999998</v>
      </c>
      <c r="P408">
        <v>25.8</v>
      </c>
      <c r="Q408">
        <v>31.216000000000001</v>
      </c>
      <c r="R408">
        <v>2.7080000000000002</v>
      </c>
      <c r="S408" t="s">
        <v>1162</v>
      </c>
      <c r="T408" t="s">
        <v>1162</v>
      </c>
    </row>
    <row r="409" spans="1:20">
      <c r="A409" t="s">
        <v>279</v>
      </c>
      <c r="B409">
        <v>2019</v>
      </c>
      <c r="C409" s="9">
        <v>43526</v>
      </c>
      <c r="D409" t="s">
        <v>19</v>
      </c>
      <c r="E409" t="s">
        <v>536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29.106999999999999</v>
      </c>
      <c r="P409">
        <v>28.597999999999999</v>
      </c>
      <c r="Q409">
        <v>32.241999999999997</v>
      </c>
      <c r="R409">
        <v>1.8220000000000001</v>
      </c>
      <c r="S409" t="s">
        <v>1162</v>
      </c>
      <c r="T409" t="s">
        <v>1162</v>
      </c>
    </row>
    <row r="410" spans="1:20">
      <c r="A410" t="s">
        <v>279</v>
      </c>
      <c r="B410">
        <v>2019</v>
      </c>
      <c r="C410" s="9">
        <v>43526</v>
      </c>
      <c r="D410" t="s">
        <v>19</v>
      </c>
      <c r="E410" t="s">
        <v>536</v>
      </c>
      <c r="F410">
        <v>7</v>
      </c>
      <c r="G410">
        <v>1</v>
      </c>
      <c r="H410" t="s">
        <v>240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30.7579999999999</v>
      </c>
      <c r="P410">
        <v>31.337</v>
      </c>
      <c r="Q410">
        <v>35.753</v>
      </c>
      <c r="R410">
        <v>2.2080000000000002</v>
      </c>
      <c r="S410" t="s">
        <v>1162</v>
      </c>
      <c r="T410" t="s">
        <v>1162</v>
      </c>
    </row>
    <row r="411" spans="1:20">
      <c r="A411" t="s">
        <v>279</v>
      </c>
      <c r="B411">
        <v>2019</v>
      </c>
      <c r="C411" s="9">
        <v>43526</v>
      </c>
      <c r="D411" t="s">
        <v>19</v>
      </c>
      <c r="E411" t="s">
        <v>536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534</v>
      </c>
      <c r="O411">
        <v>24.795999999999999</v>
      </c>
      <c r="P411">
        <v>24.047000000000001</v>
      </c>
      <c r="Q411">
        <v>31.497</v>
      </c>
      <c r="R411">
        <v>3.7250000000000001</v>
      </c>
      <c r="S411" t="s">
        <v>1162</v>
      </c>
      <c r="T411" t="s">
        <v>1162</v>
      </c>
    </row>
    <row r="412" spans="1:20">
      <c r="A412" t="s">
        <v>279</v>
      </c>
      <c r="B412">
        <v>2019</v>
      </c>
      <c r="C412" s="9">
        <v>43526</v>
      </c>
      <c r="D412" t="s">
        <v>19</v>
      </c>
      <c r="E412" t="s">
        <v>536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25.067999999999898</v>
      </c>
      <c r="P412">
        <v>26.443000000000001</v>
      </c>
      <c r="Q412">
        <v>31.003</v>
      </c>
      <c r="R412">
        <v>2.2799999999999998</v>
      </c>
      <c r="S412" t="s">
        <v>1162</v>
      </c>
      <c r="T412" t="s">
        <v>1162</v>
      </c>
    </row>
    <row r="413" spans="1:20">
      <c r="A413" t="s">
        <v>279</v>
      </c>
      <c r="B413">
        <v>2019</v>
      </c>
      <c r="C413" s="9">
        <v>43526</v>
      </c>
      <c r="D413" t="s">
        <v>19</v>
      </c>
      <c r="E413" t="s">
        <v>536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24.146000000000001</v>
      </c>
      <c r="P413">
        <v>24.321000000000002</v>
      </c>
      <c r="Q413">
        <v>29.009</v>
      </c>
      <c r="R413">
        <v>2.3439999999999999</v>
      </c>
      <c r="S413" t="s">
        <v>1162</v>
      </c>
      <c r="T413" t="s">
        <v>1162</v>
      </c>
    </row>
    <row r="414" spans="1:20">
      <c r="A414" t="s">
        <v>279</v>
      </c>
      <c r="B414">
        <v>2019</v>
      </c>
      <c r="C414" s="9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31.257000000000001</v>
      </c>
      <c r="P414">
        <v>31.249999999999901</v>
      </c>
      <c r="Q414">
        <v>34.549999999999997</v>
      </c>
      <c r="R414">
        <v>1.65</v>
      </c>
      <c r="S414" t="s">
        <v>1162</v>
      </c>
      <c r="T414" t="s">
        <v>1162</v>
      </c>
    </row>
    <row r="415" spans="1:20">
      <c r="A415" t="s">
        <v>279</v>
      </c>
      <c r="B415">
        <v>2019</v>
      </c>
      <c r="C415" s="9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26.443000000000001</v>
      </c>
      <c r="P415">
        <v>24.673999999999999</v>
      </c>
      <c r="Q415">
        <v>29.396000000000001</v>
      </c>
      <c r="R415">
        <v>2.3610000000000002</v>
      </c>
      <c r="S415" t="s">
        <v>1162</v>
      </c>
      <c r="T415" t="s">
        <v>1162</v>
      </c>
    </row>
    <row r="416" spans="1:20">
      <c r="A416" t="s">
        <v>279</v>
      </c>
      <c r="B416">
        <v>2019</v>
      </c>
      <c r="C416" s="9">
        <v>43526</v>
      </c>
      <c r="D416" t="s">
        <v>19</v>
      </c>
      <c r="E416" t="s">
        <v>537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31.249999999999901</v>
      </c>
      <c r="P416">
        <v>31.470999999999901</v>
      </c>
      <c r="Q416">
        <v>34.726999999999997</v>
      </c>
      <c r="R416">
        <v>1.6279999999999999</v>
      </c>
      <c r="S416" t="s">
        <v>1162</v>
      </c>
      <c r="T416" t="s">
        <v>1162</v>
      </c>
    </row>
    <row r="417" spans="1:20">
      <c r="A417" t="s">
        <v>279</v>
      </c>
      <c r="B417">
        <v>2019</v>
      </c>
      <c r="C417" s="9">
        <v>43526</v>
      </c>
      <c r="D417" t="s">
        <v>19</v>
      </c>
      <c r="E417" t="s">
        <v>537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24.673999999999999</v>
      </c>
      <c r="P417">
        <v>24.454999999999998</v>
      </c>
      <c r="Q417">
        <v>29.035</v>
      </c>
      <c r="R417">
        <v>2.29</v>
      </c>
      <c r="S417" t="s">
        <v>1162</v>
      </c>
      <c r="T417" t="s">
        <v>1162</v>
      </c>
    </row>
    <row r="418" spans="1:20">
      <c r="A418" t="s">
        <v>279</v>
      </c>
      <c r="B418">
        <v>2019</v>
      </c>
      <c r="C418" s="9">
        <v>43526</v>
      </c>
      <c r="D418" t="s">
        <v>19</v>
      </c>
      <c r="E418" t="s">
        <v>537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32.116</v>
      </c>
      <c r="P418">
        <v>32.57</v>
      </c>
      <c r="Q418">
        <v>35.823999999999998</v>
      </c>
      <c r="R418">
        <v>1.627</v>
      </c>
      <c r="S418" t="s">
        <v>1162</v>
      </c>
      <c r="T418" t="s">
        <v>1162</v>
      </c>
    </row>
    <row r="419" spans="1:20">
      <c r="A419" t="s">
        <v>279</v>
      </c>
      <c r="B419">
        <v>2019</v>
      </c>
      <c r="C419" s="9">
        <v>43526</v>
      </c>
      <c r="D419" t="s">
        <v>19</v>
      </c>
      <c r="E419" t="s">
        <v>537</v>
      </c>
      <c r="F419">
        <v>2</v>
      </c>
      <c r="G419">
        <v>1</v>
      </c>
      <c r="H419" t="s">
        <v>240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31.337</v>
      </c>
      <c r="P419">
        <v>30.829000000000001</v>
      </c>
      <c r="Q419">
        <v>35.075000000000003</v>
      </c>
      <c r="R419">
        <v>2.1230000000000002</v>
      </c>
      <c r="S419" t="s">
        <v>1162</v>
      </c>
      <c r="T419" t="s">
        <v>1162</v>
      </c>
    </row>
    <row r="420" spans="1:20">
      <c r="A420" t="s">
        <v>279</v>
      </c>
      <c r="B420">
        <v>2019</v>
      </c>
      <c r="C420" s="9">
        <v>43526</v>
      </c>
      <c r="D420" t="s">
        <v>19</v>
      </c>
      <c r="E420" t="s">
        <v>537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32.57</v>
      </c>
      <c r="P420">
        <v>32.959000000000003</v>
      </c>
      <c r="Q420">
        <v>36.151000000000003</v>
      </c>
      <c r="R420">
        <v>1.5960000000000001</v>
      </c>
      <c r="S420" t="s">
        <v>1162</v>
      </c>
      <c r="T420" t="s">
        <v>1162</v>
      </c>
    </row>
    <row r="421" spans="1:20">
      <c r="A421" t="s">
        <v>279</v>
      </c>
      <c r="B421">
        <v>2019</v>
      </c>
      <c r="C421" s="9">
        <v>43526</v>
      </c>
      <c r="D421" t="s">
        <v>19</v>
      </c>
      <c r="E421" t="s">
        <v>537</v>
      </c>
      <c r="F421">
        <v>2</v>
      </c>
      <c r="G421">
        <v>2</v>
      </c>
      <c r="H421" t="s">
        <v>240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30.829000000000001</v>
      </c>
      <c r="P421">
        <v>30.418999999999901</v>
      </c>
      <c r="Q421">
        <v>34.518999999999998</v>
      </c>
      <c r="R421">
        <v>2.0499999999999998</v>
      </c>
      <c r="S421" t="s">
        <v>1162</v>
      </c>
      <c r="T421" t="s">
        <v>1162</v>
      </c>
    </row>
    <row r="422" spans="1:20">
      <c r="A422" t="s">
        <v>279</v>
      </c>
      <c r="B422">
        <v>2019</v>
      </c>
      <c r="C422" s="9">
        <v>43526</v>
      </c>
      <c r="D422" t="s">
        <v>19</v>
      </c>
      <c r="E422" t="s">
        <v>537</v>
      </c>
      <c r="F422">
        <v>3</v>
      </c>
      <c r="G422">
        <v>1</v>
      </c>
      <c r="H422" t="s">
        <v>200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28.753999999999898</v>
      </c>
      <c r="P422">
        <v>29.149000000000001</v>
      </c>
      <c r="Q422">
        <v>32.445</v>
      </c>
      <c r="R422">
        <v>1.6479999999999999</v>
      </c>
      <c r="S422" t="s">
        <v>1162</v>
      </c>
      <c r="T422" t="s">
        <v>1162</v>
      </c>
    </row>
    <row r="423" spans="1:20">
      <c r="A423" t="s">
        <v>279</v>
      </c>
      <c r="B423">
        <v>2019</v>
      </c>
      <c r="C423" s="9">
        <v>43526</v>
      </c>
      <c r="D423" t="s">
        <v>19</v>
      </c>
      <c r="E423" t="s">
        <v>537</v>
      </c>
      <c r="F423">
        <v>3</v>
      </c>
      <c r="G423">
        <v>1</v>
      </c>
      <c r="H423" t="s">
        <v>195</v>
      </c>
      <c r="I423" t="s">
        <v>196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25.8</v>
      </c>
      <c r="P423">
        <v>25.225999999999999</v>
      </c>
      <c r="Q423">
        <v>30.358000000000001</v>
      </c>
      <c r="R423">
        <v>2.5659999999999998</v>
      </c>
      <c r="S423" t="s">
        <v>1162</v>
      </c>
      <c r="T423" t="s">
        <v>1162</v>
      </c>
    </row>
    <row r="424" spans="1:20">
      <c r="A424" t="s">
        <v>279</v>
      </c>
      <c r="B424">
        <v>2019</v>
      </c>
      <c r="C424" s="9">
        <v>43526</v>
      </c>
      <c r="D424" t="s">
        <v>19</v>
      </c>
      <c r="E424" t="s">
        <v>537</v>
      </c>
      <c r="F424">
        <v>3</v>
      </c>
      <c r="G424">
        <v>2</v>
      </c>
      <c r="H424" t="s">
        <v>200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29.149000000000001</v>
      </c>
      <c r="P424">
        <v>29.480999999999899</v>
      </c>
      <c r="Q424">
        <v>32.720999999999997</v>
      </c>
      <c r="R424">
        <v>1.62</v>
      </c>
      <c r="S424" t="s">
        <v>1162</v>
      </c>
      <c r="T424" t="s">
        <v>1162</v>
      </c>
    </row>
    <row r="425" spans="1:20">
      <c r="A425" t="s">
        <v>279</v>
      </c>
      <c r="B425">
        <v>2019</v>
      </c>
      <c r="C425" s="9">
        <v>43526</v>
      </c>
      <c r="D425" t="s">
        <v>19</v>
      </c>
      <c r="E425" t="s">
        <v>537</v>
      </c>
      <c r="F425">
        <v>3</v>
      </c>
      <c r="G425">
        <v>2</v>
      </c>
      <c r="H425" t="s">
        <v>195</v>
      </c>
      <c r="I425" t="s">
        <v>196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25.225999999999999</v>
      </c>
      <c r="P425">
        <v>24.786999999999999</v>
      </c>
      <c r="Q425">
        <v>29.689</v>
      </c>
      <c r="R425">
        <v>2.4510000000000001</v>
      </c>
      <c r="S425" t="s">
        <v>1162</v>
      </c>
      <c r="T425" t="s">
        <v>1162</v>
      </c>
    </row>
    <row r="426" spans="1:20">
      <c r="A426" t="s">
        <v>279</v>
      </c>
      <c r="B426">
        <v>2019</v>
      </c>
      <c r="C426" s="9">
        <v>43526</v>
      </c>
      <c r="D426" t="s">
        <v>19</v>
      </c>
      <c r="E426" t="s">
        <v>537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32.628</v>
      </c>
      <c r="P426">
        <v>32.728999999999999</v>
      </c>
      <c r="Q426">
        <v>35.463000000000001</v>
      </c>
      <c r="R426">
        <v>1.367</v>
      </c>
      <c r="S426" t="s">
        <v>1162</v>
      </c>
      <c r="T426" t="s">
        <v>1162</v>
      </c>
    </row>
    <row r="427" spans="1:20">
      <c r="A427" t="s">
        <v>279</v>
      </c>
      <c r="B427">
        <v>2019</v>
      </c>
      <c r="C427" s="9">
        <v>43526</v>
      </c>
      <c r="D427" t="s">
        <v>19</v>
      </c>
      <c r="E427" t="s">
        <v>537</v>
      </c>
      <c r="F427">
        <v>4</v>
      </c>
      <c r="G427">
        <v>1</v>
      </c>
      <c r="H427" t="s">
        <v>904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23.728999999999999</v>
      </c>
      <c r="P427">
        <v>23.61</v>
      </c>
      <c r="Q427">
        <v>27.876000000000001</v>
      </c>
      <c r="R427">
        <v>2.133</v>
      </c>
      <c r="S427" t="s">
        <v>1162</v>
      </c>
      <c r="T427" t="s">
        <v>1162</v>
      </c>
    </row>
    <row r="428" spans="1:20">
      <c r="A428" t="s">
        <v>279</v>
      </c>
      <c r="B428">
        <v>2019</v>
      </c>
      <c r="C428" s="9">
        <v>43526</v>
      </c>
      <c r="D428" t="s">
        <v>19</v>
      </c>
      <c r="E428" t="s">
        <v>537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32.728999999999999</v>
      </c>
      <c r="P428">
        <v>32.822000000000003</v>
      </c>
      <c r="Q428">
        <v>35.54</v>
      </c>
      <c r="R428">
        <v>1.359</v>
      </c>
      <c r="S428" t="s">
        <v>1162</v>
      </c>
      <c r="T428" t="s">
        <v>1162</v>
      </c>
    </row>
    <row r="429" spans="1:20">
      <c r="A429" t="s">
        <v>279</v>
      </c>
      <c r="B429">
        <v>2019</v>
      </c>
      <c r="C429" s="9">
        <v>43526</v>
      </c>
      <c r="D429" t="s">
        <v>19</v>
      </c>
      <c r="E429" t="s">
        <v>537</v>
      </c>
      <c r="F429">
        <v>4</v>
      </c>
      <c r="G429">
        <v>2</v>
      </c>
      <c r="H429" t="s">
        <v>904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23.61</v>
      </c>
      <c r="P429">
        <v>23.503</v>
      </c>
      <c r="Q429">
        <v>27.689</v>
      </c>
      <c r="R429">
        <v>2.093</v>
      </c>
      <c r="S429" t="s">
        <v>1162</v>
      </c>
      <c r="T429" t="s">
        <v>1162</v>
      </c>
    </row>
    <row r="430" spans="1:20">
      <c r="A430" t="s">
        <v>279</v>
      </c>
      <c r="B430">
        <v>2019</v>
      </c>
      <c r="C430" s="9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31.470999999999901</v>
      </c>
      <c r="P430">
        <v>32.07</v>
      </c>
      <c r="Q430">
        <v>35.225999999999999</v>
      </c>
      <c r="R430">
        <v>1.5780000000000001</v>
      </c>
      <c r="S430" t="s">
        <v>1162</v>
      </c>
      <c r="T430" t="s">
        <v>1162</v>
      </c>
    </row>
    <row r="431" spans="1:20">
      <c r="A431" t="s">
        <v>279</v>
      </c>
      <c r="B431">
        <v>2019</v>
      </c>
      <c r="C431" s="9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32.822000000000003</v>
      </c>
      <c r="P431">
        <v>32.748999999999903</v>
      </c>
      <c r="Q431">
        <v>35.390999999999998</v>
      </c>
      <c r="R431">
        <v>1.321</v>
      </c>
      <c r="S431" t="s">
        <v>1162</v>
      </c>
      <c r="T431" t="s">
        <v>1162</v>
      </c>
    </row>
    <row r="432" spans="1:20">
      <c r="A432" t="s">
        <v>279</v>
      </c>
      <c r="B432">
        <v>2019</v>
      </c>
      <c r="C432" s="9">
        <v>43526</v>
      </c>
      <c r="D432" t="s">
        <v>19</v>
      </c>
      <c r="E432" t="s">
        <v>538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32.07</v>
      </c>
      <c r="P432">
        <v>32.284999999999997</v>
      </c>
      <c r="Q432">
        <v>35.319000000000003</v>
      </c>
      <c r="R432">
        <v>1.5169999999999999</v>
      </c>
      <c r="S432" t="s">
        <v>1162</v>
      </c>
      <c r="T432" t="s">
        <v>1162</v>
      </c>
    </row>
    <row r="433" spans="1:20">
      <c r="A433" t="s">
        <v>279</v>
      </c>
      <c r="B433">
        <v>2019</v>
      </c>
      <c r="C433" s="9">
        <v>43526</v>
      </c>
      <c r="D433" t="s">
        <v>19</v>
      </c>
      <c r="E433" t="s">
        <v>538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32.748999999999903</v>
      </c>
      <c r="P433">
        <v>32.453999999999901</v>
      </c>
      <c r="Q433">
        <v>35.043999999999997</v>
      </c>
      <c r="R433">
        <v>1.2949999999999999</v>
      </c>
      <c r="S433" t="s">
        <v>1162</v>
      </c>
      <c r="T433" t="s">
        <v>1162</v>
      </c>
    </row>
    <row r="434" spans="1:20">
      <c r="A434" t="s">
        <v>279</v>
      </c>
      <c r="B434">
        <v>2019</v>
      </c>
      <c r="C434" s="9">
        <v>43526</v>
      </c>
      <c r="D434" t="s">
        <v>19</v>
      </c>
      <c r="E434" t="s">
        <v>538</v>
      </c>
      <c r="F434">
        <v>2</v>
      </c>
      <c r="G434">
        <v>1</v>
      </c>
      <c r="H434" t="s">
        <v>200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29.480999999999899</v>
      </c>
      <c r="P434">
        <v>30.033999999999999</v>
      </c>
      <c r="Q434">
        <v>33.143999999999998</v>
      </c>
      <c r="R434">
        <v>1.5549999999999999</v>
      </c>
      <c r="S434" t="s">
        <v>1162</v>
      </c>
      <c r="T434" t="s">
        <v>1162</v>
      </c>
    </row>
    <row r="435" spans="1:20">
      <c r="A435" t="s">
        <v>279</v>
      </c>
      <c r="B435">
        <v>2019</v>
      </c>
      <c r="C435" s="9">
        <v>43526</v>
      </c>
      <c r="D435" t="s">
        <v>19</v>
      </c>
      <c r="E435" t="s">
        <v>538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32.959000000000003</v>
      </c>
      <c r="P435">
        <v>32.811</v>
      </c>
      <c r="Q435">
        <v>35.877000000000002</v>
      </c>
      <c r="R435">
        <v>1.5329999999999999</v>
      </c>
      <c r="S435" t="s">
        <v>1162</v>
      </c>
      <c r="T435" t="s">
        <v>1162</v>
      </c>
    </row>
    <row r="436" spans="1:20">
      <c r="A436" t="s">
        <v>279</v>
      </c>
      <c r="B436">
        <v>2019</v>
      </c>
      <c r="C436" s="9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32.811</v>
      </c>
      <c r="P436">
        <v>33.086999999999897</v>
      </c>
      <c r="Q436">
        <v>36.104999999999997</v>
      </c>
      <c r="R436">
        <v>1.5089999999999999</v>
      </c>
      <c r="S436" t="s">
        <v>1162</v>
      </c>
      <c r="T436" t="s">
        <v>1162</v>
      </c>
    </row>
    <row r="437" spans="1:20">
      <c r="A437" t="s">
        <v>279</v>
      </c>
      <c r="B437">
        <v>2019</v>
      </c>
      <c r="C437" s="9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30.033999999999999</v>
      </c>
      <c r="P437">
        <v>29.849999999999898</v>
      </c>
      <c r="Q437">
        <v>32.909999999999997</v>
      </c>
      <c r="R437">
        <v>1.53</v>
      </c>
      <c r="S437" t="s">
        <v>1162</v>
      </c>
      <c r="T437" t="s">
        <v>1162</v>
      </c>
    </row>
    <row r="438" spans="1:20">
      <c r="A438" t="s">
        <v>279</v>
      </c>
      <c r="B438">
        <v>2019</v>
      </c>
      <c r="C438" s="9">
        <v>43526</v>
      </c>
      <c r="D438" t="s">
        <v>19</v>
      </c>
      <c r="E438" t="s">
        <v>538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33.086999999999897</v>
      </c>
      <c r="P438">
        <v>33.337000000000003</v>
      </c>
      <c r="Q438">
        <v>36.311</v>
      </c>
      <c r="R438">
        <v>1.4870000000000001</v>
      </c>
      <c r="S438" t="s">
        <v>1162</v>
      </c>
      <c r="T438" t="s">
        <v>1162</v>
      </c>
    </row>
    <row r="439" spans="1:20">
      <c r="A439" t="s">
        <v>279</v>
      </c>
      <c r="B439">
        <v>2019</v>
      </c>
      <c r="C439" s="9">
        <v>43526</v>
      </c>
      <c r="D439" t="s">
        <v>19</v>
      </c>
      <c r="E439" t="s">
        <v>538</v>
      </c>
      <c r="F439">
        <v>2</v>
      </c>
      <c r="G439">
        <v>3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 s="146">
        <v>68.538791051879997</v>
      </c>
      <c r="O439">
        <v>29.849999999999898</v>
      </c>
      <c r="P439">
        <v>29.684000000000001</v>
      </c>
      <c r="Q439">
        <v>32.698</v>
      </c>
      <c r="R439">
        <v>1.5069999999999999</v>
      </c>
      <c r="S439" t="s">
        <v>1162</v>
      </c>
      <c r="T439" t="s">
        <v>1162</v>
      </c>
    </row>
    <row r="440" spans="1:20">
      <c r="A440" t="s">
        <v>279</v>
      </c>
      <c r="B440">
        <v>2019</v>
      </c>
      <c r="C440" s="9">
        <v>43526</v>
      </c>
      <c r="D440" t="s">
        <v>19</v>
      </c>
      <c r="E440" t="s">
        <v>62</v>
      </c>
      <c r="F440" t="s">
        <v>540</v>
      </c>
      <c r="G440">
        <v>1</v>
      </c>
      <c r="H440" t="s">
        <v>200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29.684000000000001</v>
      </c>
      <c r="P440">
        <v>30.163</v>
      </c>
      <c r="Q440">
        <v>33.115000000000002</v>
      </c>
      <c r="R440">
        <v>1.476</v>
      </c>
      <c r="S440" t="s">
        <v>1162</v>
      </c>
      <c r="T440" t="s">
        <v>1162</v>
      </c>
    </row>
    <row r="441" spans="1:20">
      <c r="A441" t="s">
        <v>279</v>
      </c>
      <c r="B441">
        <v>2019</v>
      </c>
      <c r="C441" s="9">
        <v>43526</v>
      </c>
      <c r="D441" t="s">
        <v>19</v>
      </c>
      <c r="E441" t="s">
        <v>62</v>
      </c>
      <c r="F441" t="s">
        <v>540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534</v>
      </c>
      <c r="O441">
        <v>32.453999999999901</v>
      </c>
      <c r="P441">
        <v>32.181999999999903</v>
      </c>
      <c r="Q441">
        <v>34.735999999999997</v>
      </c>
      <c r="R441">
        <v>1.2769999999999999</v>
      </c>
      <c r="S441" t="s">
        <v>1162</v>
      </c>
      <c r="T441" t="s">
        <v>1162</v>
      </c>
    </row>
    <row r="442" spans="1:20">
      <c r="A442" t="s">
        <v>279</v>
      </c>
      <c r="B442">
        <v>2019</v>
      </c>
      <c r="C442" s="9">
        <v>43526</v>
      </c>
      <c r="D442" t="s">
        <v>19</v>
      </c>
      <c r="E442" t="s">
        <v>62</v>
      </c>
      <c r="F442" t="s">
        <v>540</v>
      </c>
      <c r="G442">
        <v>2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30.163</v>
      </c>
      <c r="P442">
        <v>30.5899999999999</v>
      </c>
      <c r="Q442">
        <v>33.485999999999997</v>
      </c>
      <c r="R442">
        <v>1.448</v>
      </c>
      <c r="S442" t="s">
        <v>1162</v>
      </c>
      <c r="T442" t="s">
        <v>1162</v>
      </c>
    </row>
    <row r="443" spans="1:20">
      <c r="A443" t="s">
        <v>279</v>
      </c>
      <c r="B443">
        <v>2019</v>
      </c>
      <c r="C443" s="9">
        <v>43526</v>
      </c>
      <c r="D443" t="s">
        <v>19</v>
      </c>
      <c r="E443" t="s">
        <v>62</v>
      </c>
      <c r="F443" t="s">
        <v>540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32.181999999999903</v>
      </c>
      <c r="P443">
        <v>31.937999999999999</v>
      </c>
      <c r="Q443">
        <v>34.457999999999998</v>
      </c>
      <c r="R443">
        <v>1.26</v>
      </c>
      <c r="S443" t="s">
        <v>1162</v>
      </c>
      <c r="T443" t="s">
        <v>1162</v>
      </c>
    </row>
    <row r="444" spans="1:20">
      <c r="A444" t="s">
        <v>279</v>
      </c>
      <c r="B444">
        <v>2019</v>
      </c>
      <c r="C444" s="9">
        <v>43526</v>
      </c>
      <c r="D444" t="s">
        <v>19</v>
      </c>
      <c r="E444" t="s">
        <v>62</v>
      </c>
      <c r="F444" t="s">
        <v>539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33.337000000000003</v>
      </c>
      <c r="P444">
        <v>33.658999999999999</v>
      </c>
      <c r="Q444">
        <v>36.585000000000001</v>
      </c>
      <c r="R444">
        <v>1.4630000000000001</v>
      </c>
      <c r="S444" t="s">
        <v>1162</v>
      </c>
      <c r="T444" t="s">
        <v>1162</v>
      </c>
    </row>
    <row r="445" spans="1:20">
      <c r="A445" t="s">
        <v>279</v>
      </c>
      <c r="B445">
        <v>2019</v>
      </c>
      <c r="C445" s="9">
        <v>43526</v>
      </c>
      <c r="D445" t="s">
        <v>19</v>
      </c>
      <c r="E445" t="s">
        <v>62</v>
      </c>
      <c r="F445" t="s">
        <v>539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32.284999999999997</v>
      </c>
      <c r="P445">
        <v>32.052</v>
      </c>
      <c r="Q445">
        <v>35.033999999999999</v>
      </c>
      <c r="R445">
        <v>1.4910000000000001</v>
      </c>
      <c r="S445" t="s">
        <v>1162</v>
      </c>
      <c r="T445" t="s">
        <v>1162</v>
      </c>
    </row>
    <row r="446" spans="1:20">
      <c r="A446" t="s">
        <v>279</v>
      </c>
      <c r="B446">
        <v>2019</v>
      </c>
      <c r="C446" s="9">
        <v>43526</v>
      </c>
      <c r="D446" t="s">
        <v>19</v>
      </c>
      <c r="E446" t="s">
        <v>62</v>
      </c>
      <c r="F446" t="s">
        <v>539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33.658999999999999</v>
      </c>
      <c r="P446">
        <v>33.948999999999998</v>
      </c>
      <c r="Q446">
        <v>36.831000000000003</v>
      </c>
      <c r="R446">
        <v>1.4410000000000001</v>
      </c>
      <c r="S446" t="s">
        <v>1162</v>
      </c>
      <c r="T446" t="s">
        <v>1162</v>
      </c>
    </row>
    <row r="447" spans="1:20">
      <c r="A447" t="s">
        <v>279</v>
      </c>
      <c r="B447">
        <v>2019</v>
      </c>
      <c r="C447" s="9">
        <v>43526</v>
      </c>
      <c r="D447" t="s">
        <v>19</v>
      </c>
      <c r="E447" t="s">
        <v>62</v>
      </c>
      <c r="F447" t="s">
        <v>539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32.052</v>
      </c>
      <c r="P447">
        <v>31.843999999999902</v>
      </c>
      <c r="Q447">
        <v>34.777999999999999</v>
      </c>
      <c r="R447">
        <v>1.4670000000000001</v>
      </c>
      <c r="S447" t="s">
        <v>1162</v>
      </c>
      <c r="T447" t="s">
        <v>1162</v>
      </c>
    </row>
    <row r="448" spans="1:20">
      <c r="A448" t="s">
        <v>231</v>
      </c>
      <c r="B448">
        <v>2019</v>
      </c>
      <c r="C448" s="9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29.126999999999899</v>
      </c>
      <c r="P448">
        <v>29.523999999999901</v>
      </c>
      <c r="Q448">
        <v>33.451999999999998</v>
      </c>
      <c r="R448">
        <v>1.964</v>
      </c>
      <c r="S448" t="s">
        <v>1162</v>
      </c>
      <c r="T448" t="s">
        <v>1162</v>
      </c>
    </row>
    <row r="449" spans="1:20">
      <c r="A449" t="s">
        <v>231</v>
      </c>
      <c r="B449">
        <v>2019</v>
      </c>
      <c r="C449" s="9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7.5819999999999999</v>
      </c>
      <c r="Q449">
        <v>20.952000000000002</v>
      </c>
      <c r="R449">
        <v>6.6849999999999996</v>
      </c>
      <c r="S449" t="s">
        <v>1162</v>
      </c>
      <c r="T449" t="s">
        <v>1162</v>
      </c>
    </row>
    <row r="450" spans="1:20">
      <c r="A450" t="s">
        <v>231</v>
      </c>
      <c r="B450">
        <v>2019</v>
      </c>
      <c r="C450" s="9">
        <v>43772</v>
      </c>
      <c r="D450" t="s">
        <v>64</v>
      </c>
      <c r="E450" t="s">
        <v>533</v>
      </c>
      <c r="F450">
        <v>2</v>
      </c>
      <c r="G450">
        <v>1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24.786999999999999</v>
      </c>
      <c r="P450">
        <v>25.186</v>
      </c>
      <c r="Q450">
        <v>30.018000000000001</v>
      </c>
      <c r="R450">
        <v>2.4159999999999999</v>
      </c>
      <c r="S450" t="s">
        <v>1162</v>
      </c>
      <c r="T450" t="s">
        <v>1162</v>
      </c>
    </row>
    <row r="451" spans="1:20">
      <c r="A451" t="s">
        <v>231</v>
      </c>
      <c r="B451">
        <v>2019</v>
      </c>
      <c r="C451" s="9">
        <v>43772</v>
      </c>
      <c r="D451" t="s">
        <v>64</v>
      </c>
      <c r="E451" t="s">
        <v>533</v>
      </c>
      <c r="F451">
        <v>2</v>
      </c>
      <c r="G451">
        <v>1</v>
      </c>
      <c r="H451" t="s">
        <v>550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7.7029999999999896</v>
      </c>
      <c r="Q451">
        <v>21.196999999999999</v>
      </c>
      <c r="R451">
        <v>6.7469999999999999</v>
      </c>
      <c r="S451" t="s">
        <v>1162</v>
      </c>
      <c r="T451" t="s">
        <v>1162</v>
      </c>
    </row>
    <row r="452" spans="1:20">
      <c r="A452" t="s">
        <v>231</v>
      </c>
      <c r="B452">
        <v>2019</v>
      </c>
      <c r="C452" s="9">
        <v>43772</v>
      </c>
      <c r="D452" t="s">
        <v>64</v>
      </c>
      <c r="E452" t="s">
        <v>533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28.597999999999999</v>
      </c>
      <c r="P452">
        <v>28.764999999999901</v>
      </c>
      <c r="Q452">
        <v>32.384999999999998</v>
      </c>
      <c r="R452">
        <v>1.81</v>
      </c>
      <c r="S452" t="s">
        <v>1162</v>
      </c>
      <c r="T452" t="s">
        <v>1162</v>
      </c>
    </row>
    <row r="453" spans="1:20">
      <c r="A453" t="s">
        <v>231</v>
      </c>
      <c r="B453">
        <v>2019</v>
      </c>
      <c r="C453" s="9">
        <v>43772</v>
      </c>
      <c r="D453" t="s">
        <v>64</v>
      </c>
      <c r="E453" t="s">
        <v>533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8.16</v>
      </c>
      <c r="Q453">
        <v>22.012</v>
      </c>
      <c r="R453">
        <v>6.9260000000000002</v>
      </c>
      <c r="S453" t="s">
        <v>1162</v>
      </c>
      <c r="T453" t="s">
        <v>1162</v>
      </c>
    </row>
    <row r="454" spans="1:20">
      <c r="A454" t="s">
        <v>231</v>
      </c>
      <c r="B454">
        <v>2019</v>
      </c>
      <c r="C454" s="9">
        <v>43772</v>
      </c>
      <c r="D454" t="s">
        <v>64</v>
      </c>
      <c r="E454" t="s">
        <v>533</v>
      </c>
      <c r="F454">
        <v>4</v>
      </c>
      <c r="G454">
        <v>1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20.559000000000001</v>
      </c>
      <c r="P454">
        <v>21.585999999999999</v>
      </c>
      <c r="Q454">
        <v>28.43</v>
      </c>
      <c r="R454">
        <v>3.4220000000000002</v>
      </c>
      <c r="S454" t="s">
        <v>1162</v>
      </c>
      <c r="T454" t="s">
        <v>1162</v>
      </c>
    </row>
    <row r="455" spans="1:20">
      <c r="A455" t="s">
        <v>231</v>
      </c>
      <c r="B455">
        <v>2019</v>
      </c>
      <c r="C455" s="9">
        <v>43772</v>
      </c>
      <c r="D455" t="s">
        <v>64</v>
      </c>
      <c r="E455" t="s">
        <v>533</v>
      </c>
      <c r="F455">
        <v>4</v>
      </c>
      <c r="G455">
        <v>1</v>
      </c>
      <c r="H455" t="s">
        <v>867</v>
      </c>
      <c r="I455" t="s">
        <v>868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7.181</v>
      </c>
      <c r="Q455">
        <v>20.565000000000001</v>
      </c>
      <c r="R455">
        <v>6.6920000000000002</v>
      </c>
      <c r="S455" t="s">
        <v>1162</v>
      </c>
      <c r="T455" t="s">
        <v>1162</v>
      </c>
    </row>
    <row r="456" spans="1:20">
      <c r="A456" t="s">
        <v>231</v>
      </c>
      <c r="B456">
        <v>2019</v>
      </c>
      <c r="C456" s="9">
        <v>43772</v>
      </c>
      <c r="D456" t="s">
        <v>64</v>
      </c>
      <c r="E456" t="s">
        <v>533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17.023</v>
      </c>
      <c r="P456">
        <v>18.160999999999898</v>
      </c>
      <c r="Q456">
        <v>24.492999999999999</v>
      </c>
      <c r="R456">
        <v>3.1659999999999999</v>
      </c>
      <c r="S456" t="s">
        <v>1162</v>
      </c>
      <c r="T456" t="s">
        <v>1162</v>
      </c>
    </row>
    <row r="457" spans="1:20">
      <c r="A457" t="s">
        <v>231</v>
      </c>
      <c r="B457">
        <v>2019</v>
      </c>
      <c r="C457" s="9">
        <v>43772</v>
      </c>
      <c r="D457" t="s">
        <v>64</v>
      </c>
      <c r="E457" t="s">
        <v>533</v>
      </c>
      <c r="F457">
        <v>5</v>
      </c>
      <c r="G457">
        <v>1</v>
      </c>
      <c r="H457" t="s">
        <v>27</v>
      </c>
      <c r="I457" t="s">
        <v>228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22.774000000000001</v>
      </c>
      <c r="P457">
        <v>23.126999999999999</v>
      </c>
      <c r="Q457">
        <v>27.827000000000002</v>
      </c>
      <c r="R457">
        <v>2.35</v>
      </c>
      <c r="S457" t="s">
        <v>1162</v>
      </c>
      <c r="T457" t="s">
        <v>1162</v>
      </c>
    </row>
    <row r="458" spans="1:20">
      <c r="A458" t="s">
        <v>231</v>
      </c>
      <c r="B458">
        <v>2019</v>
      </c>
      <c r="C458" s="9">
        <v>43772</v>
      </c>
      <c r="D458" t="s">
        <v>64</v>
      </c>
      <c r="E458" t="s">
        <v>533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24.321000000000002</v>
      </c>
      <c r="P458">
        <v>24.706</v>
      </c>
      <c r="Q458">
        <v>29.33</v>
      </c>
      <c r="R458">
        <v>2.3119999999999998</v>
      </c>
      <c r="S458" t="s">
        <v>1162</v>
      </c>
      <c r="T458" t="s">
        <v>1162</v>
      </c>
    </row>
    <row r="459" spans="1:20">
      <c r="A459" t="s">
        <v>231</v>
      </c>
      <c r="B459">
        <v>2019</v>
      </c>
      <c r="C459" s="9">
        <v>43772</v>
      </c>
      <c r="D459" t="s">
        <v>64</v>
      </c>
      <c r="E459" t="s">
        <v>533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6.1639999999999899</v>
      </c>
      <c r="Q459">
        <v>18.963999999999999</v>
      </c>
      <c r="R459">
        <v>6.4</v>
      </c>
      <c r="S459" t="s">
        <v>1162</v>
      </c>
      <c r="T459" t="s">
        <v>1162</v>
      </c>
    </row>
    <row r="460" spans="1:20">
      <c r="A460" t="s">
        <v>231</v>
      </c>
      <c r="B460">
        <v>2019</v>
      </c>
      <c r="C460" s="9">
        <v>43772</v>
      </c>
      <c r="D460" t="s">
        <v>64</v>
      </c>
      <c r="E460" t="s">
        <v>533</v>
      </c>
      <c r="F460">
        <v>7</v>
      </c>
      <c r="G460">
        <v>1</v>
      </c>
      <c r="H460" t="s">
        <v>237</v>
      </c>
      <c r="I460" t="s">
        <v>196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20.027000000000001</v>
      </c>
      <c r="P460">
        <v>21.084</v>
      </c>
      <c r="Q460">
        <v>27.885999999999999</v>
      </c>
      <c r="R460">
        <v>3.4009999999999998</v>
      </c>
      <c r="S460" t="s">
        <v>1162</v>
      </c>
      <c r="T460" t="s">
        <v>1162</v>
      </c>
    </row>
    <row r="461" spans="1:20">
      <c r="A461" t="s">
        <v>231</v>
      </c>
      <c r="B461">
        <v>2019</v>
      </c>
      <c r="C461" s="9">
        <v>43772</v>
      </c>
      <c r="D461" t="s">
        <v>64</v>
      </c>
      <c r="E461" t="s">
        <v>533</v>
      </c>
      <c r="F461">
        <v>7</v>
      </c>
      <c r="G461">
        <v>1</v>
      </c>
      <c r="H461" t="s">
        <v>227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7.0549999999999997</v>
      </c>
      <c r="Q461">
        <v>20.356999999999999</v>
      </c>
      <c r="R461">
        <v>6.6509999999999998</v>
      </c>
      <c r="S461" t="s">
        <v>1162</v>
      </c>
      <c r="T461" t="s">
        <v>1162</v>
      </c>
    </row>
    <row r="462" spans="1:20">
      <c r="A462" t="s">
        <v>231</v>
      </c>
      <c r="B462">
        <v>2019</v>
      </c>
      <c r="C462" s="9">
        <v>43772</v>
      </c>
      <c r="D462" t="s">
        <v>64</v>
      </c>
      <c r="E462" t="s">
        <v>533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17.866999999999901</v>
      </c>
      <c r="P462">
        <v>19.765000000000001</v>
      </c>
      <c r="Q462">
        <v>28.609000000000002</v>
      </c>
      <c r="R462">
        <v>4.4219999999999997</v>
      </c>
      <c r="S462" t="s">
        <v>1162</v>
      </c>
      <c r="T462" t="s">
        <v>1162</v>
      </c>
    </row>
    <row r="463" spans="1:20">
      <c r="A463" t="s">
        <v>231</v>
      </c>
      <c r="B463">
        <v>2019</v>
      </c>
      <c r="C463" s="9">
        <v>43772</v>
      </c>
      <c r="D463" t="s">
        <v>64</v>
      </c>
      <c r="E463" t="s">
        <v>533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6.9740000000000002</v>
      </c>
      <c r="Q463">
        <v>20.57</v>
      </c>
      <c r="R463">
        <v>6.798</v>
      </c>
      <c r="S463" t="s">
        <v>1162</v>
      </c>
      <c r="T463" t="s">
        <v>1162</v>
      </c>
    </row>
    <row r="464" spans="1:20">
      <c r="A464" t="s">
        <v>231</v>
      </c>
      <c r="B464">
        <v>2019</v>
      </c>
      <c r="C464" s="9">
        <v>43772</v>
      </c>
      <c r="D464" t="s">
        <v>64</v>
      </c>
      <c r="E464" t="s">
        <v>533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17.763999999999999</v>
      </c>
      <c r="P464">
        <v>19.091000000000001</v>
      </c>
      <c r="Q464">
        <v>24.844999999999999</v>
      </c>
      <c r="R464">
        <v>2.8769999999999998</v>
      </c>
      <c r="S464" t="s">
        <v>1162</v>
      </c>
      <c r="T464" t="s">
        <v>1162</v>
      </c>
    </row>
    <row r="465" spans="1:20">
      <c r="A465" t="s">
        <v>231</v>
      </c>
      <c r="B465">
        <v>2019</v>
      </c>
      <c r="C465" s="9">
        <v>43772</v>
      </c>
      <c r="D465" t="s">
        <v>64</v>
      </c>
      <c r="E465" t="s">
        <v>533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16.234999999999999</v>
      </c>
      <c r="P465">
        <v>15.416</v>
      </c>
      <c r="Q465">
        <v>21.916</v>
      </c>
      <c r="R465">
        <v>3.25</v>
      </c>
      <c r="S465" t="s">
        <v>1162</v>
      </c>
      <c r="T465" t="s">
        <v>1162</v>
      </c>
    </row>
    <row r="466" spans="1:20">
      <c r="A466" t="s">
        <v>231</v>
      </c>
      <c r="B466">
        <v>2019</v>
      </c>
      <c r="C466" s="9">
        <v>43772</v>
      </c>
      <c r="D466" t="s">
        <v>64</v>
      </c>
      <c r="E466" t="s">
        <v>533</v>
      </c>
      <c r="F466">
        <v>10</v>
      </c>
      <c r="G466">
        <v>1</v>
      </c>
      <c r="H466" t="s">
        <v>211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23.149000000000001</v>
      </c>
      <c r="P466">
        <v>23.731000000000002</v>
      </c>
      <c r="Q466">
        <v>28.257000000000001</v>
      </c>
      <c r="R466">
        <v>2.2629999999999999</v>
      </c>
      <c r="S466" t="s">
        <v>1162</v>
      </c>
      <c r="T466" t="s">
        <v>1162</v>
      </c>
    </row>
    <row r="467" spans="1:20">
      <c r="A467" t="s">
        <v>231</v>
      </c>
      <c r="B467">
        <v>2019</v>
      </c>
      <c r="C467" s="9">
        <v>43772</v>
      </c>
      <c r="D467" t="s">
        <v>64</v>
      </c>
      <c r="E467" t="s">
        <v>533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18.47</v>
      </c>
      <c r="P467">
        <v>18.056999999999999</v>
      </c>
      <c r="Q467">
        <v>23.645</v>
      </c>
      <c r="R467">
        <v>2.794</v>
      </c>
      <c r="S467" t="s">
        <v>1162</v>
      </c>
      <c r="T467" t="s">
        <v>1162</v>
      </c>
    </row>
    <row r="468" spans="1:20">
      <c r="A468" t="s">
        <v>231</v>
      </c>
      <c r="B468">
        <v>2019</v>
      </c>
      <c r="C468" s="9">
        <v>43772</v>
      </c>
      <c r="D468" t="s">
        <v>64</v>
      </c>
      <c r="E468" t="s">
        <v>533</v>
      </c>
      <c r="F468">
        <v>11</v>
      </c>
      <c r="G468">
        <v>1</v>
      </c>
      <c r="H468" t="s">
        <v>91</v>
      </c>
      <c r="I468" t="s">
        <v>896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13.24</v>
      </c>
      <c r="P468">
        <v>15.975</v>
      </c>
      <c r="Q468">
        <v>23.587</v>
      </c>
      <c r="R468">
        <v>3.806</v>
      </c>
      <c r="S468" t="s">
        <v>1162</v>
      </c>
      <c r="T468" t="s">
        <v>1162</v>
      </c>
    </row>
    <row r="469" spans="1:20">
      <c r="A469" t="s">
        <v>231</v>
      </c>
      <c r="B469">
        <v>2019</v>
      </c>
      <c r="C469" s="9">
        <v>43772</v>
      </c>
      <c r="D469" t="s">
        <v>64</v>
      </c>
      <c r="E469" t="s">
        <v>533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18.134</v>
      </c>
      <c r="Q469">
        <v>26.992000000000001</v>
      </c>
      <c r="R469">
        <v>4.4290000000000003</v>
      </c>
      <c r="S469" t="s">
        <v>1162</v>
      </c>
      <c r="T469" t="s">
        <v>1162</v>
      </c>
    </row>
    <row r="470" spans="1:20">
      <c r="A470" t="s">
        <v>231</v>
      </c>
      <c r="B470">
        <v>2019</v>
      </c>
      <c r="C470" s="9">
        <v>43772</v>
      </c>
      <c r="D470" t="s">
        <v>64</v>
      </c>
      <c r="E470" t="s">
        <v>533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14.763</v>
      </c>
      <c r="Q470">
        <v>25.065000000000001</v>
      </c>
      <c r="R470">
        <v>5.1509999999999998</v>
      </c>
      <c r="S470" t="s">
        <v>1162</v>
      </c>
      <c r="T470" t="s">
        <v>1162</v>
      </c>
    </row>
    <row r="471" spans="1:20">
      <c r="A471" t="s">
        <v>231</v>
      </c>
      <c r="B471">
        <v>2019</v>
      </c>
      <c r="C471" s="9">
        <v>43772</v>
      </c>
      <c r="D471" t="s">
        <v>64</v>
      </c>
      <c r="E471" t="s">
        <v>533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11.154</v>
      </c>
      <c r="P471">
        <v>10.2179999999999</v>
      </c>
      <c r="Q471">
        <v>18.841999999999999</v>
      </c>
      <c r="R471">
        <v>4.3120000000000003</v>
      </c>
      <c r="S471" t="s">
        <v>1162</v>
      </c>
      <c r="T471" t="s">
        <v>1162</v>
      </c>
    </row>
    <row r="472" spans="1:20">
      <c r="A472" t="s">
        <v>231</v>
      </c>
      <c r="B472">
        <v>2019</v>
      </c>
      <c r="C472" s="9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33.948999999999998</v>
      </c>
      <c r="P472">
        <v>34.000999999999998</v>
      </c>
      <c r="Q472">
        <v>36.875</v>
      </c>
      <c r="R472">
        <v>1.4370000000000001</v>
      </c>
      <c r="S472" t="s">
        <v>1162</v>
      </c>
      <c r="T472" t="s">
        <v>1162</v>
      </c>
    </row>
    <row r="473" spans="1:20">
      <c r="A473" t="s">
        <v>231</v>
      </c>
      <c r="B473">
        <v>2019</v>
      </c>
      <c r="C473" s="9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14.763</v>
      </c>
      <c r="P473">
        <v>14.779</v>
      </c>
      <c r="Q473">
        <v>24.509</v>
      </c>
      <c r="R473">
        <v>4.8650000000000002</v>
      </c>
      <c r="S473" t="s">
        <v>1162</v>
      </c>
      <c r="T473" t="s">
        <v>1162</v>
      </c>
    </row>
    <row r="474" spans="1:20">
      <c r="A474" t="s">
        <v>231</v>
      </c>
      <c r="B474">
        <v>2019</v>
      </c>
      <c r="C474" s="9">
        <v>43772</v>
      </c>
      <c r="D474" t="s">
        <v>64</v>
      </c>
      <c r="E474" t="s">
        <v>536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31.843999999999902</v>
      </c>
      <c r="P474">
        <v>31.899000000000001</v>
      </c>
      <c r="Q474">
        <v>34.823</v>
      </c>
      <c r="R474">
        <v>1.462</v>
      </c>
      <c r="S474" t="s">
        <v>1162</v>
      </c>
      <c r="T474" t="s">
        <v>1162</v>
      </c>
    </row>
    <row r="475" spans="1:20">
      <c r="A475" t="s">
        <v>231</v>
      </c>
      <c r="B475">
        <v>2019</v>
      </c>
      <c r="C475" s="9">
        <v>43772</v>
      </c>
      <c r="D475" t="s">
        <v>64</v>
      </c>
      <c r="E475" t="s">
        <v>536</v>
      </c>
      <c r="F475">
        <v>2</v>
      </c>
      <c r="G475">
        <v>1</v>
      </c>
      <c r="H475" t="s">
        <v>91</v>
      </c>
      <c r="I475" t="s">
        <v>896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15.975</v>
      </c>
      <c r="P475">
        <v>15.933</v>
      </c>
      <c r="Q475">
        <v>23.286999999999999</v>
      </c>
      <c r="R475">
        <v>3.677</v>
      </c>
      <c r="S475" t="s">
        <v>1162</v>
      </c>
      <c r="T475" t="s">
        <v>1162</v>
      </c>
    </row>
    <row r="476" spans="1:20">
      <c r="A476" t="s">
        <v>231</v>
      </c>
      <c r="B476">
        <v>2019</v>
      </c>
      <c r="C476" s="9">
        <v>43772</v>
      </c>
      <c r="D476" t="s">
        <v>64</v>
      </c>
      <c r="E476" t="s">
        <v>536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24.762</v>
      </c>
      <c r="P476">
        <v>25.523</v>
      </c>
      <c r="Q476">
        <v>29.919</v>
      </c>
      <c r="R476">
        <v>2.198</v>
      </c>
      <c r="S476" t="s">
        <v>1162</v>
      </c>
      <c r="T476" t="s">
        <v>1162</v>
      </c>
    </row>
    <row r="477" spans="1:20">
      <c r="A477" t="s">
        <v>231</v>
      </c>
      <c r="B477">
        <v>2019</v>
      </c>
      <c r="C477" s="9">
        <v>43772</v>
      </c>
      <c r="D477" t="s">
        <v>64</v>
      </c>
      <c r="E477" t="s">
        <v>536</v>
      </c>
      <c r="F477">
        <v>3</v>
      </c>
      <c r="G477">
        <v>1</v>
      </c>
      <c r="H477" t="s">
        <v>211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23.731000000000002</v>
      </c>
      <c r="P477">
        <v>23.306999999999999</v>
      </c>
      <c r="Q477">
        <v>27.670999999999999</v>
      </c>
      <c r="R477">
        <v>2.1819999999999999</v>
      </c>
      <c r="S477" t="s">
        <v>1162</v>
      </c>
      <c r="T477" t="s">
        <v>1162</v>
      </c>
    </row>
    <row r="478" spans="1:20">
      <c r="A478" t="s">
        <v>231</v>
      </c>
      <c r="B478">
        <v>2019</v>
      </c>
      <c r="C478" s="9">
        <v>43772</v>
      </c>
      <c r="D478" t="s">
        <v>64</v>
      </c>
      <c r="E478" t="s">
        <v>536</v>
      </c>
      <c r="F478">
        <v>4</v>
      </c>
      <c r="G478">
        <v>1</v>
      </c>
      <c r="H478" t="s">
        <v>200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30.5899999999999</v>
      </c>
      <c r="P478">
        <v>30.707999999999998</v>
      </c>
      <c r="Q478">
        <v>33.578000000000003</v>
      </c>
      <c r="R478">
        <v>1.4350000000000001</v>
      </c>
      <c r="S478" t="s">
        <v>1162</v>
      </c>
      <c r="T478" t="s">
        <v>1162</v>
      </c>
    </row>
    <row r="479" spans="1:20">
      <c r="A479" t="s">
        <v>231</v>
      </c>
      <c r="B479">
        <v>2019</v>
      </c>
      <c r="C479" s="9">
        <v>43772</v>
      </c>
      <c r="D479" t="s">
        <v>64</v>
      </c>
      <c r="E479" t="s">
        <v>536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19.091000000000001</v>
      </c>
      <c r="P479">
        <v>19.854999999999901</v>
      </c>
      <c r="Q479">
        <v>25.126999999999999</v>
      </c>
      <c r="R479">
        <v>2.6360000000000001</v>
      </c>
      <c r="S479" t="s">
        <v>1162</v>
      </c>
      <c r="T479" t="s">
        <v>1162</v>
      </c>
    </row>
    <row r="480" spans="1:20">
      <c r="A480" t="s">
        <v>231</v>
      </c>
      <c r="B480">
        <v>2019</v>
      </c>
      <c r="C480" s="9">
        <v>43772</v>
      </c>
      <c r="D480" t="s">
        <v>64</v>
      </c>
      <c r="E480" t="s">
        <v>536</v>
      </c>
      <c r="F480">
        <v>5</v>
      </c>
      <c r="G480">
        <v>1</v>
      </c>
      <c r="H480" t="s">
        <v>198</v>
      </c>
      <c r="I480" t="s">
        <v>226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29.523999999999901</v>
      </c>
      <c r="P480">
        <v>30.167000000000002</v>
      </c>
      <c r="Q480">
        <v>33.887</v>
      </c>
      <c r="R480">
        <v>1.86</v>
      </c>
      <c r="S480" t="s">
        <v>1162</v>
      </c>
      <c r="T480" t="s">
        <v>1162</v>
      </c>
    </row>
    <row r="481" spans="1:20">
      <c r="A481" t="s">
        <v>231</v>
      </c>
      <c r="B481">
        <v>2019</v>
      </c>
      <c r="C481" s="9">
        <v>43772</v>
      </c>
      <c r="D481" t="s">
        <v>64</v>
      </c>
      <c r="E481" t="s">
        <v>536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19.765000000000001</v>
      </c>
      <c r="P481">
        <v>19.922000000000001</v>
      </c>
      <c r="Q481">
        <v>27.084</v>
      </c>
      <c r="R481">
        <v>3.581</v>
      </c>
      <c r="S481" t="s">
        <v>1162</v>
      </c>
      <c r="T481" t="s">
        <v>1162</v>
      </c>
    </row>
    <row r="482" spans="1:20">
      <c r="A482" t="s">
        <v>231</v>
      </c>
      <c r="B482">
        <v>2019</v>
      </c>
      <c r="C482" s="9">
        <v>43772</v>
      </c>
      <c r="D482" t="s">
        <v>64</v>
      </c>
      <c r="E482" t="s">
        <v>536</v>
      </c>
      <c r="F482">
        <v>6</v>
      </c>
      <c r="G482">
        <v>1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25.186</v>
      </c>
      <c r="P482">
        <v>25.896000000000001</v>
      </c>
      <c r="Q482">
        <v>30.568000000000001</v>
      </c>
      <c r="R482">
        <v>2.3359999999999999</v>
      </c>
      <c r="S482" t="s">
        <v>1162</v>
      </c>
      <c r="T482" t="s">
        <v>1162</v>
      </c>
    </row>
    <row r="483" spans="1:20">
      <c r="A483" t="s">
        <v>231</v>
      </c>
      <c r="B483">
        <v>2019</v>
      </c>
      <c r="C483" s="9">
        <v>43772</v>
      </c>
      <c r="D483" t="s">
        <v>64</v>
      </c>
      <c r="E483" t="s">
        <v>536</v>
      </c>
      <c r="F483">
        <v>6</v>
      </c>
      <c r="G483">
        <v>1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21.084</v>
      </c>
      <c r="P483">
        <v>20.457000000000001</v>
      </c>
      <c r="Q483">
        <v>26.797000000000001</v>
      </c>
      <c r="R483">
        <v>3.17</v>
      </c>
      <c r="S483" t="s">
        <v>1162</v>
      </c>
      <c r="T483" t="s">
        <v>1162</v>
      </c>
    </row>
    <row r="484" spans="1:20">
      <c r="A484" t="s">
        <v>231</v>
      </c>
      <c r="B484">
        <v>2019</v>
      </c>
      <c r="C484" s="9">
        <v>43772</v>
      </c>
      <c r="D484" t="s">
        <v>64</v>
      </c>
      <c r="E484" t="s">
        <v>536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28.764999999999901</v>
      </c>
      <c r="P484">
        <v>28.744999999999902</v>
      </c>
      <c r="Q484">
        <v>32.226999999999997</v>
      </c>
      <c r="R484">
        <v>1.7410000000000001</v>
      </c>
      <c r="S484" t="s">
        <v>1162</v>
      </c>
      <c r="T484" t="s">
        <v>1162</v>
      </c>
    </row>
    <row r="485" spans="1:20">
      <c r="A485" t="s">
        <v>231</v>
      </c>
      <c r="B485">
        <v>2019</v>
      </c>
      <c r="C485" s="9">
        <v>43772</v>
      </c>
      <c r="D485" t="s">
        <v>64</v>
      </c>
      <c r="E485" t="s">
        <v>536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24.706</v>
      </c>
      <c r="P485">
        <v>24.622</v>
      </c>
      <c r="Q485">
        <v>28.904</v>
      </c>
      <c r="R485">
        <v>2.141</v>
      </c>
      <c r="S485" t="s">
        <v>1162</v>
      </c>
      <c r="T485" t="s">
        <v>1162</v>
      </c>
    </row>
    <row r="486" spans="1:20">
      <c r="A486" t="s">
        <v>231</v>
      </c>
      <c r="B486">
        <v>2019</v>
      </c>
      <c r="C486" s="9">
        <v>43772</v>
      </c>
      <c r="D486" t="s">
        <v>64</v>
      </c>
      <c r="E486" t="s">
        <v>536</v>
      </c>
      <c r="F486">
        <v>8</v>
      </c>
      <c r="G486">
        <v>1</v>
      </c>
      <c r="H486" t="s">
        <v>190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21.585999999999999</v>
      </c>
      <c r="P486">
        <v>23.713999999999999</v>
      </c>
      <c r="Q486">
        <v>29.62</v>
      </c>
      <c r="R486">
        <v>2.9529999999999998</v>
      </c>
      <c r="S486" t="s">
        <v>1162</v>
      </c>
      <c r="T486" t="s">
        <v>1162</v>
      </c>
    </row>
    <row r="487" spans="1:20">
      <c r="A487" t="s">
        <v>231</v>
      </c>
      <c r="B487">
        <v>2019</v>
      </c>
      <c r="C487" s="9">
        <v>43772</v>
      </c>
      <c r="D487" t="s">
        <v>64</v>
      </c>
      <c r="E487" t="s">
        <v>536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18.160999999999898</v>
      </c>
      <c r="P487">
        <v>17.959</v>
      </c>
      <c r="Q487">
        <v>23.957000000000001</v>
      </c>
      <c r="R487">
        <v>2.9990000000000001</v>
      </c>
      <c r="S487" t="s">
        <v>1162</v>
      </c>
      <c r="T487" t="s">
        <v>1162</v>
      </c>
    </row>
    <row r="488" spans="1:20">
      <c r="A488" t="s">
        <v>231</v>
      </c>
      <c r="B488">
        <v>2019</v>
      </c>
      <c r="C488" s="9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34.000999999999998</v>
      </c>
      <c r="P488">
        <v>33.972999999999999</v>
      </c>
      <c r="Q488">
        <v>36.767000000000003</v>
      </c>
      <c r="R488">
        <v>1.397</v>
      </c>
      <c r="S488" t="s">
        <v>1162</v>
      </c>
      <c r="T488" t="s">
        <v>1162</v>
      </c>
    </row>
    <row r="489" spans="1:20">
      <c r="A489" t="s">
        <v>231</v>
      </c>
      <c r="B489">
        <v>2019</v>
      </c>
      <c r="C489" s="9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23.713999999999999</v>
      </c>
      <c r="P489">
        <v>23.495999999999999</v>
      </c>
      <c r="Q489">
        <v>29.094000000000001</v>
      </c>
      <c r="R489">
        <v>2.7989999999999999</v>
      </c>
      <c r="S489" t="s">
        <v>1162</v>
      </c>
      <c r="T489" t="s">
        <v>1162</v>
      </c>
    </row>
    <row r="490" spans="1:20">
      <c r="A490" t="s">
        <v>231</v>
      </c>
      <c r="B490">
        <v>2019</v>
      </c>
      <c r="C490" s="9">
        <v>43772</v>
      </c>
      <c r="D490" t="s">
        <v>64</v>
      </c>
      <c r="E490" t="s">
        <v>537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33.972999999999999</v>
      </c>
      <c r="P490">
        <v>33.958999999999897</v>
      </c>
      <c r="Q490">
        <v>36.680999999999997</v>
      </c>
      <c r="R490">
        <v>1.361</v>
      </c>
      <c r="S490" t="s">
        <v>1162</v>
      </c>
      <c r="T490" t="s">
        <v>1162</v>
      </c>
    </row>
    <row r="491" spans="1:20">
      <c r="A491" t="s">
        <v>231</v>
      </c>
      <c r="B491">
        <v>2019</v>
      </c>
      <c r="C491" s="9">
        <v>43772</v>
      </c>
      <c r="D491" t="s">
        <v>64</v>
      </c>
      <c r="E491" t="s">
        <v>537</v>
      </c>
      <c r="F491">
        <v>1</v>
      </c>
      <c r="G491">
        <v>2</v>
      </c>
      <c r="H491" t="s">
        <v>190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23.495999999999999</v>
      </c>
      <c r="P491">
        <v>23.33</v>
      </c>
      <c r="Q491">
        <v>28.681999999999999</v>
      </c>
      <c r="R491">
        <v>2.6760000000000002</v>
      </c>
      <c r="S491" t="s">
        <v>1162</v>
      </c>
      <c r="T491" t="s">
        <v>1162</v>
      </c>
    </row>
    <row r="492" spans="1:20">
      <c r="A492" t="s">
        <v>231</v>
      </c>
      <c r="B492">
        <v>2019</v>
      </c>
      <c r="C492" s="9">
        <v>43772</v>
      </c>
      <c r="D492" t="s">
        <v>64</v>
      </c>
      <c r="E492" t="s">
        <v>537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31.899000000000001</v>
      </c>
      <c r="P492">
        <v>32.15</v>
      </c>
      <c r="Q492">
        <v>35.033999999999999</v>
      </c>
      <c r="R492">
        <v>1.4419999999999999</v>
      </c>
      <c r="S492" t="s">
        <v>1162</v>
      </c>
      <c r="T492" t="s">
        <v>1162</v>
      </c>
    </row>
    <row r="493" spans="1:20">
      <c r="A493" t="s">
        <v>231</v>
      </c>
      <c r="B493">
        <v>2019</v>
      </c>
      <c r="C493" s="9">
        <v>43772</v>
      </c>
      <c r="D493" t="s">
        <v>64</v>
      </c>
      <c r="E493" t="s">
        <v>537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28.744999999999902</v>
      </c>
      <c r="P493">
        <v>28.518000000000001</v>
      </c>
      <c r="Q493">
        <v>31.928000000000001</v>
      </c>
      <c r="R493">
        <v>1.7050000000000001</v>
      </c>
      <c r="S493" t="s">
        <v>1162</v>
      </c>
      <c r="T493" t="s">
        <v>1162</v>
      </c>
    </row>
    <row r="494" spans="1:20">
      <c r="A494" t="s">
        <v>231</v>
      </c>
      <c r="B494">
        <v>2019</v>
      </c>
      <c r="C494" s="9">
        <v>43772</v>
      </c>
      <c r="D494" t="s">
        <v>64</v>
      </c>
      <c r="E494" t="s">
        <v>537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32.15</v>
      </c>
      <c r="P494">
        <v>32.375999999999998</v>
      </c>
      <c r="Q494">
        <v>35.223999999999997</v>
      </c>
      <c r="R494">
        <v>1.4239999999999999</v>
      </c>
      <c r="S494" t="s">
        <v>1162</v>
      </c>
      <c r="T494" t="s">
        <v>1162</v>
      </c>
    </row>
    <row r="495" spans="1:20">
      <c r="A495" t="s">
        <v>231</v>
      </c>
      <c r="B495">
        <v>2019</v>
      </c>
      <c r="C495" s="9">
        <v>43772</v>
      </c>
      <c r="D495" t="s">
        <v>64</v>
      </c>
      <c r="E495" t="s">
        <v>537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28.518000000000001</v>
      </c>
      <c r="P495">
        <v>28.317999999999898</v>
      </c>
      <c r="Q495">
        <v>31.661999999999999</v>
      </c>
      <c r="R495">
        <v>1.6719999999999999</v>
      </c>
      <c r="S495" t="s">
        <v>1162</v>
      </c>
      <c r="T495" t="s">
        <v>1162</v>
      </c>
    </row>
    <row r="496" spans="1:20">
      <c r="A496" t="s">
        <v>231</v>
      </c>
      <c r="B496">
        <v>2019</v>
      </c>
      <c r="C496" s="9">
        <v>43772</v>
      </c>
      <c r="D496" t="s">
        <v>64</v>
      </c>
      <c r="E496" t="s">
        <v>537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25.523</v>
      </c>
      <c r="P496">
        <v>26.745999999999999</v>
      </c>
      <c r="Q496">
        <v>30.9</v>
      </c>
      <c r="R496">
        <v>2.077</v>
      </c>
      <c r="S496" t="s">
        <v>1162</v>
      </c>
      <c r="T496" t="s">
        <v>1162</v>
      </c>
    </row>
    <row r="497" spans="1:20">
      <c r="A497" t="s">
        <v>231</v>
      </c>
      <c r="B497">
        <v>2019</v>
      </c>
      <c r="C497" s="9">
        <v>43772</v>
      </c>
      <c r="D497" t="s">
        <v>64</v>
      </c>
      <c r="E497" t="s">
        <v>537</v>
      </c>
      <c r="F497">
        <v>3</v>
      </c>
      <c r="G497">
        <v>1</v>
      </c>
      <c r="H497" t="s">
        <v>195</v>
      </c>
      <c r="I497" t="s">
        <v>196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25.896000000000001</v>
      </c>
      <c r="P497">
        <v>26.146000000000001</v>
      </c>
      <c r="Q497">
        <v>30.443999999999999</v>
      </c>
      <c r="R497">
        <v>2.149</v>
      </c>
      <c r="S497" t="s">
        <v>1162</v>
      </c>
      <c r="T497" t="s">
        <v>1162</v>
      </c>
    </row>
    <row r="498" spans="1:20">
      <c r="A498" t="s">
        <v>231</v>
      </c>
      <c r="B498">
        <v>2019</v>
      </c>
      <c r="C498" s="9">
        <v>43772</v>
      </c>
      <c r="D498" t="s">
        <v>64</v>
      </c>
      <c r="E498" t="s">
        <v>537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26.745999999999999</v>
      </c>
      <c r="P498">
        <v>27.710999999999999</v>
      </c>
      <c r="Q498">
        <v>31.667000000000002</v>
      </c>
      <c r="R498">
        <v>1.978</v>
      </c>
      <c r="S498" t="s">
        <v>1162</v>
      </c>
      <c r="T498" t="s">
        <v>1162</v>
      </c>
    </row>
    <row r="499" spans="1:20">
      <c r="A499" t="s">
        <v>231</v>
      </c>
      <c r="B499">
        <v>2019</v>
      </c>
      <c r="C499" s="9">
        <v>43772</v>
      </c>
      <c r="D499" t="s">
        <v>64</v>
      </c>
      <c r="E499" t="s">
        <v>537</v>
      </c>
      <c r="F499">
        <v>3</v>
      </c>
      <c r="G499">
        <v>2</v>
      </c>
      <c r="H499" t="s">
        <v>195</v>
      </c>
      <c r="I499" t="s">
        <v>196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26.146000000000001</v>
      </c>
      <c r="P499">
        <v>26.361999999999998</v>
      </c>
      <c r="Q499">
        <v>30.366</v>
      </c>
      <c r="R499">
        <v>2.0019999999999998</v>
      </c>
      <c r="S499" t="s">
        <v>1162</v>
      </c>
      <c r="T499" t="s">
        <v>1162</v>
      </c>
    </row>
    <row r="500" spans="1:20">
      <c r="A500" t="s">
        <v>231</v>
      </c>
      <c r="B500">
        <v>2019</v>
      </c>
      <c r="C500" s="9">
        <v>43772</v>
      </c>
      <c r="D500" t="s">
        <v>64</v>
      </c>
      <c r="E500" t="s">
        <v>537</v>
      </c>
      <c r="F500">
        <v>4</v>
      </c>
      <c r="G500">
        <v>1</v>
      </c>
      <c r="H500" t="s">
        <v>198</v>
      </c>
      <c r="I500" t="s">
        <v>226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30.167000000000002</v>
      </c>
      <c r="P500">
        <v>30.68</v>
      </c>
      <c r="Q500">
        <v>34.222000000000001</v>
      </c>
      <c r="R500">
        <v>1.7709999999999999</v>
      </c>
      <c r="S500" t="s">
        <v>1162</v>
      </c>
      <c r="T500" t="s">
        <v>1162</v>
      </c>
    </row>
    <row r="501" spans="1:20">
      <c r="A501" t="s">
        <v>231</v>
      </c>
      <c r="B501">
        <v>2019</v>
      </c>
      <c r="C501" s="9">
        <v>43772</v>
      </c>
      <c r="D501" t="s">
        <v>64</v>
      </c>
      <c r="E501" t="s">
        <v>537</v>
      </c>
      <c r="F501">
        <v>4</v>
      </c>
      <c r="G501">
        <v>1</v>
      </c>
      <c r="H501" t="s">
        <v>200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30.707999999999998</v>
      </c>
      <c r="P501">
        <v>30.422000000000001</v>
      </c>
      <c r="Q501">
        <v>33.206000000000003</v>
      </c>
      <c r="R501">
        <v>1.3919999999999999</v>
      </c>
      <c r="S501" t="s">
        <v>1162</v>
      </c>
      <c r="T501" t="s">
        <v>1162</v>
      </c>
    </row>
    <row r="502" spans="1:20">
      <c r="A502" t="s">
        <v>231</v>
      </c>
      <c r="B502">
        <v>2019</v>
      </c>
      <c r="C502" s="9">
        <v>43772</v>
      </c>
      <c r="D502" t="s">
        <v>64</v>
      </c>
      <c r="E502" t="s">
        <v>537</v>
      </c>
      <c r="F502">
        <v>4</v>
      </c>
      <c r="G502">
        <v>2</v>
      </c>
      <c r="H502" t="s">
        <v>198</v>
      </c>
      <c r="I502" t="s">
        <v>226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30.68</v>
      </c>
      <c r="P502">
        <v>31.194999999999901</v>
      </c>
      <c r="Q502">
        <v>34.534999999999997</v>
      </c>
      <c r="R502">
        <v>1.67</v>
      </c>
      <c r="S502" t="s">
        <v>1162</v>
      </c>
      <c r="T502" t="s">
        <v>1162</v>
      </c>
    </row>
    <row r="503" spans="1:20">
      <c r="A503" t="s">
        <v>231</v>
      </c>
      <c r="B503">
        <v>2019</v>
      </c>
      <c r="C503" s="9">
        <v>43772</v>
      </c>
      <c r="D503" t="s">
        <v>64</v>
      </c>
      <c r="E503" t="s">
        <v>537</v>
      </c>
      <c r="F503">
        <v>4</v>
      </c>
      <c r="G503">
        <v>2</v>
      </c>
      <c r="H503" t="s">
        <v>200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30.422000000000001</v>
      </c>
      <c r="P503">
        <v>30.187000000000001</v>
      </c>
      <c r="Q503">
        <v>32.893000000000001</v>
      </c>
      <c r="R503">
        <v>1.353</v>
      </c>
      <c r="S503" t="s">
        <v>1162</v>
      </c>
      <c r="T503" t="s">
        <v>1162</v>
      </c>
    </row>
    <row r="504" spans="1:20">
      <c r="A504" t="s">
        <v>231</v>
      </c>
      <c r="B504">
        <v>2019</v>
      </c>
      <c r="C504" s="9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33.958999999999897</v>
      </c>
      <c r="P504">
        <v>34.012999999999998</v>
      </c>
      <c r="Q504">
        <v>36.643000000000001</v>
      </c>
      <c r="R504">
        <v>1.3149999999999999</v>
      </c>
      <c r="S504" t="s">
        <v>1162</v>
      </c>
      <c r="T504" t="s">
        <v>1162</v>
      </c>
    </row>
    <row r="505" spans="1:20">
      <c r="A505" t="s">
        <v>231</v>
      </c>
      <c r="B505">
        <v>2019</v>
      </c>
      <c r="C505" s="9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31.194999999999901</v>
      </c>
      <c r="P505">
        <v>30.452999999999999</v>
      </c>
      <c r="Q505">
        <v>33.817</v>
      </c>
      <c r="R505">
        <v>1.6819999999999999</v>
      </c>
      <c r="S505" t="s">
        <v>1162</v>
      </c>
      <c r="T505" t="s">
        <v>1162</v>
      </c>
    </row>
    <row r="506" spans="1:20">
      <c r="A506" t="s">
        <v>231</v>
      </c>
      <c r="B506">
        <v>2019</v>
      </c>
      <c r="C506" s="9">
        <v>43772</v>
      </c>
      <c r="D506" t="s">
        <v>64</v>
      </c>
      <c r="E506" t="s">
        <v>538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34.012999999999998</v>
      </c>
      <c r="P506">
        <v>34.164000000000001</v>
      </c>
      <c r="Q506">
        <v>36.718000000000004</v>
      </c>
      <c r="R506">
        <v>1.2769999999999999</v>
      </c>
      <c r="S506" t="s">
        <v>1162</v>
      </c>
      <c r="T506" t="s">
        <v>1162</v>
      </c>
    </row>
    <row r="507" spans="1:20">
      <c r="A507" t="s">
        <v>231</v>
      </c>
      <c r="B507">
        <v>2019</v>
      </c>
      <c r="C507" s="9">
        <v>43772</v>
      </c>
      <c r="D507" t="s">
        <v>64</v>
      </c>
      <c r="E507" t="s">
        <v>538</v>
      </c>
      <c r="F507">
        <v>1</v>
      </c>
      <c r="G507">
        <v>2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30.452999999999999</v>
      </c>
      <c r="P507">
        <v>30.526</v>
      </c>
      <c r="Q507">
        <v>33.713999999999999</v>
      </c>
      <c r="R507">
        <v>1.5940000000000001</v>
      </c>
      <c r="S507" t="s">
        <v>1162</v>
      </c>
      <c r="T507" t="s">
        <v>1162</v>
      </c>
    </row>
    <row r="508" spans="1:20">
      <c r="A508" t="s">
        <v>231</v>
      </c>
      <c r="B508">
        <v>2019</v>
      </c>
      <c r="C508" s="9">
        <v>43772</v>
      </c>
      <c r="D508" t="s">
        <v>64</v>
      </c>
      <c r="E508" t="s">
        <v>538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32.375999999999998</v>
      </c>
      <c r="P508">
        <v>32.594999999999999</v>
      </c>
      <c r="Q508">
        <v>35.337000000000003</v>
      </c>
      <c r="R508">
        <v>1.371</v>
      </c>
      <c r="S508" t="s">
        <v>1162</v>
      </c>
      <c r="T508" t="s">
        <v>1162</v>
      </c>
    </row>
    <row r="509" spans="1:20">
      <c r="A509" t="s">
        <v>231</v>
      </c>
      <c r="B509">
        <v>2019</v>
      </c>
      <c r="C509" s="9">
        <v>43772</v>
      </c>
      <c r="D509" t="s">
        <v>64</v>
      </c>
      <c r="E509" t="s">
        <v>538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27.710999999999999</v>
      </c>
      <c r="P509">
        <v>27.937999999999999</v>
      </c>
      <c r="Q509">
        <v>31.646000000000001</v>
      </c>
      <c r="R509">
        <v>1.8540000000000001</v>
      </c>
      <c r="S509" t="s">
        <v>1162</v>
      </c>
      <c r="T509" t="s">
        <v>1162</v>
      </c>
    </row>
    <row r="510" spans="1:20">
      <c r="A510" t="s">
        <v>231</v>
      </c>
      <c r="B510">
        <v>2019</v>
      </c>
      <c r="C510" s="9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32.594999999999999</v>
      </c>
      <c r="P510">
        <v>32.89</v>
      </c>
      <c r="Q510">
        <v>35.545999999999999</v>
      </c>
      <c r="R510">
        <v>1.3280000000000001</v>
      </c>
      <c r="S510" t="s">
        <v>1162</v>
      </c>
      <c r="T510" t="s">
        <v>1162</v>
      </c>
    </row>
    <row r="511" spans="1:20">
      <c r="A511" t="s">
        <v>231</v>
      </c>
      <c r="B511">
        <v>2019</v>
      </c>
      <c r="C511" s="9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27.937999999999999</v>
      </c>
      <c r="P511">
        <v>28.402999999999999</v>
      </c>
      <c r="Q511">
        <v>31.876999999999999</v>
      </c>
      <c r="R511">
        <v>1.7370000000000001</v>
      </c>
      <c r="S511" t="s">
        <v>1162</v>
      </c>
      <c r="T511" t="s">
        <v>1162</v>
      </c>
    </row>
    <row r="512" spans="1:20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 t="s">
        <v>540</v>
      </c>
      <c r="G512">
        <v>1</v>
      </c>
      <c r="H512" t="s">
        <v>198</v>
      </c>
      <c r="I512" t="s">
        <v>226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30.526</v>
      </c>
      <c r="P512">
        <v>31.044999999999899</v>
      </c>
      <c r="Q512">
        <v>34.106999999999999</v>
      </c>
      <c r="R512">
        <v>1.5309999999999999</v>
      </c>
      <c r="S512" t="s">
        <v>1162</v>
      </c>
      <c r="T512" t="s">
        <v>1162</v>
      </c>
    </row>
    <row r="513" spans="1:20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 t="s">
        <v>540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28.402999999999999</v>
      </c>
      <c r="P513">
        <v>28.215999999999902</v>
      </c>
      <c r="Q513">
        <v>31.623999999999999</v>
      </c>
      <c r="R513">
        <v>1.704</v>
      </c>
      <c r="S513" t="s">
        <v>1162</v>
      </c>
      <c r="T513" t="s">
        <v>1162</v>
      </c>
    </row>
    <row r="514" spans="1:20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 t="s">
        <v>540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28.215999999999902</v>
      </c>
      <c r="P514">
        <v>28.832999999999998</v>
      </c>
      <c r="Q514">
        <v>32.152999999999999</v>
      </c>
      <c r="R514">
        <v>1.66</v>
      </c>
      <c r="S514" t="s">
        <v>1162</v>
      </c>
      <c r="T514" t="s">
        <v>1162</v>
      </c>
    </row>
    <row r="515" spans="1:20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 t="s">
        <v>540</v>
      </c>
      <c r="G515">
        <v>2</v>
      </c>
      <c r="H515" t="s">
        <v>198</v>
      </c>
      <c r="I515" t="s">
        <v>226</v>
      </c>
      <c r="J515">
        <v>26.906849315068399</v>
      </c>
      <c r="K515">
        <v>3</v>
      </c>
      <c r="L515">
        <v>2</v>
      </c>
      <c r="M515" t="s">
        <v>534</v>
      </c>
      <c r="O515">
        <v>31.044999999999899</v>
      </c>
      <c r="P515">
        <v>30.68</v>
      </c>
      <c r="Q515">
        <v>33.68</v>
      </c>
      <c r="R515">
        <v>1.5</v>
      </c>
      <c r="S515" t="s">
        <v>1162</v>
      </c>
      <c r="T515" t="s">
        <v>1162</v>
      </c>
    </row>
    <row r="516" spans="1:20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 t="s">
        <v>540</v>
      </c>
      <c r="G516">
        <v>3</v>
      </c>
      <c r="H516" t="s">
        <v>198</v>
      </c>
      <c r="I516" t="s">
        <v>226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30.68</v>
      </c>
      <c r="P516">
        <v>30.53</v>
      </c>
      <c r="Q516">
        <v>33.448</v>
      </c>
      <c r="R516">
        <v>1.4590000000000001</v>
      </c>
      <c r="S516" t="s">
        <v>1162</v>
      </c>
      <c r="T516" t="s">
        <v>1162</v>
      </c>
    </row>
    <row r="517" spans="1:20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 t="s">
        <v>540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 s="146">
        <v>70.243902439024396</v>
      </c>
      <c r="O517">
        <v>28.832999999999998</v>
      </c>
      <c r="P517">
        <v>29.047000000000001</v>
      </c>
      <c r="Q517">
        <v>32.231000000000002</v>
      </c>
      <c r="R517">
        <v>1.5920000000000001</v>
      </c>
      <c r="S517" t="s">
        <v>1162</v>
      </c>
      <c r="T517" t="s">
        <v>1162</v>
      </c>
    </row>
    <row r="518" spans="1:20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 t="s">
        <v>539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32.89</v>
      </c>
      <c r="P518">
        <v>33.064</v>
      </c>
      <c r="Q518">
        <v>35.694000000000003</v>
      </c>
      <c r="R518">
        <v>1.3149999999999999</v>
      </c>
      <c r="S518" t="s">
        <v>1162</v>
      </c>
      <c r="T518" t="s">
        <v>1162</v>
      </c>
    </row>
    <row r="519" spans="1:20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 t="s">
        <v>539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34.164000000000001</v>
      </c>
      <c r="P519">
        <v>33.776000000000003</v>
      </c>
      <c r="Q519">
        <v>36.322000000000003</v>
      </c>
      <c r="R519">
        <v>1.2729999999999999</v>
      </c>
      <c r="S519" t="s">
        <v>1162</v>
      </c>
      <c r="T519" t="s">
        <v>1162</v>
      </c>
    </row>
    <row r="520" spans="1:20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 t="s">
        <v>539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33.776000000000003</v>
      </c>
      <c r="P520">
        <v>33.879999999999903</v>
      </c>
      <c r="Q520">
        <v>36.363999999999997</v>
      </c>
      <c r="R520">
        <v>1.242</v>
      </c>
      <c r="S520" t="s">
        <v>1162</v>
      </c>
      <c r="T520" t="s">
        <v>1162</v>
      </c>
    </row>
    <row r="521" spans="1:20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 t="s">
        <v>539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33.064</v>
      </c>
      <c r="P521">
        <v>32.801000000000002</v>
      </c>
      <c r="Q521">
        <v>35.381</v>
      </c>
      <c r="R521">
        <v>1.29</v>
      </c>
      <c r="S521" t="s">
        <v>1162</v>
      </c>
      <c r="T521" t="s">
        <v>1162</v>
      </c>
    </row>
    <row r="522" spans="1:20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 t="s">
        <v>539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33.879999999999903</v>
      </c>
      <c r="P522">
        <v>34.084000000000003</v>
      </c>
      <c r="Q522">
        <v>36.536000000000001</v>
      </c>
      <c r="R522">
        <v>1.226</v>
      </c>
      <c r="S522" t="s">
        <v>1162</v>
      </c>
      <c r="T522" t="s">
        <v>1162</v>
      </c>
    </row>
    <row r="523" spans="1:20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 t="s">
        <v>539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 s="146">
        <v>72.420036210018097</v>
      </c>
      <c r="O523">
        <v>32.801000000000002</v>
      </c>
      <c r="P523">
        <v>32.630000000000003</v>
      </c>
      <c r="Q523">
        <v>35.148000000000003</v>
      </c>
      <c r="R523">
        <v>1.2589999999999999</v>
      </c>
      <c r="S523" t="s">
        <v>1162</v>
      </c>
      <c r="T523" t="s">
        <v>1162</v>
      </c>
    </row>
    <row r="524" spans="1:20">
      <c r="A524" t="s">
        <v>63</v>
      </c>
      <c r="B524">
        <v>2019</v>
      </c>
      <c r="C524" s="9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24.622</v>
      </c>
      <c r="P524">
        <v>25.443000000000001</v>
      </c>
      <c r="Q524">
        <v>29.477</v>
      </c>
      <c r="R524">
        <v>2.0169999999999999</v>
      </c>
      <c r="S524" t="s">
        <v>1162</v>
      </c>
      <c r="T524" t="s">
        <v>1162</v>
      </c>
    </row>
    <row r="525" spans="1:20">
      <c r="A525" t="s">
        <v>63</v>
      </c>
      <c r="B525">
        <v>2019</v>
      </c>
      <c r="C525" s="9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7.2779999999999996</v>
      </c>
      <c r="P525">
        <v>7.4550000000000001</v>
      </c>
      <c r="Q525">
        <v>18.925000000000001</v>
      </c>
      <c r="R525">
        <v>5.7350000000000003</v>
      </c>
      <c r="S525" t="s">
        <v>1162</v>
      </c>
      <c r="T525" t="s">
        <v>1162</v>
      </c>
    </row>
    <row r="526" spans="1:20">
      <c r="A526" t="s">
        <v>63</v>
      </c>
      <c r="B526">
        <v>2019</v>
      </c>
      <c r="C526" s="9">
        <v>43778</v>
      </c>
      <c r="D526" t="s">
        <v>64</v>
      </c>
      <c r="E526" t="s">
        <v>533</v>
      </c>
      <c r="F526">
        <v>2</v>
      </c>
      <c r="G526">
        <v>1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26.361999999999998</v>
      </c>
      <c r="P526">
        <v>26.521999999999998</v>
      </c>
      <c r="Q526">
        <v>30.494</v>
      </c>
      <c r="R526">
        <v>1.986</v>
      </c>
      <c r="S526" t="s">
        <v>1162</v>
      </c>
      <c r="T526" t="s">
        <v>1162</v>
      </c>
    </row>
    <row r="527" spans="1:20">
      <c r="A527" t="s">
        <v>63</v>
      </c>
      <c r="B527">
        <v>2019</v>
      </c>
      <c r="C527" s="9">
        <v>43778</v>
      </c>
      <c r="D527" t="s">
        <v>64</v>
      </c>
      <c r="E527" t="s">
        <v>533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6.9740000000000002</v>
      </c>
      <c r="P527">
        <v>6.9669999999999899</v>
      </c>
      <c r="Q527">
        <v>19.094999999999999</v>
      </c>
      <c r="R527">
        <v>6.0640000000000001</v>
      </c>
      <c r="S527" t="s">
        <v>1162</v>
      </c>
      <c r="T527" t="s">
        <v>1162</v>
      </c>
    </row>
    <row r="528" spans="1:20">
      <c r="A528" t="s">
        <v>63</v>
      </c>
      <c r="B528">
        <v>2019</v>
      </c>
      <c r="C528" s="9">
        <v>43778</v>
      </c>
      <c r="D528" t="s">
        <v>64</v>
      </c>
      <c r="E528" t="s">
        <v>533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17.959</v>
      </c>
      <c r="P528">
        <v>19.367999999999999</v>
      </c>
      <c r="Q528">
        <v>24.738</v>
      </c>
      <c r="R528">
        <v>2.6850000000000001</v>
      </c>
      <c r="S528" t="s">
        <v>1162</v>
      </c>
      <c r="T528" t="s">
        <v>1162</v>
      </c>
    </row>
    <row r="529" spans="1:20">
      <c r="A529" t="s">
        <v>63</v>
      </c>
      <c r="B529">
        <v>2019</v>
      </c>
      <c r="C529" s="9">
        <v>43778</v>
      </c>
      <c r="D529" t="s">
        <v>64</v>
      </c>
      <c r="E529" t="s">
        <v>533</v>
      </c>
      <c r="F529">
        <v>3</v>
      </c>
      <c r="G529">
        <v>1</v>
      </c>
      <c r="H529" t="s">
        <v>27</v>
      </c>
      <c r="I529" t="s">
        <v>228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23.126999999999999</v>
      </c>
      <c r="P529">
        <v>23.137999999999899</v>
      </c>
      <c r="Q529">
        <v>27.558</v>
      </c>
      <c r="R529">
        <v>2.21</v>
      </c>
      <c r="S529" t="s">
        <v>1162</v>
      </c>
      <c r="T529" t="s">
        <v>1162</v>
      </c>
    </row>
    <row r="530" spans="1:20">
      <c r="A530" t="s">
        <v>63</v>
      </c>
      <c r="B530">
        <v>2019</v>
      </c>
      <c r="C530" s="9">
        <v>43778</v>
      </c>
      <c r="D530" t="s">
        <v>64</v>
      </c>
      <c r="E530" t="s">
        <v>533</v>
      </c>
      <c r="F530">
        <v>4</v>
      </c>
      <c r="G530">
        <v>1</v>
      </c>
      <c r="H530" t="s">
        <v>91</v>
      </c>
      <c r="I530" t="s">
        <v>896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15.933</v>
      </c>
      <c r="P530">
        <v>18.356999999999999</v>
      </c>
      <c r="Q530">
        <v>24.588999999999999</v>
      </c>
      <c r="R530">
        <v>3.1160000000000001</v>
      </c>
      <c r="S530" t="s">
        <v>1162</v>
      </c>
      <c r="T530" t="s">
        <v>1162</v>
      </c>
    </row>
    <row r="531" spans="1:20">
      <c r="A531" t="s">
        <v>63</v>
      </c>
      <c r="B531">
        <v>2019</v>
      </c>
      <c r="C531" s="9">
        <v>43778</v>
      </c>
      <c r="D531" t="s">
        <v>64</v>
      </c>
      <c r="E531" t="s">
        <v>533</v>
      </c>
      <c r="F531">
        <v>4</v>
      </c>
      <c r="G531">
        <v>1</v>
      </c>
      <c r="H531" t="s">
        <v>192</v>
      </c>
      <c r="I531" t="s">
        <v>228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19.588000000000001</v>
      </c>
      <c r="P531">
        <v>17.864999999999998</v>
      </c>
      <c r="Q531">
        <v>24.574999999999999</v>
      </c>
      <c r="R531">
        <v>3.355</v>
      </c>
      <c r="S531" t="s">
        <v>1162</v>
      </c>
      <c r="T531" t="s">
        <v>1162</v>
      </c>
    </row>
    <row r="532" spans="1:20">
      <c r="A532" t="s">
        <v>63</v>
      </c>
      <c r="B532">
        <v>2019</v>
      </c>
      <c r="C532" s="9">
        <v>43778</v>
      </c>
      <c r="D532" t="s">
        <v>64</v>
      </c>
      <c r="E532" t="s">
        <v>533</v>
      </c>
      <c r="F532">
        <v>5</v>
      </c>
      <c r="G532">
        <v>1</v>
      </c>
      <c r="H532" t="s">
        <v>190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23.33</v>
      </c>
      <c r="P532">
        <v>24.052999999999901</v>
      </c>
      <c r="Q532">
        <v>29.210999999999999</v>
      </c>
      <c r="R532">
        <v>2.5790000000000002</v>
      </c>
      <c r="S532" t="s">
        <v>1162</v>
      </c>
      <c r="T532" t="s">
        <v>1162</v>
      </c>
    </row>
    <row r="533" spans="1:20">
      <c r="A533" t="s">
        <v>63</v>
      </c>
      <c r="B533">
        <v>2019</v>
      </c>
      <c r="C533" s="9">
        <v>43778</v>
      </c>
      <c r="D533" t="s">
        <v>64</v>
      </c>
      <c r="E533" t="s">
        <v>533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14.779</v>
      </c>
      <c r="P533">
        <v>15.241</v>
      </c>
      <c r="Q533">
        <v>23.413</v>
      </c>
      <c r="R533">
        <v>4.0860000000000003</v>
      </c>
      <c r="S533" t="s">
        <v>1162</v>
      </c>
      <c r="T533" t="s">
        <v>1162</v>
      </c>
    </row>
    <row r="534" spans="1:20">
      <c r="A534" t="s">
        <v>63</v>
      </c>
      <c r="B534">
        <v>2019</v>
      </c>
      <c r="C534" s="9">
        <v>43778</v>
      </c>
      <c r="D534" t="s">
        <v>64</v>
      </c>
      <c r="E534" t="s">
        <v>533</v>
      </c>
      <c r="F534">
        <v>6</v>
      </c>
      <c r="G534">
        <v>1</v>
      </c>
      <c r="H534" t="s">
        <v>198</v>
      </c>
      <c r="I534" t="s">
        <v>226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30.53</v>
      </c>
      <c r="P534">
        <v>30.683</v>
      </c>
      <c r="Q534">
        <v>33.569000000000003</v>
      </c>
      <c r="R534">
        <v>1.4430000000000001</v>
      </c>
      <c r="S534" t="s">
        <v>1162</v>
      </c>
      <c r="T534" t="s">
        <v>1162</v>
      </c>
    </row>
    <row r="535" spans="1:20">
      <c r="A535" t="s">
        <v>63</v>
      </c>
      <c r="B535">
        <v>2019</v>
      </c>
      <c r="C535" s="9">
        <v>43778</v>
      </c>
      <c r="D535" t="s">
        <v>64</v>
      </c>
      <c r="E535" t="s">
        <v>533</v>
      </c>
      <c r="F535">
        <v>6</v>
      </c>
      <c r="G535">
        <v>1</v>
      </c>
      <c r="H535" t="s">
        <v>230</v>
      </c>
      <c r="I535" t="s">
        <v>210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12.738</v>
      </c>
      <c r="Q535">
        <v>23.091999999999999</v>
      </c>
      <c r="R535">
        <v>5.1769999999999996</v>
      </c>
      <c r="S535" t="s">
        <v>1162</v>
      </c>
      <c r="T535" t="s">
        <v>1162</v>
      </c>
    </row>
    <row r="536" spans="1:20">
      <c r="A536" t="s">
        <v>63</v>
      </c>
      <c r="B536">
        <v>2019</v>
      </c>
      <c r="C536" s="9">
        <v>43778</v>
      </c>
      <c r="D536" t="s">
        <v>64</v>
      </c>
      <c r="E536" t="s">
        <v>533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22.210999999999999</v>
      </c>
      <c r="Q536">
        <v>33.825000000000003</v>
      </c>
      <c r="R536">
        <v>5.8070000000000004</v>
      </c>
      <c r="S536" t="s">
        <v>1162</v>
      </c>
      <c r="T536" t="s">
        <v>1162</v>
      </c>
    </row>
    <row r="537" spans="1:20">
      <c r="A537" t="s">
        <v>63</v>
      </c>
      <c r="B537">
        <v>2019</v>
      </c>
      <c r="C537" s="9">
        <v>43778</v>
      </c>
      <c r="D537" t="s">
        <v>64</v>
      </c>
      <c r="E537" t="s">
        <v>533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10.2179999999999</v>
      </c>
      <c r="P537">
        <v>17.108000000000001</v>
      </c>
      <c r="Q537">
        <v>24.25</v>
      </c>
      <c r="R537">
        <v>3.5710000000000002</v>
      </c>
      <c r="S537" t="s">
        <v>1162</v>
      </c>
      <c r="T537" t="s">
        <v>1162</v>
      </c>
    </row>
    <row r="538" spans="1:20">
      <c r="A538" t="s">
        <v>63</v>
      </c>
      <c r="B538">
        <v>2019</v>
      </c>
      <c r="C538" s="9">
        <v>43778</v>
      </c>
      <c r="D538" t="s">
        <v>64</v>
      </c>
      <c r="E538" t="s">
        <v>533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25.196999999999999</v>
      </c>
      <c r="P538">
        <v>25.866</v>
      </c>
      <c r="Q538">
        <v>29.724</v>
      </c>
      <c r="R538">
        <v>1.929</v>
      </c>
      <c r="S538" t="s">
        <v>1162</v>
      </c>
      <c r="T538" t="s">
        <v>1162</v>
      </c>
    </row>
    <row r="539" spans="1:20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8</v>
      </c>
      <c r="G539">
        <v>1</v>
      </c>
      <c r="H539" t="s">
        <v>229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34.628</v>
      </c>
      <c r="P539">
        <v>30.613</v>
      </c>
      <c r="Q539">
        <v>36.627000000000002</v>
      </c>
      <c r="R539">
        <v>3.0070000000000001</v>
      </c>
      <c r="S539" t="s">
        <v>1162</v>
      </c>
      <c r="T539" t="s">
        <v>1162</v>
      </c>
    </row>
    <row r="540" spans="1:20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9</v>
      </c>
      <c r="G540">
        <v>1</v>
      </c>
      <c r="H540" t="s">
        <v>237</v>
      </c>
      <c r="I540" t="s">
        <v>196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20.457000000000001</v>
      </c>
      <c r="P540">
        <v>21.469000000000001</v>
      </c>
      <c r="Q540">
        <v>27.059000000000001</v>
      </c>
      <c r="R540">
        <v>2.7949999999999999</v>
      </c>
      <c r="S540" t="s">
        <v>1162</v>
      </c>
      <c r="T540" t="s">
        <v>1162</v>
      </c>
    </row>
    <row r="541" spans="1:20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18.134</v>
      </c>
      <c r="P541">
        <v>19.756999999999898</v>
      </c>
      <c r="Q541">
        <v>26.838999999999999</v>
      </c>
      <c r="R541">
        <v>3.5409999999999999</v>
      </c>
      <c r="S541" t="s">
        <v>1162</v>
      </c>
      <c r="T541" t="s">
        <v>1162</v>
      </c>
    </row>
    <row r="542" spans="1:20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19.854999999999901</v>
      </c>
      <c r="P542">
        <v>20.975999999999999</v>
      </c>
      <c r="Q542">
        <v>25.81</v>
      </c>
      <c r="R542">
        <v>2.4169999999999998</v>
      </c>
      <c r="S542" t="s">
        <v>1162</v>
      </c>
      <c r="T542" t="s">
        <v>1162</v>
      </c>
    </row>
    <row r="543" spans="1:20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10</v>
      </c>
      <c r="G543">
        <v>1</v>
      </c>
      <c r="H543" t="s">
        <v>309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17.25</v>
      </c>
      <c r="P543">
        <v>16.074000000000002</v>
      </c>
      <c r="Q543">
        <v>23.614000000000001</v>
      </c>
      <c r="R543">
        <v>3.77</v>
      </c>
      <c r="S543" t="s">
        <v>1162</v>
      </c>
      <c r="T543" t="s">
        <v>1162</v>
      </c>
    </row>
    <row r="544" spans="1:20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11</v>
      </c>
      <c r="G544">
        <v>1</v>
      </c>
      <c r="H544" t="s">
        <v>211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23.306999999999999</v>
      </c>
      <c r="P544">
        <v>24.099</v>
      </c>
      <c r="Q544">
        <v>28.309000000000001</v>
      </c>
      <c r="R544">
        <v>2.105</v>
      </c>
      <c r="S544" t="s">
        <v>1162</v>
      </c>
      <c r="T544" t="s">
        <v>1162</v>
      </c>
    </row>
    <row r="545" spans="1:20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11</v>
      </c>
      <c r="G545">
        <v>1</v>
      </c>
      <c r="H545" t="s">
        <v>871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23.219000000000001</v>
      </c>
      <c r="P545">
        <v>22.666</v>
      </c>
      <c r="Q545">
        <v>27.21</v>
      </c>
      <c r="R545">
        <v>2.2719999999999998</v>
      </c>
      <c r="S545" t="s">
        <v>1162</v>
      </c>
      <c r="T545" t="s">
        <v>1162</v>
      </c>
    </row>
    <row r="546" spans="1:20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19.922000000000001</v>
      </c>
      <c r="P546">
        <v>21.396000000000001</v>
      </c>
      <c r="Q546">
        <v>28.088000000000001</v>
      </c>
      <c r="R546">
        <v>3.3460000000000001</v>
      </c>
      <c r="S546" t="s">
        <v>1162</v>
      </c>
      <c r="T546" t="s">
        <v>1162</v>
      </c>
    </row>
    <row r="547" spans="1:20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18.056999999999999</v>
      </c>
      <c r="P547">
        <v>17.663999999999898</v>
      </c>
      <c r="Q547">
        <v>23.033999999999999</v>
      </c>
      <c r="R547">
        <v>2.6850000000000001</v>
      </c>
      <c r="S547" t="s">
        <v>1162</v>
      </c>
      <c r="T547" t="s">
        <v>1162</v>
      </c>
    </row>
    <row r="548" spans="1:20">
      <c r="A548" t="s">
        <v>63</v>
      </c>
      <c r="B548">
        <v>2019</v>
      </c>
      <c r="C548" s="9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34.084000000000003</v>
      </c>
      <c r="P548">
        <v>34.146000000000001</v>
      </c>
      <c r="Q548">
        <v>36.590000000000003</v>
      </c>
      <c r="R548">
        <v>1.222</v>
      </c>
      <c r="S548" t="s">
        <v>1162</v>
      </c>
      <c r="T548" t="s">
        <v>1162</v>
      </c>
    </row>
    <row r="549" spans="1:20">
      <c r="A549" t="s">
        <v>63</v>
      </c>
      <c r="B549">
        <v>2019</v>
      </c>
      <c r="C549" s="9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21.396000000000001</v>
      </c>
      <c r="P549">
        <v>21.265000000000001</v>
      </c>
      <c r="Q549">
        <v>27.689</v>
      </c>
      <c r="R549">
        <v>3.2120000000000002</v>
      </c>
      <c r="S549" t="s">
        <v>1162</v>
      </c>
      <c r="T549" t="s">
        <v>1162</v>
      </c>
    </row>
    <row r="550" spans="1:20">
      <c r="A550" t="s">
        <v>63</v>
      </c>
      <c r="B550">
        <v>2019</v>
      </c>
      <c r="C550" s="9">
        <v>43778</v>
      </c>
      <c r="D550" t="s">
        <v>64</v>
      </c>
      <c r="E550" t="s">
        <v>536</v>
      </c>
      <c r="F550">
        <v>2</v>
      </c>
      <c r="G550">
        <v>1</v>
      </c>
      <c r="H550" t="s">
        <v>200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30.187000000000001</v>
      </c>
      <c r="P550">
        <v>30.343</v>
      </c>
      <c r="Q550">
        <v>33.024999999999999</v>
      </c>
      <c r="R550">
        <v>1.341</v>
      </c>
      <c r="S550" t="s">
        <v>1162</v>
      </c>
      <c r="T550" t="s">
        <v>1162</v>
      </c>
    </row>
    <row r="551" spans="1:20">
      <c r="A551" t="s">
        <v>63</v>
      </c>
      <c r="B551">
        <v>2019</v>
      </c>
      <c r="C551" s="9">
        <v>43778</v>
      </c>
      <c r="D551" t="s">
        <v>64</v>
      </c>
      <c r="E551" t="s">
        <v>536</v>
      </c>
      <c r="F551">
        <v>2</v>
      </c>
      <c r="G551">
        <v>1</v>
      </c>
      <c r="H551" t="s">
        <v>211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24.099</v>
      </c>
      <c r="P551">
        <v>23.890999999999998</v>
      </c>
      <c r="Q551">
        <v>27.991</v>
      </c>
      <c r="R551">
        <v>2.0499999999999998</v>
      </c>
      <c r="S551" t="s">
        <v>1162</v>
      </c>
      <c r="T551" t="s">
        <v>1162</v>
      </c>
    </row>
    <row r="552" spans="1:20">
      <c r="A552" t="s">
        <v>63</v>
      </c>
      <c r="B552">
        <v>2019</v>
      </c>
      <c r="C552" s="9">
        <v>43778</v>
      </c>
      <c r="D552" t="s">
        <v>64</v>
      </c>
      <c r="E552" t="s">
        <v>536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32.630000000000003</v>
      </c>
      <c r="P552">
        <v>32.683</v>
      </c>
      <c r="Q552">
        <v>35.192999999999998</v>
      </c>
      <c r="R552">
        <v>1.2549999999999999</v>
      </c>
      <c r="S552" t="s">
        <v>1162</v>
      </c>
      <c r="T552" t="s">
        <v>1162</v>
      </c>
    </row>
    <row r="553" spans="1:20">
      <c r="A553" t="s">
        <v>63</v>
      </c>
      <c r="B553">
        <v>2019</v>
      </c>
      <c r="C553" s="9">
        <v>43778</v>
      </c>
      <c r="D553" t="s">
        <v>64</v>
      </c>
      <c r="E553" t="s">
        <v>536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20.975999999999999</v>
      </c>
      <c r="P553">
        <v>20.901</v>
      </c>
      <c r="Q553">
        <v>25.645</v>
      </c>
      <c r="R553">
        <v>2.3719999999999999</v>
      </c>
      <c r="S553" t="s">
        <v>1162</v>
      </c>
      <c r="T553" t="s">
        <v>1162</v>
      </c>
    </row>
    <row r="554" spans="1:20">
      <c r="A554" t="s">
        <v>63</v>
      </c>
      <c r="B554">
        <v>2019</v>
      </c>
      <c r="C554" s="9">
        <v>43778</v>
      </c>
      <c r="D554" t="s">
        <v>64</v>
      </c>
      <c r="E554" t="s">
        <v>536</v>
      </c>
      <c r="F554">
        <v>4</v>
      </c>
      <c r="G554">
        <v>1</v>
      </c>
      <c r="H554" t="s">
        <v>255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22.658000000000001</v>
      </c>
      <c r="P554">
        <v>23.437000000000001</v>
      </c>
      <c r="Q554">
        <v>27.753</v>
      </c>
      <c r="R554">
        <v>2.1579999999999999</v>
      </c>
      <c r="S554" t="s">
        <v>1162</v>
      </c>
      <c r="T554" t="s">
        <v>1162</v>
      </c>
    </row>
    <row r="555" spans="1:20">
      <c r="A555" t="s">
        <v>63</v>
      </c>
      <c r="B555">
        <v>2019</v>
      </c>
      <c r="C555" s="9">
        <v>43778</v>
      </c>
      <c r="D555" t="s">
        <v>64</v>
      </c>
      <c r="E555" t="s">
        <v>536</v>
      </c>
      <c r="F555">
        <v>4</v>
      </c>
      <c r="G555">
        <v>1</v>
      </c>
      <c r="H555" t="s">
        <v>237</v>
      </c>
      <c r="I555" t="s">
        <v>196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21.469000000000001</v>
      </c>
      <c r="P555">
        <v>20.800999999999998</v>
      </c>
      <c r="Q555">
        <v>26.082999999999998</v>
      </c>
      <c r="R555">
        <v>2.641</v>
      </c>
      <c r="S555" t="s">
        <v>1162</v>
      </c>
      <c r="T555" t="s">
        <v>1162</v>
      </c>
    </row>
    <row r="556" spans="1:20">
      <c r="A556" t="s">
        <v>63</v>
      </c>
      <c r="B556">
        <v>2019</v>
      </c>
      <c r="C556" s="9">
        <v>43778</v>
      </c>
      <c r="D556" t="s">
        <v>64</v>
      </c>
      <c r="E556" t="s">
        <v>536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25.866</v>
      </c>
      <c r="P556">
        <v>26.858999999999899</v>
      </c>
      <c r="Q556">
        <v>30.510999999999999</v>
      </c>
      <c r="R556">
        <v>1.8260000000000001</v>
      </c>
      <c r="S556" t="s">
        <v>1162</v>
      </c>
      <c r="T556" t="s">
        <v>1162</v>
      </c>
    </row>
    <row r="557" spans="1:20">
      <c r="A557" t="s">
        <v>63</v>
      </c>
      <c r="B557">
        <v>2019</v>
      </c>
      <c r="C557" s="9">
        <v>43778</v>
      </c>
      <c r="D557" t="s">
        <v>64</v>
      </c>
      <c r="E557" t="s">
        <v>536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25.443000000000001</v>
      </c>
      <c r="P557">
        <v>25.009</v>
      </c>
      <c r="Q557">
        <v>28.914999999999999</v>
      </c>
      <c r="R557">
        <v>1.9530000000000001</v>
      </c>
      <c r="S557" t="s">
        <v>1162</v>
      </c>
      <c r="T557" t="s">
        <v>1162</v>
      </c>
    </row>
    <row r="558" spans="1:20">
      <c r="A558" t="s">
        <v>63</v>
      </c>
      <c r="B558">
        <v>2019</v>
      </c>
      <c r="C558" s="9">
        <v>43778</v>
      </c>
      <c r="D558" t="s">
        <v>64</v>
      </c>
      <c r="E558" t="s">
        <v>536</v>
      </c>
      <c r="F558">
        <v>6</v>
      </c>
      <c r="G558">
        <v>1</v>
      </c>
      <c r="H558" t="s">
        <v>195</v>
      </c>
      <c r="I558" t="s">
        <v>196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26.521999999999998</v>
      </c>
      <c r="P558">
        <v>27.120999999999999</v>
      </c>
      <c r="Q558">
        <v>31.016999999999999</v>
      </c>
      <c r="R558">
        <v>1.948</v>
      </c>
      <c r="S558" t="s">
        <v>1162</v>
      </c>
      <c r="T558" t="s">
        <v>1162</v>
      </c>
    </row>
    <row r="559" spans="1:20">
      <c r="A559" t="s">
        <v>63</v>
      </c>
      <c r="B559">
        <v>2019</v>
      </c>
      <c r="C559" s="9">
        <v>43778</v>
      </c>
      <c r="D559" t="s">
        <v>64</v>
      </c>
      <c r="E559" t="s">
        <v>536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22.210999999999999</v>
      </c>
      <c r="P559">
        <v>19.922000000000001</v>
      </c>
      <c r="Q559">
        <v>29.364000000000001</v>
      </c>
      <c r="R559">
        <v>4.7210000000000001</v>
      </c>
      <c r="S559" t="s">
        <v>1162</v>
      </c>
      <c r="T559" t="s">
        <v>1162</v>
      </c>
    </row>
    <row r="560" spans="1:20">
      <c r="A560" t="s">
        <v>63</v>
      </c>
      <c r="B560">
        <v>2019</v>
      </c>
      <c r="C560" s="9">
        <v>43778</v>
      </c>
      <c r="D560" t="s">
        <v>64</v>
      </c>
      <c r="E560" t="s">
        <v>536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19.367999999999999</v>
      </c>
      <c r="P560">
        <v>21.567</v>
      </c>
      <c r="Q560">
        <v>26.359000000000002</v>
      </c>
      <c r="R560">
        <v>2.3959999999999999</v>
      </c>
      <c r="S560" t="s">
        <v>1162</v>
      </c>
      <c r="T560" t="s">
        <v>1162</v>
      </c>
    </row>
    <row r="561" spans="1:20">
      <c r="A561" t="s">
        <v>63</v>
      </c>
      <c r="B561">
        <v>2019</v>
      </c>
      <c r="C561" s="9">
        <v>43778</v>
      </c>
      <c r="D561" t="s">
        <v>64</v>
      </c>
      <c r="E561" t="s">
        <v>536</v>
      </c>
      <c r="F561">
        <v>7</v>
      </c>
      <c r="G561">
        <v>1</v>
      </c>
      <c r="H561" t="s">
        <v>198</v>
      </c>
      <c r="I561" t="s">
        <v>226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30.683</v>
      </c>
      <c r="P561">
        <v>30.047999999999998</v>
      </c>
      <c r="Q561">
        <v>32.840000000000003</v>
      </c>
      <c r="R561">
        <v>1.3959999999999999</v>
      </c>
      <c r="S561" t="s">
        <v>1162</v>
      </c>
      <c r="T561" t="s">
        <v>1162</v>
      </c>
    </row>
    <row r="562" spans="1:20">
      <c r="A562" t="s">
        <v>63</v>
      </c>
      <c r="B562">
        <v>2019</v>
      </c>
      <c r="C562" s="9">
        <v>43778</v>
      </c>
      <c r="D562" t="s">
        <v>64</v>
      </c>
      <c r="E562" t="s">
        <v>536</v>
      </c>
      <c r="F562">
        <v>8</v>
      </c>
      <c r="G562">
        <v>1</v>
      </c>
      <c r="H562" t="s">
        <v>190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24.052999999999901</v>
      </c>
      <c r="P562">
        <v>24.875</v>
      </c>
      <c r="Q562">
        <v>29.513000000000002</v>
      </c>
      <c r="R562">
        <v>2.319</v>
      </c>
      <c r="S562" t="s">
        <v>1162</v>
      </c>
      <c r="T562" t="s">
        <v>1162</v>
      </c>
    </row>
    <row r="563" spans="1:20">
      <c r="A563" t="s">
        <v>63</v>
      </c>
      <c r="B563">
        <v>2019</v>
      </c>
      <c r="C563" s="9">
        <v>43778</v>
      </c>
      <c r="D563" t="s">
        <v>64</v>
      </c>
      <c r="E563" t="s">
        <v>536</v>
      </c>
      <c r="F563">
        <v>8</v>
      </c>
      <c r="G563">
        <v>1</v>
      </c>
      <c r="H563" t="s">
        <v>91</v>
      </c>
      <c r="I563" t="s">
        <v>896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18.356999999999999</v>
      </c>
      <c r="P563">
        <v>20.004999999999999</v>
      </c>
      <c r="Q563">
        <v>25.355</v>
      </c>
      <c r="R563">
        <v>2.6749999999999998</v>
      </c>
      <c r="S563" t="s">
        <v>1162</v>
      </c>
      <c r="T563" t="s">
        <v>1162</v>
      </c>
    </row>
    <row r="564" spans="1:20">
      <c r="A564" t="s">
        <v>63</v>
      </c>
      <c r="B564">
        <v>2019</v>
      </c>
      <c r="C564" s="9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34.146000000000001</v>
      </c>
      <c r="P564">
        <v>34.005000000000003</v>
      </c>
      <c r="Q564">
        <v>36.401000000000003</v>
      </c>
      <c r="R564">
        <v>1.198</v>
      </c>
      <c r="S564" t="s">
        <v>1162</v>
      </c>
      <c r="T564" t="s">
        <v>1162</v>
      </c>
    </row>
    <row r="565" spans="1:20">
      <c r="A565" t="s">
        <v>63</v>
      </c>
      <c r="B565">
        <v>2019</v>
      </c>
      <c r="C565" s="9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24.875</v>
      </c>
      <c r="P565">
        <v>24.609000000000002</v>
      </c>
      <c r="Q565">
        <v>29.055</v>
      </c>
      <c r="R565">
        <v>2.2229999999999999</v>
      </c>
      <c r="S565" t="s">
        <v>1162</v>
      </c>
      <c r="T565" t="s">
        <v>1162</v>
      </c>
    </row>
    <row r="566" spans="1:20">
      <c r="A566" t="s">
        <v>63</v>
      </c>
      <c r="B566">
        <v>2019</v>
      </c>
      <c r="C566" s="9">
        <v>43778</v>
      </c>
      <c r="D566" t="s">
        <v>64</v>
      </c>
      <c r="E566" t="s">
        <v>537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34.005000000000003</v>
      </c>
      <c r="P566">
        <v>34.076999999999998</v>
      </c>
      <c r="Q566">
        <v>36.463000000000001</v>
      </c>
      <c r="R566">
        <v>1.1930000000000001</v>
      </c>
      <c r="S566" t="s">
        <v>1162</v>
      </c>
      <c r="T566" t="s">
        <v>1162</v>
      </c>
    </row>
    <row r="567" spans="1:20">
      <c r="A567" t="s">
        <v>63</v>
      </c>
      <c r="B567">
        <v>2019</v>
      </c>
      <c r="C567" s="9">
        <v>43778</v>
      </c>
      <c r="D567" t="s">
        <v>64</v>
      </c>
      <c r="E567" t="s">
        <v>537</v>
      </c>
      <c r="F567">
        <v>1</v>
      </c>
      <c r="G567">
        <v>2</v>
      </c>
      <c r="H567" t="s">
        <v>190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24.609000000000002</v>
      </c>
      <c r="P567">
        <v>24.49</v>
      </c>
      <c r="Q567">
        <v>28.841999999999999</v>
      </c>
      <c r="R567">
        <v>2.1760000000000002</v>
      </c>
      <c r="S567" t="s">
        <v>1162</v>
      </c>
      <c r="T567" t="s">
        <v>1162</v>
      </c>
    </row>
    <row r="568" spans="1:20">
      <c r="A568" t="s">
        <v>63</v>
      </c>
      <c r="B568">
        <v>2019</v>
      </c>
      <c r="C568" s="9">
        <v>43778</v>
      </c>
      <c r="D568" t="s">
        <v>64</v>
      </c>
      <c r="E568" t="s">
        <v>537</v>
      </c>
      <c r="F568">
        <v>2</v>
      </c>
      <c r="G568">
        <v>1</v>
      </c>
      <c r="H568" t="s">
        <v>200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30.343</v>
      </c>
      <c r="P568">
        <v>30.4499999999999</v>
      </c>
      <c r="Q568">
        <v>33.113999999999997</v>
      </c>
      <c r="R568">
        <v>1.3320000000000001</v>
      </c>
      <c r="S568" t="s">
        <v>1162</v>
      </c>
      <c r="T568" t="s">
        <v>1162</v>
      </c>
    </row>
    <row r="569" spans="1:20">
      <c r="A569" t="s">
        <v>63</v>
      </c>
      <c r="B569">
        <v>2019</v>
      </c>
      <c r="C569" s="9">
        <v>43778</v>
      </c>
      <c r="D569" t="s">
        <v>64</v>
      </c>
      <c r="E569" t="s">
        <v>537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21.567</v>
      </c>
      <c r="P569">
        <v>21.411000000000001</v>
      </c>
      <c r="Q569">
        <v>26.074999999999999</v>
      </c>
      <c r="R569">
        <v>2.3319999999999999</v>
      </c>
      <c r="S569" t="s">
        <v>1162</v>
      </c>
      <c r="T569" t="s">
        <v>1162</v>
      </c>
    </row>
    <row r="570" spans="1:20">
      <c r="A570" t="s">
        <v>63</v>
      </c>
      <c r="B570">
        <v>2019</v>
      </c>
      <c r="C570" s="9">
        <v>43778</v>
      </c>
      <c r="D570" t="s">
        <v>64</v>
      </c>
      <c r="E570" t="s">
        <v>537</v>
      </c>
      <c r="F570">
        <v>2</v>
      </c>
      <c r="G570">
        <v>2</v>
      </c>
      <c r="H570" t="s">
        <v>200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30.4499999999999</v>
      </c>
      <c r="P570">
        <v>30.547999999999998</v>
      </c>
      <c r="Q570">
        <v>33.195999999999998</v>
      </c>
      <c r="R570">
        <v>1.3240000000000001</v>
      </c>
      <c r="S570" t="s">
        <v>1162</v>
      </c>
      <c r="T570" t="s">
        <v>1162</v>
      </c>
    </row>
    <row r="571" spans="1:20">
      <c r="A571" t="s">
        <v>63</v>
      </c>
      <c r="B571">
        <v>2019</v>
      </c>
      <c r="C571" s="9">
        <v>43778</v>
      </c>
      <c r="D571" t="s">
        <v>64</v>
      </c>
      <c r="E571" t="s">
        <v>537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21.411000000000001</v>
      </c>
      <c r="P571">
        <v>21.274999999999999</v>
      </c>
      <c r="Q571">
        <v>25.824999999999999</v>
      </c>
      <c r="R571">
        <v>2.2749999999999999</v>
      </c>
      <c r="S571" t="s">
        <v>1162</v>
      </c>
      <c r="T571" t="s">
        <v>1162</v>
      </c>
    </row>
    <row r="572" spans="1:20">
      <c r="A572" t="s">
        <v>63</v>
      </c>
      <c r="B572">
        <v>2019</v>
      </c>
      <c r="C572" s="9">
        <v>43778</v>
      </c>
      <c r="D572" t="s">
        <v>64</v>
      </c>
      <c r="E572" t="s">
        <v>537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32.683</v>
      </c>
      <c r="P572">
        <v>32.824999999999903</v>
      </c>
      <c r="Q572">
        <v>35.314999999999998</v>
      </c>
      <c r="R572">
        <v>1.2450000000000001</v>
      </c>
      <c r="S572" t="s">
        <v>1162</v>
      </c>
      <c r="T572" t="s">
        <v>1162</v>
      </c>
    </row>
    <row r="573" spans="1:20">
      <c r="A573" t="s">
        <v>63</v>
      </c>
      <c r="B573">
        <v>2019</v>
      </c>
      <c r="C573" s="9">
        <v>43778</v>
      </c>
      <c r="D573" t="s">
        <v>64</v>
      </c>
      <c r="E573" t="s">
        <v>537</v>
      </c>
      <c r="F573">
        <v>3</v>
      </c>
      <c r="G573">
        <v>1</v>
      </c>
      <c r="H573" t="s">
        <v>195</v>
      </c>
      <c r="I573" t="s">
        <v>196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27.120999999999999</v>
      </c>
      <c r="P573">
        <v>26.917999999999999</v>
      </c>
      <c r="Q573">
        <v>30.724</v>
      </c>
      <c r="R573">
        <v>1.903</v>
      </c>
      <c r="S573" t="s">
        <v>1162</v>
      </c>
      <c r="T573" t="s">
        <v>1162</v>
      </c>
    </row>
    <row r="574" spans="1:20">
      <c r="A574" t="s">
        <v>63</v>
      </c>
      <c r="B574">
        <v>2019</v>
      </c>
      <c r="C574" s="9">
        <v>43778</v>
      </c>
      <c r="D574" t="s">
        <v>64</v>
      </c>
      <c r="E574" t="s">
        <v>537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32.824999999999903</v>
      </c>
      <c r="P574">
        <v>32.954999999999998</v>
      </c>
      <c r="Q574">
        <v>35.427</v>
      </c>
      <c r="R574">
        <v>1.236</v>
      </c>
      <c r="S574" t="s">
        <v>1162</v>
      </c>
      <c r="T574" t="s">
        <v>1162</v>
      </c>
    </row>
    <row r="575" spans="1:20">
      <c r="A575" t="s">
        <v>63</v>
      </c>
      <c r="B575">
        <v>2019</v>
      </c>
      <c r="C575" s="9">
        <v>43778</v>
      </c>
      <c r="D575" t="s">
        <v>64</v>
      </c>
      <c r="E575" t="s">
        <v>537</v>
      </c>
      <c r="F575">
        <v>3</v>
      </c>
      <c r="G575">
        <v>2</v>
      </c>
      <c r="H575" t="s">
        <v>195</v>
      </c>
      <c r="I575" t="s">
        <v>196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26.917999999999999</v>
      </c>
      <c r="P575">
        <v>26.739000000000001</v>
      </c>
      <c r="Q575">
        <v>30.463000000000001</v>
      </c>
      <c r="R575">
        <v>1.8620000000000001</v>
      </c>
      <c r="S575" t="s">
        <v>1162</v>
      </c>
      <c r="T575" t="s">
        <v>1162</v>
      </c>
    </row>
    <row r="576" spans="1:20">
      <c r="A576" t="s">
        <v>63</v>
      </c>
      <c r="B576">
        <v>2019</v>
      </c>
      <c r="C576" s="9">
        <v>43778</v>
      </c>
      <c r="D576" t="s">
        <v>64</v>
      </c>
      <c r="E576" t="s">
        <v>537</v>
      </c>
      <c r="F576">
        <v>4</v>
      </c>
      <c r="G576">
        <v>1</v>
      </c>
      <c r="H576" t="s">
        <v>255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23.437000000000001</v>
      </c>
      <c r="P576">
        <v>24.443999999999999</v>
      </c>
      <c r="Q576">
        <v>28.585999999999999</v>
      </c>
      <c r="R576">
        <v>2.0710000000000002</v>
      </c>
      <c r="S576" t="s">
        <v>1162</v>
      </c>
      <c r="T576" t="s">
        <v>1162</v>
      </c>
    </row>
    <row r="577" spans="1:20">
      <c r="A577" t="s">
        <v>63</v>
      </c>
      <c r="B577">
        <v>2019</v>
      </c>
      <c r="C577" s="9">
        <v>43778</v>
      </c>
      <c r="D577" t="s">
        <v>64</v>
      </c>
      <c r="E577" t="s">
        <v>537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26.858999999999899</v>
      </c>
      <c r="P577">
        <v>26.366999999999901</v>
      </c>
      <c r="Q577">
        <v>29.914999999999999</v>
      </c>
      <c r="R577">
        <v>1.774</v>
      </c>
      <c r="S577" t="s">
        <v>1162</v>
      </c>
      <c r="T577" t="s">
        <v>1162</v>
      </c>
    </row>
    <row r="578" spans="1:20">
      <c r="A578" t="s">
        <v>63</v>
      </c>
      <c r="B578">
        <v>2019</v>
      </c>
      <c r="C578" s="9">
        <v>43778</v>
      </c>
      <c r="D578" t="s">
        <v>64</v>
      </c>
      <c r="E578" t="s">
        <v>537</v>
      </c>
      <c r="F578">
        <v>4</v>
      </c>
      <c r="G578">
        <v>2</v>
      </c>
      <c r="H578" t="s">
        <v>255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24.443999999999999</v>
      </c>
      <c r="P578">
        <v>25.260999999999999</v>
      </c>
      <c r="Q578">
        <v>29.254999999999999</v>
      </c>
      <c r="R578">
        <v>1.9970000000000001</v>
      </c>
      <c r="S578" t="s">
        <v>1162</v>
      </c>
      <c r="T578" t="s">
        <v>1162</v>
      </c>
    </row>
    <row r="579" spans="1:20">
      <c r="A579" t="s">
        <v>63</v>
      </c>
      <c r="B579">
        <v>2019</v>
      </c>
      <c r="C579" s="9">
        <v>43778</v>
      </c>
      <c r="D579" t="s">
        <v>64</v>
      </c>
      <c r="E579" t="s">
        <v>537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26.366999999999901</v>
      </c>
      <c r="P579">
        <v>25.966000000000001</v>
      </c>
      <c r="Q579">
        <v>29.423999999999999</v>
      </c>
      <c r="R579">
        <v>1.7290000000000001</v>
      </c>
      <c r="S579" t="s">
        <v>1162</v>
      </c>
      <c r="T579" t="s">
        <v>1162</v>
      </c>
    </row>
    <row r="580" spans="1:20">
      <c r="A580" t="s">
        <v>63</v>
      </c>
      <c r="B580">
        <v>2019</v>
      </c>
      <c r="C580" s="9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34.076999999999998</v>
      </c>
      <c r="P580">
        <v>34.15</v>
      </c>
      <c r="Q580">
        <v>36.526000000000003</v>
      </c>
      <c r="R580">
        <v>1.1879999999999999</v>
      </c>
      <c r="S580" t="s">
        <v>1162</v>
      </c>
      <c r="T580" t="s">
        <v>1162</v>
      </c>
    </row>
    <row r="581" spans="1:20">
      <c r="A581" t="s">
        <v>63</v>
      </c>
      <c r="B581">
        <v>2019</v>
      </c>
      <c r="C581" s="9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25.260999999999999</v>
      </c>
      <c r="P581">
        <v>25.154</v>
      </c>
      <c r="Q581">
        <v>29.077999999999999</v>
      </c>
      <c r="R581">
        <v>1.962</v>
      </c>
      <c r="S581" t="s">
        <v>1162</v>
      </c>
      <c r="T581" t="s">
        <v>1162</v>
      </c>
    </row>
    <row r="582" spans="1:20">
      <c r="A582" t="s">
        <v>63</v>
      </c>
      <c r="B582">
        <v>2019</v>
      </c>
      <c r="C582" s="9">
        <v>43778</v>
      </c>
      <c r="D582" t="s">
        <v>64</v>
      </c>
      <c r="E582" t="s">
        <v>538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34.15</v>
      </c>
      <c r="P582">
        <v>34.22</v>
      </c>
      <c r="Q582">
        <v>36.585999999999999</v>
      </c>
      <c r="R582">
        <v>1.1830000000000001</v>
      </c>
      <c r="S582" t="s">
        <v>1162</v>
      </c>
      <c r="T582" t="s">
        <v>1162</v>
      </c>
    </row>
    <row r="583" spans="1:20">
      <c r="A583" t="s">
        <v>63</v>
      </c>
      <c r="B583">
        <v>2019</v>
      </c>
      <c r="C583" s="9">
        <v>43778</v>
      </c>
      <c r="D583" t="s">
        <v>64</v>
      </c>
      <c r="E583" t="s">
        <v>538</v>
      </c>
      <c r="F583">
        <v>1</v>
      </c>
      <c r="G583">
        <v>2</v>
      </c>
      <c r="H583" t="s">
        <v>255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25.154</v>
      </c>
      <c r="P583">
        <v>25.056000000000001</v>
      </c>
      <c r="Q583">
        <v>28.916</v>
      </c>
      <c r="R583">
        <v>1.93</v>
      </c>
      <c r="S583" t="s">
        <v>1162</v>
      </c>
      <c r="T583" t="s">
        <v>1162</v>
      </c>
    </row>
    <row r="584" spans="1:20">
      <c r="A584" t="s">
        <v>63</v>
      </c>
      <c r="B584">
        <v>2019</v>
      </c>
      <c r="C584" s="9">
        <v>43778</v>
      </c>
      <c r="D584" t="s">
        <v>64</v>
      </c>
      <c r="E584" t="s">
        <v>538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32.954999999999998</v>
      </c>
      <c r="P584">
        <v>33.140999999999998</v>
      </c>
      <c r="Q584">
        <v>35.588999999999999</v>
      </c>
      <c r="R584">
        <v>1.224</v>
      </c>
      <c r="S584" t="s">
        <v>1162</v>
      </c>
      <c r="T584" t="s">
        <v>1162</v>
      </c>
    </row>
    <row r="585" spans="1:20">
      <c r="A585" t="s">
        <v>63</v>
      </c>
      <c r="B585">
        <v>2019</v>
      </c>
      <c r="C585" s="9">
        <v>43778</v>
      </c>
      <c r="D585" t="s">
        <v>64</v>
      </c>
      <c r="E585" t="s">
        <v>538</v>
      </c>
      <c r="F585">
        <v>2</v>
      </c>
      <c r="G585">
        <v>1</v>
      </c>
      <c r="H585" t="s">
        <v>200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30.547999999999998</v>
      </c>
      <c r="P585">
        <v>30.391999999999999</v>
      </c>
      <c r="Q585">
        <v>33.01</v>
      </c>
      <c r="R585">
        <v>1.3089999999999999</v>
      </c>
      <c r="S585" t="s">
        <v>1162</v>
      </c>
      <c r="T585" t="s">
        <v>1162</v>
      </c>
    </row>
    <row r="586" spans="1:20">
      <c r="A586" t="s">
        <v>63</v>
      </c>
      <c r="B586">
        <v>2019</v>
      </c>
      <c r="C586" s="9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33.140999999999998</v>
      </c>
      <c r="P586">
        <v>33.314</v>
      </c>
      <c r="Q586">
        <v>35.74</v>
      </c>
      <c r="R586">
        <v>1.2130000000000001</v>
      </c>
      <c r="S586" t="s">
        <v>1162</v>
      </c>
      <c r="T586" t="s">
        <v>1162</v>
      </c>
    </row>
    <row r="587" spans="1:20">
      <c r="A587" t="s">
        <v>63</v>
      </c>
      <c r="B587">
        <v>2019</v>
      </c>
      <c r="C587" s="9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30.391999999999999</v>
      </c>
      <c r="P587">
        <v>30.247</v>
      </c>
      <c r="Q587">
        <v>32.837000000000003</v>
      </c>
      <c r="R587">
        <v>1.2949999999999999</v>
      </c>
      <c r="S587" t="s">
        <v>1162</v>
      </c>
      <c r="T587" t="s">
        <v>1162</v>
      </c>
    </row>
    <row r="588" spans="1:20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540</v>
      </c>
      <c r="G588">
        <v>1</v>
      </c>
      <c r="H588" t="s">
        <v>255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25.056000000000001</v>
      </c>
      <c r="P588">
        <v>25.968</v>
      </c>
      <c r="Q588">
        <v>29.692</v>
      </c>
      <c r="R588">
        <v>1.8620000000000001</v>
      </c>
      <c r="S588" t="s">
        <v>1162</v>
      </c>
      <c r="T588" t="s">
        <v>1162</v>
      </c>
    </row>
    <row r="589" spans="1:20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540</v>
      </c>
      <c r="G589">
        <v>1</v>
      </c>
      <c r="H589" t="s">
        <v>200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30.247</v>
      </c>
      <c r="P589">
        <v>29.933</v>
      </c>
      <c r="Q589">
        <v>32.487000000000002</v>
      </c>
      <c r="R589">
        <v>1.2769999999999999</v>
      </c>
      <c r="S589" t="s">
        <v>1162</v>
      </c>
      <c r="T589" t="s">
        <v>1162</v>
      </c>
    </row>
    <row r="590" spans="1:20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540</v>
      </c>
      <c r="G590">
        <v>2</v>
      </c>
      <c r="H590" t="s">
        <v>255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25.968</v>
      </c>
      <c r="P590">
        <v>26.738</v>
      </c>
      <c r="Q590">
        <v>30.344000000000001</v>
      </c>
      <c r="R590">
        <v>1.8029999999999999</v>
      </c>
      <c r="S590" t="s">
        <v>1162</v>
      </c>
      <c r="T590" t="s">
        <v>1162</v>
      </c>
    </row>
    <row r="591" spans="1:20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540</v>
      </c>
      <c r="G591">
        <v>2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29.933</v>
      </c>
      <c r="P591">
        <v>29.658999999999999</v>
      </c>
      <c r="Q591">
        <v>32.179000000000002</v>
      </c>
      <c r="R591">
        <v>1.26</v>
      </c>
      <c r="S591" t="s">
        <v>1162</v>
      </c>
      <c r="T591" t="s">
        <v>1162</v>
      </c>
    </row>
    <row r="592" spans="1:20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539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34.22</v>
      </c>
      <c r="P592">
        <v>34.421999999999997</v>
      </c>
      <c r="Q592">
        <v>36.765999999999998</v>
      </c>
      <c r="R592">
        <v>1.1719999999999999</v>
      </c>
      <c r="S592" t="s">
        <v>1162</v>
      </c>
      <c r="T592" t="s">
        <v>1162</v>
      </c>
    </row>
    <row r="593" spans="1:20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539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33.314</v>
      </c>
      <c r="P593">
        <v>33.147999999999897</v>
      </c>
      <c r="Q593">
        <v>35.549999999999997</v>
      </c>
      <c r="R593">
        <v>1.2010000000000001</v>
      </c>
      <c r="S593" t="s">
        <v>1162</v>
      </c>
      <c r="T593" t="s">
        <v>1162</v>
      </c>
    </row>
    <row r="594" spans="1:20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539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34.421999999999997</v>
      </c>
      <c r="P594">
        <v>34.610999999999997</v>
      </c>
      <c r="Q594">
        <v>36.935000000000002</v>
      </c>
      <c r="R594">
        <v>1.1619999999999999</v>
      </c>
      <c r="S594" t="s">
        <v>1162</v>
      </c>
      <c r="T594" t="s">
        <v>1162</v>
      </c>
    </row>
    <row r="595" spans="1:20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539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33.147999999999897</v>
      </c>
      <c r="P595">
        <v>32.994999999999997</v>
      </c>
      <c r="Q595">
        <v>35.372999999999998</v>
      </c>
      <c r="R595">
        <v>1.1890000000000001</v>
      </c>
      <c r="S595" t="s">
        <v>1162</v>
      </c>
      <c r="T595" t="s">
        <v>1162</v>
      </c>
    </row>
    <row r="596" spans="1:20">
      <c r="A596" t="s">
        <v>224</v>
      </c>
      <c r="B596">
        <v>2019</v>
      </c>
      <c r="C596" s="9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24.454999999999998</v>
      </c>
      <c r="P596">
        <v>24.69</v>
      </c>
      <c r="Q596">
        <v>28.896000000000001</v>
      </c>
      <c r="R596">
        <v>2.1030000000000002</v>
      </c>
      <c r="S596" t="s">
        <v>1162</v>
      </c>
      <c r="T596" t="s">
        <v>1162</v>
      </c>
    </row>
    <row r="597" spans="1:20">
      <c r="A597" t="s">
        <v>224</v>
      </c>
      <c r="B597">
        <v>2019</v>
      </c>
      <c r="C597" s="9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7.6950000000000003</v>
      </c>
      <c r="Q597">
        <v>20.277000000000001</v>
      </c>
      <c r="R597">
        <v>6.2910000000000004</v>
      </c>
      <c r="S597" t="s">
        <v>1162</v>
      </c>
      <c r="T597" t="s">
        <v>1162</v>
      </c>
    </row>
    <row r="598" spans="1:20">
      <c r="A598" t="s">
        <v>224</v>
      </c>
      <c r="B598">
        <v>2019</v>
      </c>
      <c r="C598" s="9">
        <v>43800</v>
      </c>
      <c r="D598" t="s">
        <v>64</v>
      </c>
      <c r="E598" t="s">
        <v>533</v>
      </c>
      <c r="F598">
        <v>2</v>
      </c>
      <c r="G598">
        <v>1</v>
      </c>
      <c r="H598" t="s">
        <v>190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24.49</v>
      </c>
      <c r="P598">
        <v>24.716999999999999</v>
      </c>
      <c r="Q598">
        <v>29.021000000000001</v>
      </c>
      <c r="R598">
        <v>2.1520000000000001</v>
      </c>
      <c r="S598" t="s">
        <v>1162</v>
      </c>
      <c r="T598" t="s">
        <v>1162</v>
      </c>
    </row>
    <row r="599" spans="1:20">
      <c r="A599" t="s">
        <v>224</v>
      </c>
      <c r="B599">
        <v>2019</v>
      </c>
      <c r="C599" s="9">
        <v>43800</v>
      </c>
      <c r="D599" t="s">
        <v>64</v>
      </c>
      <c r="E599" t="s">
        <v>533</v>
      </c>
      <c r="F599">
        <v>2</v>
      </c>
      <c r="G599">
        <v>1</v>
      </c>
      <c r="H599" t="s">
        <v>132</v>
      </c>
      <c r="I599" t="s">
        <v>214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6.7549999999999999</v>
      </c>
      <c r="P599">
        <v>6.6319999999999997</v>
      </c>
      <c r="Q599">
        <v>18.576000000000001</v>
      </c>
      <c r="R599">
        <v>5.9720000000000004</v>
      </c>
      <c r="S599" t="s">
        <v>1162</v>
      </c>
      <c r="T599" t="s">
        <v>1162</v>
      </c>
    </row>
    <row r="600" spans="1:20">
      <c r="A600" t="s">
        <v>224</v>
      </c>
      <c r="B600">
        <v>2019</v>
      </c>
      <c r="C600" s="9">
        <v>43800</v>
      </c>
      <c r="D600" t="s">
        <v>64</v>
      </c>
      <c r="E600" t="s">
        <v>533</v>
      </c>
      <c r="F600">
        <v>3</v>
      </c>
      <c r="G600">
        <v>1</v>
      </c>
      <c r="H600" t="s">
        <v>191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11.734</v>
      </c>
      <c r="P600">
        <v>16.556999999999999</v>
      </c>
      <c r="Q600">
        <v>25.184999999999999</v>
      </c>
      <c r="R600">
        <v>4.3140000000000001</v>
      </c>
      <c r="S600" t="s">
        <v>1162</v>
      </c>
      <c r="T600" t="s">
        <v>1162</v>
      </c>
    </row>
    <row r="601" spans="1:20">
      <c r="A601" t="s">
        <v>224</v>
      </c>
      <c r="B601">
        <v>2019</v>
      </c>
      <c r="C601" s="9">
        <v>43800</v>
      </c>
      <c r="D601" t="s">
        <v>64</v>
      </c>
      <c r="E601" t="s">
        <v>533</v>
      </c>
      <c r="F601">
        <v>3</v>
      </c>
      <c r="G601">
        <v>1</v>
      </c>
      <c r="H601" t="s">
        <v>337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18.401</v>
      </c>
      <c r="P601">
        <v>16.831</v>
      </c>
      <c r="Q601">
        <v>24.082999999999998</v>
      </c>
      <c r="R601">
        <v>3.6259999999999999</v>
      </c>
      <c r="S601" t="s">
        <v>1162</v>
      </c>
      <c r="T601" t="s">
        <v>1162</v>
      </c>
    </row>
    <row r="602" spans="1:20">
      <c r="A602" t="s">
        <v>224</v>
      </c>
      <c r="B602">
        <v>2019</v>
      </c>
      <c r="C602" s="9">
        <v>43800</v>
      </c>
      <c r="D602" t="s">
        <v>64</v>
      </c>
      <c r="E602" t="s">
        <v>533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25.966000000000001</v>
      </c>
      <c r="P602">
        <v>26.402000000000001</v>
      </c>
      <c r="Q602">
        <v>29.686</v>
      </c>
      <c r="R602">
        <v>1.6419999999999999</v>
      </c>
      <c r="S602" t="s">
        <v>1162</v>
      </c>
      <c r="T602" t="s">
        <v>1162</v>
      </c>
    </row>
    <row r="603" spans="1:20">
      <c r="A603" t="s">
        <v>224</v>
      </c>
      <c r="B603">
        <v>2019</v>
      </c>
      <c r="C603" s="9">
        <v>43800</v>
      </c>
      <c r="D603" t="s">
        <v>64</v>
      </c>
      <c r="E603" t="s">
        <v>533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19.756999999999898</v>
      </c>
      <c r="P603">
        <v>20.308</v>
      </c>
      <c r="Q603">
        <v>26.14</v>
      </c>
      <c r="R603">
        <v>2.9159999999999999</v>
      </c>
      <c r="S603" t="s">
        <v>1162</v>
      </c>
      <c r="T603" t="s">
        <v>1162</v>
      </c>
    </row>
    <row r="604" spans="1:20">
      <c r="A604" t="s">
        <v>224</v>
      </c>
      <c r="B604">
        <v>2019</v>
      </c>
      <c r="C604" s="9">
        <v>43800</v>
      </c>
      <c r="D604" t="s">
        <v>64</v>
      </c>
      <c r="E604" t="s">
        <v>533</v>
      </c>
      <c r="F604">
        <v>5</v>
      </c>
      <c r="G604">
        <v>1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30.047999999999998</v>
      </c>
      <c r="P604">
        <v>30.085999999999999</v>
      </c>
      <c r="Q604">
        <v>32.869999999999997</v>
      </c>
      <c r="R604">
        <v>1.3919999999999999</v>
      </c>
      <c r="S604" t="s">
        <v>1162</v>
      </c>
      <c r="T604" t="s">
        <v>1162</v>
      </c>
    </row>
    <row r="605" spans="1:20">
      <c r="A605" t="s">
        <v>224</v>
      </c>
      <c r="B605">
        <v>2019</v>
      </c>
      <c r="C605" s="9">
        <v>43800</v>
      </c>
      <c r="D605" t="s">
        <v>64</v>
      </c>
      <c r="E605" t="s">
        <v>533</v>
      </c>
      <c r="F605">
        <v>5</v>
      </c>
      <c r="G605">
        <v>1</v>
      </c>
      <c r="H605" t="s">
        <v>27</v>
      </c>
      <c r="I605" t="s">
        <v>228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23.137999999999899</v>
      </c>
      <c r="P605">
        <v>22.962</v>
      </c>
      <c r="Q605">
        <v>27.038</v>
      </c>
      <c r="R605">
        <v>2.0379999999999998</v>
      </c>
      <c r="S605" t="s">
        <v>1162</v>
      </c>
      <c r="T605" t="s">
        <v>1162</v>
      </c>
    </row>
    <row r="606" spans="1:20">
      <c r="A606" t="s">
        <v>224</v>
      </c>
      <c r="B606">
        <v>2019</v>
      </c>
      <c r="C606" s="9">
        <v>43800</v>
      </c>
      <c r="D606" t="s">
        <v>64</v>
      </c>
      <c r="E606" t="s">
        <v>533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25.009</v>
      </c>
      <c r="P606">
        <v>25.155999999999999</v>
      </c>
      <c r="Q606">
        <v>28.826000000000001</v>
      </c>
      <c r="R606">
        <v>1.835</v>
      </c>
      <c r="S606" t="s">
        <v>1162</v>
      </c>
      <c r="T606" t="s">
        <v>1162</v>
      </c>
    </row>
    <row r="607" spans="1:20">
      <c r="A607" t="s">
        <v>224</v>
      </c>
      <c r="B607">
        <v>2019</v>
      </c>
      <c r="C607" s="9">
        <v>43800</v>
      </c>
      <c r="D607" t="s">
        <v>64</v>
      </c>
      <c r="E607" t="s">
        <v>533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15.416</v>
      </c>
      <c r="P607">
        <v>15.593</v>
      </c>
      <c r="Q607">
        <v>21.620999999999999</v>
      </c>
      <c r="R607">
        <v>3.0139999999999998</v>
      </c>
      <c r="S607" t="s">
        <v>1162</v>
      </c>
      <c r="T607" t="s">
        <v>1162</v>
      </c>
    </row>
    <row r="608" spans="1:20">
      <c r="A608" t="s">
        <v>224</v>
      </c>
      <c r="B608">
        <v>2019</v>
      </c>
      <c r="C608" s="9">
        <v>43800</v>
      </c>
      <c r="D608" t="s">
        <v>64</v>
      </c>
      <c r="E608" t="s">
        <v>533</v>
      </c>
      <c r="F608">
        <v>7</v>
      </c>
      <c r="G608">
        <v>1</v>
      </c>
      <c r="H608" t="s">
        <v>1998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20.297999999999998</v>
      </c>
      <c r="P608">
        <v>21.655000000000001</v>
      </c>
      <c r="Q608">
        <v>26.350999999999999</v>
      </c>
      <c r="R608">
        <v>2.3479999999999999</v>
      </c>
      <c r="S608" t="s">
        <v>1162</v>
      </c>
      <c r="T608" t="s">
        <v>1162</v>
      </c>
    </row>
    <row r="609" spans="1:20">
      <c r="A609" t="s">
        <v>224</v>
      </c>
      <c r="B609">
        <v>2019</v>
      </c>
      <c r="C609" s="9">
        <v>43800</v>
      </c>
      <c r="D609" t="s">
        <v>64</v>
      </c>
      <c r="E609" t="s">
        <v>533</v>
      </c>
      <c r="F609">
        <v>7</v>
      </c>
      <c r="G609">
        <v>1</v>
      </c>
      <c r="H609" t="s">
        <v>227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7.0549999999999997</v>
      </c>
      <c r="P609">
        <v>11.625</v>
      </c>
      <c r="Q609">
        <v>20.914999999999999</v>
      </c>
      <c r="R609">
        <v>4.6449999999999996</v>
      </c>
      <c r="S609" t="s">
        <v>1162</v>
      </c>
      <c r="T609" t="s">
        <v>1162</v>
      </c>
    </row>
    <row r="610" spans="1:20">
      <c r="A610" t="s">
        <v>224</v>
      </c>
      <c r="B610">
        <v>2019</v>
      </c>
      <c r="C610" s="9">
        <v>43800</v>
      </c>
      <c r="D610" t="s">
        <v>64</v>
      </c>
      <c r="E610" t="s">
        <v>533</v>
      </c>
      <c r="F610">
        <v>8</v>
      </c>
      <c r="G610">
        <v>1</v>
      </c>
      <c r="H610" t="s">
        <v>219</v>
      </c>
      <c r="I610" t="s">
        <v>225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9.3680000000000003</v>
      </c>
      <c r="P610">
        <v>16.515999999999998</v>
      </c>
      <c r="Q610">
        <v>24.916</v>
      </c>
      <c r="R610">
        <v>4.2</v>
      </c>
      <c r="S610" t="s">
        <v>1162</v>
      </c>
      <c r="T610" t="s">
        <v>1162</v>
      </c>
    </row>
    <row r="611" spans="1:20">
      <c r="A611" t="s">
        <v>224</v>
      </c>
      <c r="B611">
        <v>2019</v>
      </c>
      <c r="C611" s="9">
        <v>43800</v>
      </c>
      <c r="D611" t="s">
        <v>64</v>
      </c>
      <c r="E611" t="s">
        <v>533</v>
      </c>
      <c r="F611">
        <v>8</v>
      </c>
      <c r="G611">
        <v>1</v>
      </c>
      <c r="H611" t="s">
        <v>211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23.890999999999998</v>
      </c>
      <c r="P611">
        <v>23.148</v>
      </c>
      <c r="Q611">
        <v>27.141999999999999</v>
      </c>
      <c r="R611">
        <v>1.9970000000000001</v>
      </c>
      <c r="S611" t="s">
        <v>1162</v>
      </c>
      <c r="T611" t="s">
        <v>1162</v>
      </c>
    </row>
    <row r="612" spans="1:20">
      <c r="A612" t="s">
        <v>224</v>
      </c>
      <c r="B612">
        <v>2019</v>
      </c>
      <c r="C612" s="9">
        <v>43800</v>
      </c>
      <c r="D612" t="s">
        <v>64</v>
      </c>
      <c r="E612" t="s">
        <v>533</v>
      </c>
      <c r="F612">
        <v>9</v>
      </c>
      <c r="G612">
        <v>1</v>
      </c>
      <c r="H612" t="s">
        <v>194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15.354999999999899</v>
      </c>
      <c r="P612">
        <v>17.506</v>
      </c>
      <c r="Q612">
        <v>26.15</v>
      </c>
      <c r="R612">
        <v>4.3220000000000001</v>
      </c>
      <c r="S612" t="s">
        <v>1162</v>
      </c>
      <c r="T612" t="s">
        <v>1162</v>
      </c>
    </row>
    <row r="613" spans="1:20">
      <c r="A613" t="s">
        <v>224</v>
      </c>
      <c r="B613">
        <v>2019</v>
      </c>
      <c r="C613" s="9">
        <v>43800</v>
      </c>
      <c r="D613" t="s">
        <v>64</v>
      </c>
      <c r="E613" t="s">
        <v>533</v>
      </c>
      <c r="F613">
        <v>9</v>
      </c>
      <c r="G613">
        <v>1</v>
      </c>
      <c r="H613" t="s">
        <v>212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6.3380000000000001</v>
      </c>
      <c r="Q613">
        <v>19.608000000000001</v>
      </c>
      <c r="R613">
        <v>6.6349999999999998</v>
      </c>
      <c r="S613" t="s">
        <v>1162</v>
      </c>
      <c r="T613" t="s">
        <v>1162</v>
      </c>
    </row>
    <row r="614" spans="1:20">
      <c r="A614" t="s">
        <v>224</v>
      </c>
      <c r="B614">
        <v>2019</v>
      </c>
      <c r="C614" s="9">
        <v>43800</v>
      </c>
      <c r="D614" t="s">
        <v>64</v>
      </c>
      <c r="E614" t="s">
        <v>533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21.274999999999999</v>
      </c>
      <c r="P614">
        <v>22.033999999999999</v>
      </c>
      <c r="Q614">
        <v>26.425999999999998</v>
      </c>
      <c r="R614">
        <v>2.1960000000000002</v>
      </c>
      <c r="S614" t="s">
        <v>1162</v>
      </c>
      <c r="T614" t="s">
        <v>1162</v>
      </c>
    </row>
    <row r="615" spans="1:20">
      <c r="A615" t="s">
        <v>224</v>
      </c>
      <c r="B615">
        <v>2019</v>
      </c>
      <c r="C615" s="9">
        <v>43800</v>
      </c>
      <c r="D615" t="s">
        <v>64</v>
      </c>
      <c r="E615" t="s">
        <v>533</v>
      </c>
      <c r="F615">
        <v>10</v>
      </c>
      <c r="G615">
        <v>1</v>
      </c>
      <c r="H615" t="s">
        <v>181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19.675000000000001</v>
      </c>
      <c r="P615">
        <v>19.097000000000001</v>
      </c>
      <c r="Q615">
        <v>24.231000000000002</v>
      </c>
      <c r="R615">
        <v>2.5670000000000002</v>
      </c>
      <c r="S615" t="s">
        <v>1162</v>
      </c>
      <c r="T615" t="s">
        <v>1162</v>
      </c>
    </row>
    <row r="616" spans="1:20">
      <c r="A616" t="s">
        <v>224</v>
      </c>
      <c r="B616">
        <v>2019</v>
      </c>
      <c r="C616" s="9">
        <v>43800</v>
      </c>
      <c r="D616" t="s">
        <v>64</v>
      </c>
      <c r="E616" t="s">
        <v>533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17.663999999999898</v>
      </c>
      <c r="P616">
        <v>18.599</v>
      </c>
      <c r="Q616">
        <v>23.783000000000001</v>
      </c>
      <c r="R616">
        <v>2.5920000000000001</v>
      </c>
      <c r="S616" t="s">
        <v>1162</v>
      </c>
      <c r="T616" t="s">
        <v>1162</v>
      </c>
    </row>
    <row r="617" spans="1:20">
      <c r="A617" t="s">
        <v>224</v>
      </c>
      <c r="B617">
        <v>2019</v>
      </c>
      <c r="C617" s="9">
        <v>43800</v>
      </c>
      <c r="D617" t="s">
        <v>64</v>
      </c>
      <c r="E617" t="s">
        <v>533</v>
      </c>
      <c r="F617">
        <v>11</v>
      </c>
      <c r="G617">
        <v>1</v>
      </c>
      <c r="H617" t="s">
        <v>230</v>
      </c>
      <c r="I617" t="s">
        <v>210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12.738</v>
      </c>
      <c r="P617">
        <v>11.381</v>
      </c>
      <c r="Q617">
        <v>20.311</v>
      </c>
      <c r="R617">
        <v>4.4649999999999999</v>
      </c>
      <c r="S617" t="s">
        <v>1162</v>
      </c>
      <c r="T617" t="s">
        <v>1162</v>
      </c>
    </row>
    <row r="618" spans="1:20">
      <c r="A618" t="s">
        <v>224</v>
      </c>
      <c r="B618">
        <v>2019</v>
      </c>
      <c r="C618" s="9">
        <v>43800</v>
      </c>
      <c r="D618" t="s">
        <v>64</v>
      </c>
      <c r="E618" t="s">
        <v>533</v>
      </c>
      <c r="F618">
        <v>12</v>
      </c>
      <c r="G618">
        <v>1</v>
      </c>
      <c r="H618" t="s">
        <v>192</v>
      </c>
      <c r="I618" t="s">
        <v>228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17.864999999999998</v>
      </c>
      <c r="P618">
        <v>20.722999999999999</v>
      </c>
      <c r="Q618">
        <v>26.645</v>
      </c>
      <c r="R618">
        <v>2.9609999999999999</v>
      </c>
      <c r="S618" t="s">
        <v>1162</v>
      </c>
      <c r="T618" t="s">
        <v>1162</v>
      </c>
    </row>
    <row r="619" spans="1:20">
      <c r="A619" t="s">
        <v>224</v>
      </c>
      <c r="B619">
        <v>2019</v>
      </c>
      <c r="C619" s="9">
        <v>43800</v>
      </c>
      <c r="D619" t="s">
        <v>64</v>
      </c>
      <c r="E619" t="s">
        <v>533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20.901</v>
      </c>
      <c r="P619">
        <v>21.2</v>
      </c>
      <c r="Q619">
        <v>25.521999999999998</v>
      </c>
      <c r="R619">
        <v>2.161</v>
      </c>
      <c r="S619" t="s">
        <v>1162</v>
      </c>
      <c r="T619" t="s">
        <v>1162</v>
      </c>
    </row>
    <row r="620" spans="1:20">
      <c r="A620" t="s">
        <v>224</v>
      </c>
      <c r="B620">
        <v>2019</v>
      </c>
      <c r="C620" s="9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32.994999999999997</v>
      </c>
      <c r="P620">
        <v>33.048000000000002</v>
      </c>
      <c r="Q620">
        <v>35.42</v>
      </c>
      <c r="R620">
        <v>1.1859999999999999</v>
      </c>
      <c r="S620" t="s">
        <v>1162</v>
      </c>
      <c r="T620" t="s">
        <v>1162</v>
      </c>
    </row>
    <row r="621" spans="1:20">
      <c r="A621" t="s">
        <v>224</v>
      </c>
      <c r="B621">
        <v>2019</v>
      </c>
      <c r="C621" s="9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20.722999999999999</v>
      </c>
      <c r="P621">
        <v>20.613999999999901</v>
      </c>
      <c r="Q621">
        <v>26.353999999999999</v>
      </c>
      <c r="R621">
        <v>2.87</v>
      </c>
      <c r="S621" t="s">
        <v>1162</v>
      </c>
      <c r="T621" t="s">
        <v>1162</v>
      </c>
    </row>
    <row r="622" spans="1:20">
      <c r="A622" t="s">
        <v>224</v>
      </c>
      <c r="B622">
        <v>2019</v>
      </c>
      <c r="C622" s="9">
        <v>43800</v>
      </c>
      <c r="D622" t="s">
        <v>64</v>
      </c>
      <c r="E622" t="s">
        <v>536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34.610999999999997</v>
      </c>
      <c r="P622">
        <v>34.622999999999998</v>
      </c>
      <c r="Q622">
        <v>36.948999999999998</v>
      </c>
      <c r="R622">
        <v>1.163</v>
      </c>
      <c r="S622" t="s">
        <v>1162</v>
      </c>
      <c r="T622" t="s">
        <v>1162</v>
      </c>
    </row>
    <row r="623" spans="1:20">
      <c r="A623" t="s">
        <v>224</v>
      </c>
      <c r="B623">
        <v>2019</v>
      </c>
      <c r="C623" s="9">
        <v>43800</v>
      </c>
      <c r="D623" t="s">
        <v>64</v>
      </c>
      <c r="E623" t="s">
        <v>536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18.599</v>
      </c>
      <c r="P623">
        <v>18.581</v>
      </c>
      <c r="Q623">
        <v>23.713000000000001</v>
      </c>
      <c r="R623">
        <v>2.5659999999999998</v>
      </c>
      <c r="S623" t="s">
        <v>1162</v>
      </c>
      <c r="T623" t="s">
        <v>1162</v>
      </c>
    </row>
    <row r="624" spans="1:20">
      <c r="A624" t="s">
        <v>224</v>
      </c>
      <c r="B624">
        <v>2019</v>
      </c>
      <c r="C624" s="9">
        <v>43800</v>
      </c>
      <c r="D624" t="s">
        <v>64</v>
      </c>
      <c r="E624" t="s">
        <v>536</v>
      </c>
      <c r="F624">
        <v>3</v>
      </c>
      <c r="G624">
        <v>1</v>
      </c>
      <c r="H624" t="s">
        <v>200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29.658999999999999</v>
      </c>
      <c r="P624">
        <v>29.767999999999901</v>
      </c>
      <c r="Q624">
        <v>32.271999999999998</v>
      </c>
      <c r="R624">
        <v>1.252</v>
      </c>
      <c r="S624" t="s">
        <v>1162</v>
      </c>
      <c r="T624" t="s">
        <v>1162</v>
      </c>
    </row>
    <row r="625" spans="1:20">
      <c r="A625" t="s">
        <v>224</v>
      </c>
      <c r="B625">
        <v>2019</v>
      </c>
      <c r="C625" s="9">
        <v>43800</v>
      </c>
      <c r="D625" t="s">
        <v>64</v>
      </c>
      <c r="E625" t="s">
        <v>536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534</v>
      </c>
      <c r="O625">
        <v>22.033999999999999</v>
      </c>
      <c r="P625">
        <v>21.861000000000001</v>
      </c>
      <c r="Q625">
        <v>26.143000000000001</v>
      </c>
      <c r="R625">
        <v>2.141</v>
      </c>
      <c r="S625" t="s">
        <v>1162</v>
      </c>
      <c r="T625" t="s">
        <v>1162</v>
      </c>
    </row>
    <row r="626" spans="1:20">
      <c r="A626" t="s">
        <v>224</v>
      </c>
      <c r="B626">
        <v>2019</v>
      </c>
      <c r="C626" s="9">
        <v>43800</v>
      </c>
      <c r="D626" t="s">
        <v>64</v>
      </c>
      <c r="E626" t="s">
        <v>536</v>
      </c>
      <c r="F626">
        <v>4</v>
      </c>
      <c r="G626">
        <v>1</v>
      </c>
      <c r="H626" t="s">
        <v>255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26.738</v>
      </c>
      <c r="P626">
        <v>27.02</v>
      </c>
      <c r="Q626">
        <v>30.574000000000002</v>
      </c>
      <c r="R626">
        <v>1.7769999999999999</v>
      </c>
      <c r="S626" t="s">
        <v>1162</v>
      </c>
      <c r="T626" t="s">
        <v>1162</v>
      </c>
    </row>
    <row r="627" spans="1:20">
      <c r="A627" t="s">
        <v>224</v>
      </c>
      <c r="B627">
        <v>2019</v>
      </c>
      <c r="C627" s="9">
        <v>43800</v>
      </c>
      <c r="D627" t="s">
        <v>64</v>
      </c>
      <c r="E627" t="s">
        <v>536</v>
      </c>
      <c r="F627">
        <v>4</v>
      </c>
      <c r="G627">
        <v>1</v>
      </c>
      <c r="H627" t="s">
        <v>194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17.506</v>
      </c>
      <c r="P627">
        <v>16.970999999999901</v>
      </c>
      <c r="Q627">
        <v>24.832999999999998</v>
      </c>
      <c r="R627">
        <v>3.931</v>
      </c>
      <c r="S627" t="s">
        <v>1162</v>
      </c>
      <c r="T627" t="s">
        <v>1162</v>
      </c>
    </row>
    <row r="628" spans="1:20">
      <c r="A628" t="s">
        <v>224</v>
      </c>
      <c r="B628">
        <v>2019</v>
      </c>
      <c r="C628" s="9">
        <v>43800</v>
      </c>
      <c r="D628" t="s">
        <v>64</v>
      </c>
      <c r="E628" t="s">
        <v>536</v>
      </c>
      <c r="F628">
        <v>5</v>
      </c>
      <c r="G628">
        <v>1</v>
      </c>
      <c r="H628" t="s">
        <v>219</v>
      </c>
      <c r="I628" t="s">
        <v>225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16.515999999999998</v>
      </c>
      <c r="P628">
        <v>21.218</v>
      </c>
      <c r="Q628">
        <v>28.283999999999999</v>
      </c>
      <c r="R628">
        <v>3.5329999999999999</v>
      </c>
      <c r="S628" t="s">
        <v>1162</v>
      </c>
      <c r="T628" t="s">
        <v>1162</v>
      </c>
    </row>
    <row r="629" spans="1:20">
      <c r="A629" t="s">
        <v>224</v>
      </c>
      <c r="B629">
        <v>2019</v>
      </c>
      <c r="C629" s="9">
        <v>43800</v>
      </c>
      <c r="D629" t="s">
        <v>64</v>
      </c>
      <c r="E629" t="s">
        <v>536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24.69</v>
      </c>
      <c r="P629">
        <v>24.532</v>
      </c>
      <c r="Q629">
        <v>28.481999999999999</v>
      </c>
      <c r="R629">
        <v>1.9750000000000001</v>
      </c>
      <c r="S629" t="s">
        <v>1162</v>
      </c>
      <c r="T629" t="s">
        <v>1162</v>
      </c>
    </row>
    <row r="630" spans="1:20">
      <c r="A630" t="s">
        <v>224</v>
      </c>
      <c r="B630">
        <v>2019</v>
      </c>
      <c r="C630" s="9">
        <v>43800</v>
      </c>
      <c r="D630" t="s">
        <v>64</v>
      </c>
      <c r="E630" t="s">
        <v>536</v>
      </c>
      <c r="F630">
        <v>6</v>
      </c>
      <c r="G630">
        <v>1</v>
      </c>
      <c r="H630" t="s">
        <v>1998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21.655000000000001</v>
      </c>
      <c r="P630">
        <v>23.253999999999898</v>
      </c>
      <c r="Q630">
        <v>27.526</v>
      </c>
      <c r="R630">
        <v>2.1360000000000001</v>
      </c>
      <c r="S630" t="s">
        <v>1162</v>
      </c>
      <c r="T630" t="s">
        <v>1162</v>
      </c>
    </row>
    <row r="631" spans="1:20">
      <c r="A631" t="s">
        <v>224</v>
      </c>
      <c r="B631">
        <v>2019</v>
      </c>
      <c r="C631" s="9">
        <v>43800</v>
      </c>
      <c r="D631" t="s">
        <v>64</v>
      </c>
      <c r="E631" t="s">
        <v>536</v>
      </c>
      <c r="F631">
        <v>6</v>
      </c>
      <c r="G631">
        <v>1</v>
      </c>
      <c r="H631" t="s">
        <v>190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24.716999999999999</v>
      </c>
      <c r="P631">
        <v>24.538999999999898</v>
      </c>
      <c r="Q631">
        <v>28.568999999999999</v>
      </c>
      <c r="R631">
        <v>2.0150000000000001</v>
      </c>
      <c r="S631" t="s">
        <v>1162</v>
      </c>
      <c r="T631" t="s">
        <v>1162</v>
      </c>
    </row>
    <row r="632" spans="1:20">
      <c r="A632" t="s">
        <v>224</v>
      </c>
      <c r="B632">
        <v>2019</v>
      </c>
      <c r="C632" s="9">
        <v>43800</v>
      </c>
      <c r="D632" t="s">
        <v>64</v>
      </c>
      <c r="E632" t="s">
        <v>536</v>
      </c>
      <c r="F632">
        <v>7</v>
      </c>
      <c r="G632">
        <v>1</v>
      </c>
      <c r="H632" t="s">
        <v>191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16.556999999999999</v>
      </c>
      <c r="P632">
        <v>20.774000000000001</v>
      </c>
      <c r="Q632">
        <v>27.596</v>
      </c>
      <c r="R632">
        <v>3.411</v>
      </c>
      <c r="S632" t="s">
        <v>1162</v>
      </c>
      <c r="T632" t="s">
        <v>1162</v>
      </c>
    </row>
    <row r="633" spans="1:20">
      <c r="A633" t="s">
        <v>224</v>
      </c>
      <c r="B633">
        <v>2019</v>
      </c>
      <c r="C633" s="9">
        <v>43800</v>
      </c>
      <c r="D633" t="s">
        <v>64</v>
      </c>
      <c r="E633" t="s">
        <v>536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25.155999999999999</v>
      </c>
      <c r="P633">
        <v>25.213999999999999</v>
      </c>
      <c r="Q633">
        <v>28.673999999999999</v>
      </c>
      <c r="R633">
        <v>1.73</v>
      </c>
      <c r="S633" t="s">
        <v>1162</v>
      </c>
      <c r="T633" t="s">
        <v>1162</v>
      </c>
    </row>
    <row r="634" spans="1:20">
      <c r="A634" t="s">
        <v>224</v>
      </c>
      <c r="B634">
        <v>2019</v>
      </c>
      <c r="C634" s="9">
        <v>43800</v>
      </c>
      <c r="D634" t="s">
        <v>64</v>
      </c>
      <c r="E634" t="s">
        <v>536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26.402000000000001</v>
      </c>
      <c r="P634">
        <v>26.536999999999999</v>
      </c>
      <c r="Q634">
        <v>29.710999999999999</v>
      </c>
      <c r="R634">
        <v>1.587</v>
      </c>
      <c r="S634" t="s">
        <v>1162</v>
      </c>
      <c r="T634" t="s">
        <v>1162</v>
      </c>
    </row>
    <row r="635" spans="1:20">
      <c r="A635" t="s">
        <v>224</v>
      </c>
      <c r="B635">
        <v>2019</v>
      </c>
      <c r="C635" s="9">
        <v>43800</v>
      </c>
      <c r="D635" t="s">
        <v>64</v>
      </c>
      <c r="E635" t="s">
        <v>536</v>
      </c>
      <c r="F635">
        <v>8</v>
      </c>
      <c r="G635">
        <v>1</v>
      </c>
      <c r="H635" t="s">
        <v>198</v>
      </c>
      <c r="I635" t="s">
        <v>226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30.085999999999999</v>
      </c>
      <c r="P635">
        <v>29.678999999999998</v>
      </c>
      <c r="Q635">
        <v>32.372999999999998</v>
      </c>
      <c r="R635">
        <v>1.347</v>
      </c>
      <c r="S635" t="s">
        <v>1162</v>
      </c>
      <c r="T635" t="s">
        <v>1162</v>
      </c>
    </row>
    <row r="636" spans="1:20">
      <c r="A636" t="s">
        <v>224</v>
      </c>
      <c r="B636">
        <v>2019</v>
      </c>
      <c r="C636" s="9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33.048000000000002</v>
      </c>
      <c r="P636">
        <v>33.17</v>
      </c>
      <c r="Q636">
        <v>35.5</v>
      </c>
      <c r="R636">
        <v>1.165</v>
      </c>
      <c r="S636" t="s">
        <v>1162</v>
      </c>
      <c r="T636" t="s">
        <v>1162</v>
      </c>
    </row>
    <row r="637" spans="1:20">
      <c r="A637" t="s">
        <v>224</v>
      </c>
      <c r="B637">
        <v>2019</v>
      </c>
      <c r="C637" s="9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26.536999999999999</v>
      </c>
      <c r="P637">
        <v>26.393000000000001</v>
      </c>
      <c r="Q637">
        <v>29.427</v>
      </c>
      <c r="R637">
        <v>1.5169999999999999</v>
      </c>
      <c r="S637" t="s">
        <v>1162</v>
      </c>
      <c r="T637" t="s">
        <v>1162</v>
      </c>
    </row>
    <row r="638" spans="1:20">
      <c r="A638" t="s">
        <v>224</v>
      </c>
      <c r="B638">
        <v>2019</v>
      </c>
      <c r="C638" s="9">
        <v>43800</v>
      </c>
      <c r="D638" t="s">
        <v>64</v>
      </c>
      <c r="E638" t="s">
        <v>537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33.17</v>
      </c>
      <c r="P638">
        <v>33.280999999999999</v>
      </c>
      <c r="Q638">
        <v>35.570999999999998</v>
      </c>
      <c r="R638">
        <v>1.145</v>
      </c>
      <c r="S638" t="s">
        <v>1162</v>
      </c>
      <c r="T638" t="s">
        <v>1162</v>
      </c>
    </row>
    <row r="639" spans="1:20">
      <c r="A639" t="s">
        <v>224</v>
      </c>
      <c r="B639">
        <v>2019</v>
      </c>
      <c r="C639" s="9">
        <v>43800</v>
      </c>
      <c r="D639" t="s">
        <v>64</v>
      </c>
      <c r="E639" t="s">
        <v>537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26.393000000000001</v>
      </c>
      <c r="P639">
        <v>26.268000000000001</v>
      </c>
      <c r="Q639">
        <v>29.2</v>
      </c>
      <c r="R639">
        <v>1.466</v>
      </c>
      <c r="S639" t="s">
        <v>1162</v>
      </c>
      <c r="T639" t="s">
        <v>1162</v>
      </c>
    </row>
    <row r="640" spans="1:20">
      <c r="A640" t="s">
        <v>224</v>
      </c>
      <c r="B640">
        <v>2019</v>
      </c>
      <c r="C640" s="9">
        <v>43800</v>
      </c>
      <c r="D640" t="s">
        <v>64</v>
      </c>
      <c r="E640" t="s">
        <v>537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34.622999999999998</v>
      </c>
      <c r="P640">
        <v>34.629999999999903</v>
      </c>
      <c r="Q640">
        <v>36.915999999999997</v>
      </c>
      <c r="R640">
        <v>1.143</v>
      </c>
      <c r="S640" t="s">
        <v>1162</v>
      </c>
      <c r="T640" t="s">
        <v>1162</v>
      </c>
    </row>
    <row r="641" spans="1:20">
      <c r="A641" t="s">
        <v>224</v>
      </c>
      <c r="B641">
        <v>2019</v>
      </c>
      <c r="C641" s="9">
        <v>43800</v>
      </c>
      <c r="D641" t="s">
        <v>64</v>
      </c>
      <c r="E641" t="s">
        <v>537</v>
      </c>
      <c r="F641">
        <v>2</v>
      </c>
      <c r="G641">
        <v>1</v>
      </c>
      <c r="H641" t="s">
        <v>191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20.774000000000001</v>
      </c>
      <c r="P641">
        <v>20.706</v>
      </c>
      <c r="Q641">
        <v>27.222000000000001</v>
      </c>
      <c r="R641">
        <v>3.258</v>
      </c>
      <c r="S641" t="s">
        <v>1162</v>
      </c>
      <c r="T641" t="s">
        <v>1162</v>
      </c>
    </row>
    <row r="642" spans="1:20">
      <c r="A642" t="s">
        <v>224</v>
      </c>
      <c r="B642">
        <v>2019</v>
      </c>
      <c r="C642" s="9">
        <v>43800</v>
      </c>
      <c r="D642" t="s">
        <v>64</v>
      </c>
      <c r="E642" t="s">
        <v>537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34.629999999999903</v>
      </c>
      <c r="P642">
        <v>34.637999999999998</v>
      </c>
      <c r="Q642">
        <v>36.886000000000003</v>
      </c>
      <c r="R642">
        <v>1.1240000000000001</v>
      </c>
      <c r="S642" t="s">
        <v>1162</v>
      </c>
      <c r="T642" t="s">
        <v>1162</v>
      </c>
    </row>
    <row r="643" spans="1:20">
      <c r="A643" t="s">
        <v>224</v>
      </c>
      <c r="B643">
        <v>2019</v>
      </c>
      <c r="C643" s="9">
        <v>43800</v>
      </c>
      <c r="D643" t="s">
        <v>64</v>
      </c>
      <c r="E643" t="s">
        <v>537</v>
      </c>
      <c r="F643">
        <v>2</v>
      </c>
      <c r="G643">
        <v>2</v>
      </c>
      <c r="H643" t="s">
        <v>191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20.706</v>
      </c>
      <c r="P643">
        <v>20.652000000000001</v>
      </c>
      <c r="Q643">
        <v>26.916</v>
      </c>
      <c r="R643">
        <v>3.1320000000000001</v>
      </c>
      <c r="S643" t="s">
        <v>1162</v>
      </c>
      <c r="T643" t="s">
        <v>1162</v>
      </c>
    </row>
    <row r="644" spans="1:20">
      <c r="A644" t="s">
        <v>224</v>
      </c>
      <c r="B644">
        <v>2019</v>
      </c>
      <c r="C644" s="9">
        <v>43800</v>
      </c>
      <c r="D644" t="s">
        <v>64</v>
      </c>
      <c r="E644" t="s">
        <v>537</v>
      </c>
      <c r="F644">
        <v>3</v>
      </c>
      <c r="G644">
        <v>1</v>
      </c>
      <c r="H644" t="s">
        <v>200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29.767999999999901</v>
      </c>
      <c r="P644">
        <v>29.852999999999899</v>
      </c>
      <c r="Q644">
        <v>32.296999999999997</v>
      </c>
      <c r="R644">
        <v>1.222</v>
      </c>
      <c r="S644" t="s">
        <v>1162</v>
      </c>
      <c r="T644" t="s">
        <v>1162</v>
      </c>
    </row>
    <row r="645" spans="1:20">
      <c r="A645" t="s">
        <v>224</v>
      </c>
      <c r="B645">
        <v>2019</v>
      </c>
      <c r="C645" s="9">
        <v>43800</v>
      </c>
      <c r="D645" t="s">
        <v>64</v>
      </c>
      <c r="E645" t="s">
        <v>537</v>
      </c>
      <c r="F645">
        <v>3</v>
      </c>
      <c r="G645">
        <v>1</v>
      </c>
      <c r="H645" t="s">
        <v>1998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23.253999999999898</v>
      </c>
      <c r="P645">
        <v>22.803000000000001</v>
      </c>
      <c r="Q645">
        <v>26.893000000000001</v>
      </c>
      <c r="R645">
        <v>2.0449999999999999</v>
      </c>
      <c r="S645" t="s">
        <v>1162</v>
      </c>
      <c r="T645" t="s">
        <v>1162</v>
      </c>
    </row>
    <row r="646" spans="1:20">
      <c r="A646" t="s">
        <v>224</v>
      </c>
      <c r="B646">
        <v>2019</v>
      </c>
      <c r="C646" s="9">
        <v>43800</v>
      </c>
      <c r="D646" t="s">
        <v>64</v>
      </c>
      <c r="E646" t="s">
        <v>537</v>
      </c>
      <c r="F646">
        <v>3</v>
      </c>
      <c r="G646">
        <v>2</v>
      </c>
      <c r="H646" t="s">
        <v>200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29.852999999999899</v>
      </c>
      <c r="P646">
        <v>29.942999999999898</v>
      </c>
      <c r="Q646">
        <v>32.332999999999998</v>
      </c>
      <c r="R646">
        <v>1.1950000000000001</v>
      </c>
      <c r="S646" t="s">
        <v>1162</v>
      </c>
      <c r="T646" t="s">
        <v>1162</v>
      </c>
    </row>
    <row r="647" spans="1:20">
      <c r="A647" t="s">
        <v>224</v>
      </c>
      <c r="B647">
        <v>2019</v>
      </c>
      <c r="C647" s="9">
        <v>43800</v>
      </c>
      <c r="D647" t="s">
        <v>64</v>
      </c>
      <c r="E647" t="s">
        <v>537</v>
      </c>
      <c r="F647">
        <v>3</v>
      </c>
      <c r="G647">
        <v>2</v>
      </c>
      <c r="H647" t="s">
        <v>1998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22.803000000000001</v>
      </c>
      <c r="P647">
        <v>23.207000000000001</v>
      </c>
      <c r="Q647">
        <v>27.004999999999999</v>
      </c>
      <c r="R647">
        <v>1.899</v>
      </c>
      <c r="S647" t="s">
        <v>1162</v>
      </c>
      <c r="T647" t="s">
        <v>1162</v>
      </c>
    </row>
    <row r="648" spans="1:20">
      <c r="A648" t="s">
        <v>224</v>
      </c>
      <c r="B648">
        <v>2019</v>
      </c>
      <c r="C648" s="9">
        <v>43800</v>
      </c>
      <c r="D648" t="s">
        <v>64</v>
      </c>
      <c r="E648" t="s">
        <v>537</v>
      </c>
      <c r="F648">
        <v>4</v>
      </c>
      <c r="G648">
        <v>1</v>
      </c>
      <c r="H648" t="s">
        <v>255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27.02</v>
      </c>
      <c r="P648">
        <v>27.509</v>
      </c>
      <c r="Q648">
        <v>30.882999999999999</v>
      </c>
      <c r="R648">
        <v>1.6870000000000001</v>
      </c>
      <c r="S648" t="s">
        <v>1162</v>
      </c>
      <c r="T648" t="s">
        <v>1162</v>
      </c>
    </row>
    <row r="649" spans="1:20">
      <c r="A649" t="s">
        <v>224</v>
      </c>
      <c r="B649">
        <v>2019</v>
      </c>
      <c r="C649" s="9">
        <v>43800</v>
      </c>
      <c r="D649" t="s">
        <v>64</v>
      </c>
      <c r="E649" t="s">
        <v>537</v>
      </c>
      <c r="F649">
        <v>4</v>
      </c>
      <c r="G649">
        <v>1</v>
      </c>
      <c r="H649" t="s">
        <v>219</v>
      </c>
      <c r="I649" t="s">
        <v>225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21.218</v>
      </c>
      <c r="P649">
        <v>22.165999999999901</v>
      </c>
      <c r="Q649">
        <v>27.937999999999999</v>
      </c>
      <c r="R649">
        <v>2.8860000000000001</v>
      </c>
      <c r="S649" t="s">
        <v>1162</v>
      </c>
      <c r="T649" t="s">
        <v>1162</v>
      </c>
    </row>
    <row r="650" spans="1:20">
      <c r="A650" t="s">
        <v>224</v>
      </c>
      <c r="B650">
        <v>2019</v>
      </c>
      <c r="C650" s="9">
        <v>43800</v>
      </c>
      <c r="D650" t="s">
        <v>64</v>
      </c>
      <c r="E650" t="s">
        <v>537</v>
      </c>
      <c r="F650">
        <v>4</v>
      </c>
      <c r="G650">
        <v>2</v>
      </c>
      <c r="H650" t="s">
        <v>255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27.509</v>
      </c>
      <c r="P650">
        <v>27.922000000000001</v>
      </c>
      <c r="Q650">
        <v>31.146000000000001</v>
      </c>
      <c r="R650">
        <v>1.6120000000000001</v>
      </c>
      <c r="S650" t="s">
        <v>1162</v>
      </c>
      <c r="T650" t="s">
        <v>1162</v>
      </c>
    </row>
    <row r="651" spans="1:20">
      <c r="A651" t="s">
        <v>224</v>
      </c>
      <c r="B651">
        <v>2019</v>
      </c>
      <c r="C651" s="9">
        <v>43800</v>
      </c>
      <c r="D651" t="s">
        <v>64</v>
      </c>
      <c r="E651" t="s">
        <v>537</v>
      </c>
      <c r="F651">
        <v>4</v>
      </c>
      <c r="G651">
        <v>2</v>
      </c>
      <c r="H651" t="s">
        <v>219</v>
      </c>
      <c r="I651" t="s">
        <v>225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22.165999999999901</v>
      </c>
      <c r="P651">
        <v>22.696999999999999</v>
      </c>
      <c r="Q651">
        <v>27.789000000000001</v>
      </c>
      <c r="R651">
        <v>2.5459999999999998</v>
      </c>
      <c r="S651" t="s">
        <v>1162</v>
      </c>
      <c r="T651" t="s">
        <v>1162</v>
      </c>
    </row>
    <row r="652" spans="1:20">
      <c r="A652" t="s">
        <v>224</v>
      </c>
      <c r="B652">
        <v>2019</v>
      </c>
      <c r="C652" s="9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33.280999999999999</v>
      </c>
      <c r="P652">
        <v>33.393000000000001</v>
      </c>
      <c r="Q652">
        <v>35.668999999999997</v>
      </c>
      <c r="R652">
        <v>1.1379999999999999</v>
      </c>
      <c r="S652" t="s">
        <v>1162</v>
      </c>
      <c r="T652" t="s">
        <v>1162</v>
      </c>
    </row>
    <row r="653" spans="1:20">
      <c r="A653" t="s">
        <v>224</v>
      </c>
      <c r="B653">
        <v>2019</v>
      </c>
      <c r="C653" s="9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27.922000000000001</v>
      </c>
      <c r="P653">
        <v>27.777999999999999</v>
      </c>
      <c r="Q653">
        <v>30.952000000000002</v>
      </c>
      <c r="R653">
        <v>1.587</v>
      </c>
      <c r="S653" t="s">
        <v>1162</v>
      </c>
      <c r="T653" t="s">
        <v>1162</v>
      </c>
    </row>
    <row r="654" spans="1:20">
      <c r="A654" t="s">
        <v>224</v>
      </c>
      <c r="B654">
        <v>2019</v>
      </c>
      <c r="C654" s="9">
        <v>43800</v>
      </c>
      <c r="D654" t="s">
        <v>64</v>
      </c>
      <c r="E654" t="s">
        <v>538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33.393000000000001</v>
      </c>
      <c r="P654">
        <v>33.497</v>
      </c>
      <c r="Q654">
        <v>35.761000000000003</v>
      </c>
      <c r="R654">
        <v>1.1319999999999999</v>
      </c>
      <c r="S654" t="s">
        <v>1162</v>
      </c>
      <c r="T654" t="s">
        <v>1162</v>
      </c>
    </row>
    <row r="655" spans="1:20">
      <c r="A655" t="s">
        <v>224</v>
      </c>
      <c r="B655">
        <v>2019</v>
      </c>
      <c r="C655" s="9">
        <v>43800</v>
      </c>
      <c r="D655" t="s">
        <v>64</v>
      </c>
      <c r="E655" t="s">
        <v>538</v>
      </c>
      <c r="F655">
        <v>1</v>
      </c>
      <c r="G655">
        <v>2</v>
      </c>
      <c r="H655" t="s">
        <v>255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27.777999999999999</v>
      </c>
      <c r="P655">
        <v>27.645</v>
      </c>
      <c r="Q655">
        <v>30.773</v>
      </c>
      <c r="R655">
        <v>1.5640000000000001</v>
      </c>
      <c r="S655" t="s">
        <v>1162</v>
      </c>
      <c r="T655" t="s">
        <v>1162</v>
      </c>
    </row>
    <row r="656" spans="1:20">
      <c r="A656" t="s">
        <v>224</v>
      </c>
      <c r="B656">
        <v>2019</v>
      </c>
      <c r="C656" s="9">
        <v>43800</v>
      </c>
      <c r="D656" t="s">
        <v>64</v>
      </c>
      <c r="E656" t="s">
        <v>538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34.637999999999998</v>
      </c>
      <c r="P656">
        <v>34.743000000000002</v>
      </c>
      <c r="Q656">
        <v>36.978999999999999</v>
      </c>
      <c r="R656">
        <v>1.1180000000000001</v>
      </c>
      <c r="S656" t="s">
        <v>1162</v>
      </c>
      <c r="T656" t="s">
        <v>1162</v>
      </c>
    </row>
    <row r="657" spans="1:20">
      <c r="A657" t="s">
        <v>224</v>
      </c>
      <c r="B657">
        <v>2019</v>
      </c>
      <c r="C657" s="9">
        <v>43800</v>
      </c>
      <c r="D657" t="s">
        <v>64</v>
      </c>
      <c r="E657" t="s">
        <v>538</v>
      </c>
      <c r="F657">
        <v>2</v>
      </c>
      <c r="G657">
        <v>1</v>
      </c>
      <c r="H657" t="s">
        <v>200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29.942999999999898</v>
      </c>
      <c r="P657">
        <v>29.853999999999999</v>
      </c>
      <c r="Q657">
        <v>32.228000000000002</v>
      </c>
      <c r="R657">
        <v>1.1870000000000001</v>
      </c>
      <c r="S657" t="s">
        <v>1162</v>
      </c>
      <c r="T657" t="s">
        <v>1162</v>
      </c>
    </row>
    <row r="658" spans="1:20">
      <c r="A658" t="s">
        <v>224</v>
      </c>
      <c r="B658">
        <v>2019</v>
      </c>
      <c r="C658" s="9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34.743000000000002</v>
      </c>
      <c r="P658">
        <v>34.843999999999902</v>
      </c>
      <c r="Q658">
        <v>37.067999999999998</v>
      </c>
      <c r="R658">
        <v>1.1120000000000001</v>
      </c>
      <c r="S658" t="s">
        <v>1162</v>
      </c>
      <c r="T658" t="s">
        <v>1162</v>
      </c>
    </row>
    <row r="659" spans="1:20">
      <c r="A659" t="s">
        <v>224</v>
      </c>
      <c r="B659">
        <v>2019</v>
      </c>
      <c r="C659" s="9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29.853999999999999</v>
      </c>
      <c r="P659">
        <v>29.77</v>
      </c>
      <c r="Q659">
        <v>32.128</v>
      </c>
      <c r="R659">
        <v>1.179</v>
      </c>
      <c r="S659" t="s">
        <v>1162</v>
      </c>
      <c r="T659" t="s">
        <v>1162</v>
      </c>
    </row>
    <row r="660" spans="1:20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 t="s">
        <v>540</v>
      </c>
      <c r="G660">
        <v>1</v>
      </c>
      <c r="H660" t="s">
        <v>255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27.645</v>
      </c>
      <c r="P660">
        <v>28.116</v>
      </c>
      <c r="Q660">
        <v>31.178000000000001</v>
      </c>
      <c r="R660">
        <v>1.5309999999999999</v>
      </c>
      <c r="S660" t="s">
        <v>1162</v>
      </c>
      <c r="T660" t="s">
        <v>1162</v>
      </c>
    </row>
    <row r="661" spans="1:20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 t="s">
        <v>540</v>
      </c>
      <c r="G661">
        <v>1</v>
      </c>
      <c r="H661" t="s">
        <v>200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29.77</v>
      </c>
      <c r="P661">
        <v>29.564</v>
      </c>
      <c r="Q661">
        <v>31.898</v>
      </c>
      <c r="R661">
        <v>1.167</v>
      </c>
      <c r="S661" t="s">
        <v>1162</v>
      </c>
      <c r="T661" t="s">
        <v>1162</v>
      </c>
    </row>
    <row r="662" spans="1:20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 t="s">
        <v>540</v>
      </c>
      <c r="G662">
        <v>2</v>
      </c>
      <c r="H662" t="s">
        <v>255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28.116</v>
      </c>
      <c r="P662">
        <v>28.475999999999999</v>
      </c>
      <c r="Q662">
        <v>31.472000000000001</v>
      </c>
      <c r="R662">
        <v>1.498</v>
      </c>
      <c r="S662" t="s">
        <v>1162</v>
      </c>
      <c r="T662" t="s">
        <v>1162</v>
      </c>
    </row>
    <row r="663" spans="1:20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 t="s">
        <v>540</v>
      </c>
      <c r="G663">
        <v>2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29.564</v>
      </c>
      <c r="P663">
        <v>29.327999999999999</v>
      </c>
      <c r="Q663">
        <v>31.622</v>
      </c>
      <c r="R663">
        <v>1.147</v>
      </c>
      <c r="S663" t="s">
        <v>1162</v>
      </c>
      <c r="T663" t="s">
        <v>1162</v>
      </c>
    </row>
    <row r="664" spans="1:20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 t="s">
        <v>539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34.843999999999902</v>
      </c>
      <c r="P664">
        <v>35.011000000000003</v>
      </c>
      <c r="Q664">
        <v>37.219000000000001</v>
      </c>
      <c r="R664">
        <v>1.1040000000000001</v>
      </c>
      <c r="S664" t="s">
        <v>1162</v>
      </c>
      <c r="T664" t="s">
        <v>1162</v>
      </c>
    </row>
    <row r="665" spans="1:20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 t="s">
        <v>539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33.497</v>
      </c>
      <c r="P665">
        <v>33.358999999999902</v>
      </c>
      <c r="Q665">
        <v>35.604999999999997</v>
      </c>
      <c r="R665">
        <v>1.123</v>
      </c>
      <c r="S665" t="s">
        <v>1162</v>
      </c>
      <c r="T665" t="s">
        <v>1162</v>
      </c>
    </row>
    <row r="666" spans="1:20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 t="s">
        <v>539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35.011000000000003</v>
      </c>
      <c r="P666">
        <v>35.168999999999997</v>
      </c>
      <c r="Q666">
        <v>37.360999999999997</v>
      </c>
      <c r="R666">
        <v>1.0960000000000001</v>
      </c>
      <c r="S666" t="s">
        <v>1162</v>
      </c>
      <c r="T666" t="s">
        <v>1162</v>
      </c>
    </row>
    <row r="667" spans="1:20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 t="s">
        <v>539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33.358999999999902</v>
      </c>
      <c r="P667">
        <v>33.229999999999997</v>
      </c>
      <c r="Q667">
        <v>35.457999999999998</v>
      </c>
      <c r="R667">
        <v>1.1140000000000001</v>
      </c>
      <c r="S667" t="s">
        <v>1162</v>
      </c>
      <c r="T667" t="s">
        <v>1162</v>
      </c>
    </row>
    <row r="668" spans="1:20">
      <c r="A668" t="s">
        <v>223</v>
      </c>
      <c r="B668">
        <v>2019</v>
      </c>
      <c r="C668" s="9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18.581</v>
      </c>
      <c r="P668">
        <v>19.100999999999999</v>
      </c>
      <c r="Q668">
        <v>24.114999999999998</v>
      </c>
      <c r="R668">
        <v>2.5070000000000001</v>
      </c>
      <c r="S668" t="s">
        <v>1162</v>
      </c>
      <c r="T668" t="s">
        <v>1162</v>
      </c>
    </row>
    <row r="669" spans="1:20">
      <c r="A669" t="s">
        <v>223</v>
      </c>
      <c r="B669">
        <v>2019</v>
      </c>
      <c r="C669" s="9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7.4550000000000001</v>
      </c>
      <c r="P669">
        <v>6.8650000000000002</v>
      </c>
      <c r="Q669">
        <v>16.920999999999999</v>
      </c>
      <c r="R669">
        <v>5.0279999999999996</v>
      </c>
      <c r="S669" t="s">
        <v>1162</v>
      </c>
      <c r="T669" t="s">
        <v>1162</v>
      </c>
    </row>
    <row r="670" spans="1:20">
      <c r="A670" t="s">
        <v>223</v>
      </c>
      <c r="B670">
        <v>2019</v>
      </c>
      <c r="C670" s="9">
        <v>43807</v>
      </c>
      <c r="D670" t="s">
        <v>64</v>
      </c>
      <c r="E670" t="s">
        <v>533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22.791</v>
      </c>
      <c r="P670">
        <v>23.591000000000001</v>
      </c>
      <c r="Q670">
        <v>28.638999999999999</v>
      </c>
      <c r="R670">
        <v>2.524</v>
      </c>
      <c r="S670" t="s">
        <v>1162</v>
      </c>
      <c r="T670" t="s">
        <v>1162</v>
      </c>
    </row>
    <row r="671" spans="1:20">
      <c r="A671" t="s">
        <v>223</v>
      </c>
      <c r="B671">
        <v>2019</v>
      </c>
      <c r="C671" s="9">
        <v>43807</v>
      </c>
      <c r="D671" t="s">
        <v>64</v>
      </c>
      <c r="E671" t="s">
        <v>533</v>
      </c>
      <c r="F671">
        <v>2</v>
      </c>
      <c r="G671">
        <v>1</v>
      </c>
      <c r="H671" t="s">
        <v>193</v>
      </c>
      <c r="I671" t="s">
        <v>748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17.555</v>
      </c>
      <c r="P671">
        <v>16.738</v>
      </c>
      <c r="Q671">
        <v>24.398</v>
      </c>
      <c r="R671">
        <v>3.83</v>
      </c>
      <c r="S671" t="s">
        <v>1162</v>
      </c>
      <c r="T671" t="s">
        <v>1162</v>
      </c>
    </row>
    <row r="672" spans="1:20">
      <c r="A672" t="s">
        <v>223</v>
      </c>
      <c r="B672">
        <v>2019</v>
      </c>
      <c r="C672" s="9">
        <v>43807</v>
      </c>
      <c r="D672" t="s">
        <v>64</v>
      </c>
      <c r="E672" t="s">
        <v>533</v>
      </c>
      <c r="F672">
        <v>3</v>
      </c>
      <c r="G672">
        <v>1</v>
      </c>
      <c r="H672" t="s">
        <v>194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16.970999999999901</v>
      </c>
      <c r="P672">
        <v>18.762</v>
      </c>
      <c r="Q672">
        <v>25.975999999999999</v>
      </c>
      <c r="R672">
        <v>3.6070000000000002</v>
      </c>
      <c r="S672" t="s">
        <v>1162</v>
      </c>
      <c r="T672" t="s">
        <v>1162</v>
      </c>
    </row>
    <row r="673" spans="1:20">
      <c r="A673" t="s">
        <v>223</v>
      </c>
      <c r="B673">
        <v>2019</v>
      </c>
      <c r="C673" s="9">
        <v>43807</v>
      </c>
      <c r="D673" t="s">
        <v>64</v>
      </c>
      <c r="E673" t="s">
        <v>533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6.1639999999999899</v>
      </c>
      <c r="P673">
        <v>10.459</v>
      </c>
      <c r="Q673">
        <v>19.295000000000002</v>
      </c>
      <c r="R673">
        <v>4.4180000000000001</v>
      </c>
      <c r="S673" t="s">
        <v>1162</v>
      </c>
      <c r="T673" t="s">
        <v>1162</v>
      </c>
    </row>
    <row r="674" spans="1:20">
      <c r="A674" t="s">
        <v>223</v>
      </c>
      <c r="B674">
        <v>2019</v>
      </c>
      <c r="C674" s="9">
        <v>43807</v>
      </c>
      <c r="D674" t="s">
        <v>64</v>
      </c>
      <c r="E674" t="s">
        <v>533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26.268000000000001</v>
      </c>
      <c r="P674">
        <v>26.375</v>
      </c>
      <c r="Q674">
        <v>29.199000000000002</v>
      </c>
      <c r="R674">
        <v>1.4119999999999999</v>
      </c>
      <c r="S674" t="s">
        <v>1162</v>
      </c>
      <c r="T674" t="s">
        <v>1162</v>
      </c>
    </row>
    <row r="675" spans="1:20">
      <c r="A675" t="s">
        <v>223</v>
      </c>
      <c r="B675">
        <v>2019</v>
      </c>
      <c r="C675" s="9">
        <v>43807</v>
      </c>
      <c r="D675" t="s">
        <v>64</v>
      </c>
      <c r="E675" t="s">
        <v>533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15.593</v>
      </c>
      <c r="P675">
        <v>15.3189999999999</v>
      </c>
      <c r="Q675">
        <v>20.875</v>
      </c>
      <c r="R675">
        <v>2.778</v>
      </c>
      <c r="S675" t="s">
        <v>1162</v>
      </c>
      <c r="T675" t="s">
        <v>1162</v>
      </c>
    </row>
    <row r="676" spans="1:20">
      <c r="A676" t="s">
        <v>223</v>
      </c>
      <c r="B676">
        <v>2019</v>
      </c>
      <c r="C676" s="9">
        <v>43807</v>
      </c>
      <c r="D676" t="s">
        <v>64</v>
      </c>
      <c r="E676" t="s">
        <v>533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24.532</v>
      </c>
      <c r="P676">
        <v>24.73</v>
      </c>
      <c r="Q676">
        <v>28.634</v>
      </c>
      <c r="R676">
        <v>1.952</v>
      </c>
      <c r="S676" t="s">
        <v>1162</v>
      </c>
      <c r="T676" t="s">
        <v>1162</v>
      </c>
    </row>
    <row r="677" spans="1:20">
      <c r="A677" t="s">
        <v>223</v>
      </c>
      <c r="B677">
        <v>2019</v>
      </c>
      <c r="C677" s="9">
        <v>43807</v>
      </c>
      <c r="D677" t="s">
        <v>64</v>
      </c>
      <c r="E677" t="s">
        <v>533</v>
      </c>
      <c r="F677">
        <v>5</v>
      </c>
      <c r="G677">
        <v>1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11.381</v>
      </c>
      <c r="P677">
        <v>11.196999999999999</v>
      </c>
      <c r="Q677">
        <v>19.533000000000001</v>
      </c>
      <c r="R677">
        <v>4.1680000000000001</v>
      </c>
      <c r="S677" t="s">
        <v>1162</v>
      </c>
      <c r="T677" t="s">
        <v>1162</v>
      </c>
    </row>
    <row r="678" spans="1:20">
      <c r="A678" t="s">
        <v>223</v>
      </c>
      <c r="B678">
        <v>2019</v>
      </c>
      <c r="C678" s="9">
        <v>43807</v>
      </c>
      <c r="D678" t="s">
        <v>64</v>
      </c>
      <c r="E678" t="s">
        <v>533</v>
      </c>
      <c r="F678">
        <v>6</v>
      </c>
      <c r="G678">
        <v>1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20.800999999999998</v>
      </c>
      <c r="P678">
        <v>21.229999999999901</v>
      </c>
      <c r="Q678">
        <v>26.405999999999999</v>
      </c>
      <c r="R678">
        <v>2.5880000000000001</v>
      </c>
      <c r="S678" t="s">
        <v>1162</v>
      </c>
      <c r="T678" t="s">
        <v>1162</v>
      </c>
    </row>
    <row r="679" spans="1:20">
      <c r="A679" t="s">
        <v>223</v>
      </c>
      <c r="B679">
        <v>2019</v>
      </c>
      <c r="C679" s="9">
        <v>43807</v>
      </c>
      <c r="D679" t="s">
        <v>64</v>
      </c>
      <c r="E679" t="s">
        <v>533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6.9669999999999899</v>
      </c>
      <c r="P679">
        <v>6.641</v>
      </c>
      <c r="Q679">
        <v>17.395</v>
      </c>
      <c r="R679">
        <v>5.3769999999999998</v>
      </c>
      <c r="S679" t="s">
        <v>1162</v>
      </c>
      <c r="T679" t="s">
        <v>1162</v>
      </c>
    </row>
    <row r="680" spans="1:20">
      <c r="A680" t="s">
        <v>223</v>
      </c>
      <c r="B680">
        <v>2019</v>
      </c>
      <c r="C680" s="9">
        <v>43807</v>
      </c>
      <c r="D680" t="s">
        <v>64</v>
      </c>
      <c r="E680" t="s">
        <v>533</v>
      </c>
      <c r="F680">
        <v>7</v>
      </c>
      <c r="G680">
        <v>1</v>
      </c>
      <c r="H680" t="s">
        <v>904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23.503</v>
      </c>
      <c r="P680">
        <v>24.184999999999999</v>
      </c>
      <c r="Q680">
        <v>28.234999999999999</v>
      </c>
      <c r="R680">
        <v>2.0249999999999999</v>
      </c>
      <c r="S680" t="s">
        <v>1162</v>
      </c>
      <c r="T680" t="s">
        <v>1162</v>
      </c>
    </row>
    <row r="681" spans="1:20">
      <c r="A681" t="s">
        <v>223</v>
      </c>
      <c r="B681">
        <v>2019</v>
      </c>
      <c r="C681" s="9">
        <v>43807</v>
      </c>
      <c r="D681" t="s">
        <v>64</v>
      </c>
      <c r="E681" t="s">
        <v>533</v>
      </c>
      <c r="F681">
        <v>7</v>
      </c>
      <c r="G681">
        <v>1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23.148</v>
      </c>
      <c r="P681">
        <v>22.768999999999998</v>
      </c>
      <c r="Q681">
        <v>26.645</v>
      </c>
      <c r="R681">
        <v>1.9379999999999999</v>
      </c>
      <c r="S681" t="s">
        <v>1162</v>
      </c>
      <c r="T681" t="s">
        <v>1162</v>
      </c>
    </row>
    <row r="682" spans="1:20">
      <c r="A682" t="s">
        <v>223</v>
      </c>
      <c r="B682">
        <v>2019</v>
      </c>
      <c r="C682" s="9">
        <v>43807</v>
      </c>
      <c r="D682" t="s">
        <v>64</v>
      </c>
      <c r="E682" t="s">
        <v>533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31.937999999999999</v>
      </c>
      <c r="P682">
        <v>32.176000000000002</v>
      </c>
      <c r="Q682">
        <v>34.67</v>
      </c>
      <c r="R682">
        <v>1.2470000000000001</v>
      </c>
      <c r="S682" t="s">
        <v>1162</v>
      </c>
      <c r="T682" t="s">
        <v>1162</v>
      </c>
    </row>
    <row r="683" spans="1:20">
      <c r="A683" t="s">
        <v>223</v>
      </c>
      <c r="B683">
        <v>2019</v>
      </c>
      <c r="C683" s="9">
        <v>43807</v>
      </c>
      <c r="D683" t="s">
        <v>64</v>
      </c>
      <c r="E683" t="s">
        <v>533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29.853999999999999</v>
      </c>
      <c r="P683">
        <v>29.377999999999901</v>
      </c>
      <c r="Q683">
        <v>33.619999999999997</v>
      </c>
      <c r="R683">
        <v>2.121</v>
      </c>
      <c r="S683" t="s">
        <v>1162</v>
      </c>
      <c r="T683" t="s">
        <v>1162</v>
      </c>
    </row>
    <row r="684" spans="1:20">
      <c r="A684" t="s">
        <v>223</v>
      </c>
      <c r="B684">
        <v>2019</v>
      </c>
      <c r="C684" s="9">
        <v>43807</v>
      </c>
      <c r="D684" t="s">
        <v>64</v>
      </c>
      <c r="E684" t="s">
        <v>533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17.108000000000001</v>
      </c>
      <c r="P684">
        <v>18.449000000000002</v>
      </c>
      <c r="Q684">
        <v>25.239000000000001</v>
      </c>
      <c r="R684">
        <v>3.395</v>
      </c>
      <c r="S684" t="s">
        <v>1162</v>
      </c>
      <c r="T684" t="s">
        <v>1162</v>
      </c>
    </row>
    <row r="685" spans="1:20">
      <c r="A685" t="s">
        <v>223</v>
      </c>
      <c r="B685">
        <v>2019</v>
      </c>
      <c r="C685" s="9">
        <v>43807</v>
      </c>
      <c r="D685" t="s">
        <v>64</v>
      </c>
      <c r="E685" t="s">
        <v>533</v>
      </c>
      <c r="F685">
        <v>9</v>
      </c>
      <c r="G685">
        <v>1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10.721</v>
      </c>
      <c r="P685">
        <v>9.7050000000000001</v>
      </c>
      <c r="Q685">
        <v>19.497</v>
      </c>
      <c r="R685">
        <v>4.8959999999999999</v>
      </c>
      <c r="S685" t="s">
        <v>1162</v>
      </c>
      <c r="T685" t="s">
        <v>1162</v>
      </c>
    </row>
    <row r="686" spans="1:20">
      <c r="A686" t="s">
        <v>223</v>
      </c>
      <c r="B686">
        <v>2019</v>
      </c>
      <c r="C686" s="9">
        <v>43807</v>
      </c>
      <c r="D686" t="s">
        <v>64</v>
      </c>
      <c r="E686" t="s">
        <v>533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21.2</v>
      </c>
      <c r="P686">
        <v>21.571999999999999</v>
      </c>
      <c r="Q686">
        <v>25.832000000000001</v>
      </c>
      <c r="R686">
        <v>2.13</v>
      </c>
      <c r="S686" t="s">
        <v>1162</v>
      </c>
      <c r="T686" t="s">
        <v>1162</v>
      </c>
    </row>
    <row r="687" spans="1:20">
      <c r="A687" t="s">
        <v>223</v>
      </c>
      <c r="B687">
        <v>2019</v>
      </c>
      <c r="C687" s="9">
        <v>43807</v>
      </c>
      <c r="D687" t="s">
        <v>64</v>
      </c>
      <c r="E687" t="s">
        <v>533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8.16</v>
      </c>
      <c r="P687">
        <v>7.33699999999999</v>
      </c>
      <c r="Q687">
        <v>18.832999999999998</v>
      </c>
      <c r="R687">
        <v>5.7480000000000002</v>
      </c>
      <c r="S687" t="s">
        <v>1162</v>
      </c>
      <c r="T687" t="s">
        <v>1162</v>
      </c>
    </row>
    <row r="688" spans="1:20">
      <c r="A688" t="s">
        <v>223</v>
      </c>
      <c r="B688">
        <v>2019</v>
      </c>
      <c r="C688" s="9">
        <v>43807</v>
      </c>
      <c r="D688" t="s">
        <v>64</v>
      </c>
      <c r="E688" t="s">
        <v>533</v>
      </c>
      <c r="F688">
        <v>11</v>
      </c>
      <c r="G688">
        <v>1</v>
      </c>
      <c r="H688" t="s">
        <v>787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15.923999999999999</v>
      </c>
      <c r="Q688">
        <v>26.948</v>
      </c>
      <c r="R688">
        <v>5.5119999999999996</v>
      </c>
      <c r="S688" t="s">
        <v>1162</v>
      </c>
      <c r="T688" t="s">
        <v>1162</v>
      </c>
    </row>
    <row r="689" spans="1:20">
      <c r="A689" t="s">
        <v>223</v>
      </c>
      <c r="B689">
        <v>2019</v>
      </c>
      <c r="C689" s="9">
        <v>43807</v>
      </c>
      <c r="D689" t="s">
        <v>64</v>
      </c>
      <c r="E689" t="s">
        <v>533</v>
      </c>
      <c r="F689">
        <v>11</v>
      </c>
      <c r="G689">
        <v>1</v>
      </c>
      <c r="H689" t="s">
        <v>91</v>
      </c>
      <c r="I689" t="s">
        <v>896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20.004999999999999</v>
      </c>
      <c r="P689">
        <v>19.274000000000001</v>
      </c>
      <c r="Q689">
        <v>24.472000000000001</v>
      </c>
      <c r="R689">
        <v>2.5990000000000002</v>
      </c>
      <c r="S689" t="s">
        <v>1162</v>
      </c>
      <c r="T689" t="s">
        <v>1162</v>
      </c>
    </row>
    <row r="690" spans="1:20">
      <c r="A690" t="s">
        <v>223</v>
      </c>
      <c r="B690">
        <v>2019</v>
      </c>
      <c r="C690" s="9">
        <v>43807</v>
      </c>
      <c r="D690" t="s">
        <v>64</v>
      </c>
      <c r="E690" t="s">
        <v>533</v>
      </c>
      <c r="F690">
        <v>12</v>
      </c>
      <c r="G690">
        <v>1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19.097000000000001</v>
      </c>
      <c r="P690">
        <v>21.001999999999999</v>
      </c>
      <c r="Q690">
        <v>25.585999999999999</v>
      </c>
      <c r="R690">
        <v>2.2919999999999998</v>
      </c>
      <c r="S690" t="s">
        <v>1162</v>
      </c>
      <c r="T690" t="s">
        <v>1162</v>
      </c>
    </row>
    <row r="691" spans="1:20">
      <c r="A691" t="s">
        <v>223</v>
      </c>
      <c r="B691">
        <v>2019</v>
      </c>
      <c r="C691" s="9">
        <v>43807</v>
      </c>
      <c r="D691" t="s">
        <v>64</v>
      </c>
      <c r="E691" t="s">
        <v>533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20.308</v>
      </c>
      <c r="P691">
        <v>21.632999999999999</v>
      </c>
      <c r="Q691">
        <v>26.789000000000001</v>
      </c>
      <c r="R691">
        <v>2.5779999999999998</v>
      </c>
      <c r="S691" t="s">
        <v>1162</v>
      </c>
      <c r="T691" t="s">
        <v>1162</v>
      </c>
    </row>
    <row r="692" spans="1:20">
      <c r="A692" t="s">
        <v>223</v>
      </c>
      <c r="B692">
        <v>2019</v>
      </c>
      <c r="C692" s="9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29.327999999999999</v>
      </c>
      <c r="P692">
        <v>29.207999999999998</v>
      </c>
      <c r="Q692">
        <v>31.452000000000002</v>
      </c>
      <c r="R692">
        <v>1.1220000000000001</v>
      </c>
      <c r="S692" t="s">
        <v>1162</v>
      </c>
      <c r="T692" t="s">
        <v>1162</v>
      </c>
    </row>
    <row r="693" spans="1:20">
      <c r="A693" t="s">
        <v>223</v>
      </c>
      <c r="B693">
        <v>2019</v>
      </c>
      <c r="C693" s="9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21.001999999999999</v>
      </c>
      <c r="P693">
        <v>18.852</v>
      </c>
      <c r="Q693">
        <v>23.725999999999999</v>
      </c>
      <c r="R693">
        <v>2.4369999999999998</v>
      </c>
      <c r="S693" t="s">
        <v>1162</v>
      </c>
      <c r="T693" t="s">
        <v>1162</v>
      </c>
    </row>
    <row r="694" spans="1:20">
      <c r="A694" t="s">
        <v>223</v>
      </c>
      <c r="B694">
        <v>2019</v>
      </c>
      <c r="C694" s="9">
        <v>43807</v>
      </c>
      <c r="D694" t="s">
        <v>64</v>
      </c>
      <c r="E694" t="s">
        <v>536</v>
      </c>
      <c r="F694">
        <v>2</v>
      </c>
      <c r="G694">
        <v>1</v>
      </c>
      <c r="H694" t="s">
        <v>255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28.475999999999999</v>
      </c>
      <c r="P694">
        <v>28.643000000000001</v>
      </c>
      <c r="Q694">
        <v>31.617000000000001</v>
      </c>
      <c r="R694">
        <v>1.4870000000000001</v>
      </c>
      <c r="S694" t="s">
        <v>1162</v>
      </c>
      <c r="T694" t="s">
        <v>1162</v>
      </c>
    </row>
    <row r="695" spans="1:20">
      <c r="A695" t="s">
        <v>223</v>
      </c>
      <c r="B695">
        <v>2019</v>
      </c>
      <c r="C695" s="9">
        <v>43807</v>
      </c>
      <c r="D695" t="s">
        <v>64</v>
      </c>
      <c r="E695" t="s">
        <v>536</v>
      </c>
      <c r="F695">
        <v>2</v>
      </c>
      <c r="G695">
        <v>1</v>
      </c>
      <c r="H695" t="s">
        <v>787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15.923999999999999</v>
      </c>
      <c r="P695">
        <v>15.353999999999999</v>
      </c>
      <c r="Q695">
        <v>24.988</v>
      </c>
      <c r="R695">
        <v>4.8170000000000002</v>
      </c>
      <c r="S695" t="s">
        <v>1162</v>
      </c>
      <c r="T695" t="s">
        <v>1162</v>
      </c>
    </row>
    <row r="696" spans="1:20">
      <c r="A696" t="s">
        <v>223</v>
      </c>
      <c r="B696">
        <v>2019</v>
      </c>
      <c r="C696" s="9">
        <v>43807</v>
      </c>
      <c r="D696" t="s">
        <v>64</v>
      </c>
      <c r="E696" t="s">
        <v>536</v>
      </c>
      <c r="F696">
        <v>3</v>
      </c>
      <c r="G696">
        <v>1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30.418999999999901</v>
      </c>
      <c r="P696">
        <v>30.616</v>
      </c>
      <c r="Q696">
        <v>34.658000000000001</v>
      </c>
      <c r="R696">
        <v>2.0209999999999999</v>
      </c>
      <c r="S696" t="s">
        <v>1162</v>
      </c>
      <c r="T696" t="s">
        <v>1162</v>
      </c>
    </row>
    <row r="697" spans="1:20">
      <c r="A697" t="s">
        <v>223</v>
      </c>
      <c r="B697">
        <v>2019</v>
      </c>
      <c r="C697" s="9">
        <v>43807</v>
      </c>
      <c r="D697" t="s">
        <v>64</v>
      </c>
      <c r="E697" t="s">
        <v>536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21.571999999999999</v>
      </c>
      <c r="P697">
        <v>21.488</v>
      </c>
      <c r="Q697">
        <v>25.681999999999999</v>
      </c>
      <c r="R697">
        <v>2.097</v>
      </c>
      <c r="S697" t="s">
        <v>1162</v>
      </c>
      <c r="T697" t="s">
        <v>1162</v>
      </c>
    </row>
    <row r="698" spans="1:20">
      <c r="A698" t="s">
        <v>223</v>
      </c>
      <c r="B698">
        <v>2019</v>
      </c>
      <c r="C698" s="9">
        <v>43807</v>
      </c>
      <c r="D698" t="s">
        <v>64</v>
      </c>
      <c r="E698" t="s">
        <v>536</v>
      </c>
      <c r="F698">
        <v>4</v>
      </c>
      <c r="G698">
        <v>1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20.652000000000001</v>
      </c>
      <c r="P698">
        <v>21.936</v>
      </c>
      <c r="Q698">
        <v>27.86</v>
      </c>
      <c r="R698">
        <v>2.9620000000000002</v>
      </c>
      <c r="S698" t="s">
        <v>1162</v>
      </c>
      <c r="T698" t="s">
        <v>1162</v>
      </c>
    </row>
    <row r="699" spans="1:20">
      <c r="A699" t="s">
        <v>223</v>
      </c>
      <c r="B699">
        <v>2019</v>
      </c>
      <c r="C699" s="9">
        <v>43807</v>
      </c>
      <c r="D699" t="s">
        <v>64</v>
      </c>
      <c r="E699" t="s">
        <v>536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18.449000000000002</v>
      </c>
      <c r="P699">
        <v>17.777999999999999</v>
      </c>
      <c r="Q699">
        <v>24.13</v>
      </c>
      <c r="R699">
        <v>3.1760000000000002</v>
      </c>
      <c r="S699" t="s">
        <v>1162</v>
      </c>
      <c r="T699" t="s">
        <v>1162</v>
      </c>
    </row>
    <row r="700" spans="1:20">
      <c r="A700" t="s">
        <v>223</v>
      </c>
      <c r="B700">
        <v>2019</v>
      </c>
      <c r="C700" s="9">
        <v>43807</v>
      </c>
      <c r="D700" t="s">
        <v>64</v>
      </c>
      <c r="E700" t="s">
        <v>536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19.100999999999999</v>
      </c>
      <c r="P700">
        <v>21.491999999999901</v>
      </c>
      <c r="Q700">
        <v>26.175999999999998</v>
      </c>
      <c r="R700">
        <v>2.3420000000000001</v>
      </c>
      <c r="S700" t="s">
        <v>1162</v>
      </c>
      <c r="T700" t="s">
        <v>1162</v>
      </c>
    </row>
    <row r="701" spans="1:20">
      <c r="A701" t="s">
        <v>223</v>
      </c>
      <c r="B701">
        <v>2019</v>
      </c>
      <c r="C701" s="9">
        <v>43807</v>
      </c>
      <c r="D701" t="s">
        <v>64</v>
      </c>
      <c r="E701" t="s">
        <v>536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32.176000000000002</v>
      </c>
      <c r="P701">
        <v>31.698</v>
      </c>
      <c r="Q701">
        <v>34.158000000000001</v>
      </c>
      <c r="R701">
        <v>1.23</v>
      </c>
      <c r="S701" t="s">
        <v>1162</v>
      </c>
      <c r="T701" t="s">
        <v>1162</v>
      </c>
    </row>
    <row r="702" spans="1:20">
      <c r="A702" t="s">
        <v>223</v>
      </c>
      <c r="B702">
        <v>2019</v>
      </c>
      <c r="C702" s="9">
        <v>43807</v>
      </c>
      <c r="D702" t="s">
        <v>64</v>
      </c>
      <c r="E702" t="s">
        <v>536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23.591000000000001</v>
      </c>
      <c r="P702">
        <v>24.611999999999998</v>
      </c>
      <c r="Q702">
        <v>29.425999999999998</v>
      </c>
      <c r="R702">
        <v>2.407</v>
      </c>
      <c r="S702" t="s">
        <v>1162</v>
      </c>
      <c r="T702" t="s">
        <v>1162</v>
      </c>
    </row>
    <row r="703" spans="1:20">
      <c r="A703" t="s">
        <v>223</v>
      </c>
      <c r="B703">
        <v>2019</v>
      </c>
      <c r="C703" s="9">
        <v>43807</v>
      </c>
      <c r="D703" t="s">
        <v>64</v>
      </c>
      <c r="E703" t="s">
        <v>536</v>
      </c>
      <c r="F703">
        <v>6</v>
      </c>
      <c r="G703">
        <v>1</v>
      </c>
      <c r="H703" t="s">
        <v>904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24.184999999999999</v>
      </c>
      <c r="P703">
        <v>23.795999999999999</v>
      </c>
      <c r="Q703">
        <v>27.728000000000002</v>
      </c>
      <c r="R703">
        <v>1.966</v>
      </c>
      <c r="S703" t="s">
        <v>1162</v>
      </c>
      <c r="T703" t="s">
        <v>1162</v>
      </c>
    </row>
    <row r="704" spans="1:20">
      <c r="A704" t="s">
        <v>223</v>
      </c>
      <c r="B704">
        <v>2019</v>
      </c>
      <c r="C704" s="9">
        <v>43807</v>
      </c>
      <c r="D704" t="s">
        <v>64</v>
      </c>
      <c r="E704" t="s">
        <v>536</v>
      </c>
      <c r="F704">
        <v>7</v>
      </c>
      <c r="G704">
        <v>1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18.762</v>
      </c>
      <c r="P704">
        <v>20.954000000000001</v>
      </c>
      <c r="Q704">
        <v>27.565999999999999</v>
      </c>
      <c r="R704">
        <v>3.306</v>
      </c>
      <c r="S704" t="s">
        <v>1162</v>
      </c>
      <c r="T704" t="s">
        <v>1162</v>
      </c>
    </row>
    <row r="705" spans="1:20">
      <c r="A705" t="s">
        <v>223</v>
      </c>
      <c r="B705">
        <v>2019</v>
      </c>
      <c r="C705" s="9">
        <v>43807</v>
      </c>
      <c r="D705" t="s">
        <v>64</v>
      </c>
      <c r="E705" t="s">
        <v>536</v>
      </c>
      <c r="F705">
        <v>7</v>
      </c>
      <c r="G705">
        <v>1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21.229999999999901</v>
      </c>
      <c r="P705">
        <v>20.626999999999999</v>
      </c>
      <c r="Q705">
        <v>25.587</v>
      </c>
      <c r="R705">
        <v>2.48</v>
      </c>
      <c r="S705" t="s">
        <v>1162</v>
      </c>
      <c r="T705" t="s">
        <v>1162</v>
      </c>
    </row>
    <row r="706" spans="1:20">
      <c r="A706" t="s">
        <v>223</v>
      </c>
      <c r="B706">
        <v>2019</v>
      </c>
      <c r="C706" s="9">
        <v>43807</v>
      </c>
      <c r="D706" t="s">
        <v>64</v>
      </c>
      <c r="E706" t="s">
        <v>536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24.73</v>
      </c>
      <c r="P706">
        <v>25.413</v>
      </c>
      <c r="Q706">
        <v>29.193000000000001</v>
      </c>
      <c r="R706">
        <v>1.89</v>
      </c>
      <c r="S706" t="s">
        <v>1162</v>
      </c>
      <c r="T706" t="s">
        <v>1162</v>
      </c>
    </row>
    <row r="707" spans="1:20">
      <c r="A707" t="s">
        <v>223</v>
      </c>
      <c r="B707">
        <v>2019</v>
      </c>
      <c r="C707" s="9">
        <v>43807</v>
      </c>
      <c r="D707" t="s">
        <v>64</v>
      </c>
      <c r="E707" t="s">
        <v>536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26.375</v>
      </c>
      <c r="P707">
        <v>26.123999999999999</v>
      </c>
      <c r="Q707">
        <v>28.905999999999999</v>
      </c>
      <c r="R707">
        <v>1.391</v>
      </c>
      <c r="S707" t="s">
        <v>1162</v>
      </c>
      <c r="T707" t="s">
        <v>1162</v>
      </c>
    </row>
    <row r="708" spans="1:20">
      <c r="A708" t="s">
        <v>223</v>
      </c>
      <c r="B708">
        <v>2019</v>
      </c>
      <c r="C708" s="9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29.207999999999998</v>
      </c>
      <c r="P708">
        <v>29.352999999999899</v>
      </c>
      <c r="Q708">
        <v>31.582999999999998</v>
      </c>
      <c r="R708">
        <v>1.115</v>
      </c>
      <c r="S708" t="s">
        <v>1162</v>
      </c>
      <c r="T708" t="s">
        <v>1162</v>
      </c>
    </row>
    <row r="709" spans="1:20">
      <c r="A709" t="s">
        <v>223</v>
      </c>
      <c r="B709">
        <v>2019</v>
      </c>
      <c r="C709" s="9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25.413</v>
      </c>
      <c r="P709">
        <v>25.140999999999998</v>
      </c>
      <c r="Q709">
        <v>28.823</v>
      </c>
      <c r="R709">
        <v>1.841</v>
      </c>
      <c r="S709" t="s">
        <v>1162</v>
      </c>
      <c r="T709" t="s">
        <v>1162</v>
      </c>
    </row>
    <row r="710" spans="1:20">
      <c r="A710" t="s">
        <v>223</v>
      </c>
      <c r="B710">
        <v>2019</v>
      </c>
      <c r="C710" s="9">
        <v>43807</v>
      </c>
      <c r="D710" t="s">
        <v>64</v>
      </c>
      <c r="E710" t="s">
        <v>537</v>
      </c>
      <c r="F710">
        <v>1</v>
      </c>
      <c r="G710">
        <v>2</v>
      </c>
      <c r="H710" t="s">
        <v>200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29.352999999999899</v>
      </c>
      <c r="P710">
        <v>29.488</v>
      </c>
      <c r="Q710">
        <v>31.704000000000001</v>
      </c>
      <c r="R710">
        <v>1.1080000000000001</v>
      </c>
      <c r="S710" t="s">
        <v>1162</v>
      </c>
      <c r="T710" t="s">
        <v>1162</v>
      </c>
    </row>
    <row r="711" spans="1:20">
      <c r="A711" t="s">
        <v>223</v>
      </c>
      <c r="B711">
        <v>2019</v>
      </c>
      <c r="C711" s="9">
        <v>43807</v>
      </c>
      <c r="D711" t="s">
        <v>64</v>
      </c>
      <c r="E711" t="s">
        <v>537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25.140999999999998</v>
      </c>
      <c r="P711">
        <v>24.9</v>
      </c>
      <c r="Q711">
        <v>28.495999999999999</v>
      </c>
      <c r="R711">
        <v>1.798</v>
      </c>
      <c r="S711" t="s">
        <v>1162</v>
      </c>
      <c r="T711" t="s">
        <v>1162</v>
      </c>
    </row>
    <row r="712" spans="1:20">
      <c r="A712" t="s">
        <v>223</v>
      </c>
      <c r="B712">
        <v>2019</v>
      </c>
      <c r="C712" s="9">
        <v>43807</v>
      </c>
      <c r="D712" t="s">
        <v>64</v>
      </c>
      <c r="E712" t="s">
        <v>537</v>
      </c>
      <c r="F712">
        <v>2</v>
      </c>
      <c r="G712">
        <v>1</v>
      </c>
      <c r="H712" t="s">
        <v>255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28.643000000000001</v>
      </c>
      <c r="P712">
        <v>28.841999999999999</v>
      </c>
      <c r="Q712">
        <v>31.783999999999999</v>
      </c>
      <c r="R712">
        <v>1.4710000000000001</v>
      </c>
      <c r="S712" t="s">
        <v>1162</v>
      </c>
      <c r="T712" t="s">
        <v>1162</v>
      </c>
    </row>
    <row r="713" spans="1:20">
      <c r="A713" t="s">
        <v>223</v>
      </c>
      <c r="B713">
        <v>2019</v>
      </c>
      <c r="C713" s="9">
        <v>43807</v>
      </c>
      <c r="D713" t="s">
        <v>64</v>
      </c>
      <c r="E713" t="s">
        <v>537</v>
      </c>
      <c r="F713">
        <v>2</v>
      </c>
      <c r="G713">
        <v>1</v>
      </c>
      <c r="H713" t="s">
        <v>194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20.954000000000001</v>
      </c>
      <c r="P713">
        <v>20.533999999999999</v>
      </c>
      <c r="Q713">
        <v>26.744</v>
      </c>
      <c r="R713">
        <v>3.105</v>
      </c>
      <c r="S713" t="s">
        <v>1162</v>
      </c>
      <c r="T713" t="s">
        <v>1162</v>
      </c>
    </row>
    <row r="714" spans="1:20">
      <c r="A714" t="s">
        <v>223</v>
      </c>
      <c r="B714">
        <v>2019</v>
      </c>
      <c r="C714" s="9">
        <v>43807</v>
      </c>
      <c r="D714" t="s">
        <v>64</v>
      </c>
      <c r="E714" t="s">
        <v>537</v>
      </c>
      <c r="F714">
        <v>2</v>
      </c>
      <c r="G714">
        <v>2</v>
      </c>
      <c r="H714" t="s">
        <v>255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28.841999999999999</v>
      </c>
      <c r="P714">
        <v>29.010999999999999</v>
      </c>
      <c r="Q714">
        <v>31.925000000000001</v>
      </c>
      <c r="R714">
        <v>1.4570000000000001</v>
      </c>
      <c r="S714" t="s">
        <v>1162</v>
      </c>
      <c r="T714" t="s">
        <v>1162</v>
      </c>
    </row>
    <row r="715" spans="1:20">
      <c r="A715" t="s">
        <v>223</v>
      </c>
      <c r="B715">
        <v>2019</v>
      </c>
      <c r="C715" s="9">
        <v>43807</v>
      </c>
      <c r="D715" t="s">
        <v>64</v>
      </c>
      <c r="E715" t="s">
        <v>537</v>
      </c>
      <c r="F715">
        <v>2</v>
      </c>
      <c r="G715">
        <v>2</v>
      </c>
      <c r="H715" t="s">
        <v>194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20.533999999999999</v>
      </c>
      <c r="P715">
        <v>20.218999999999902</v>
      </c>
      <c r="Q715">
        <v>26.114999999999998</v>
      </c>
      <c r="R715">
        <v>2.948</v>
      </c>
      <c r="S715" t="s">
        <v>1162</v>
      </c>
      <c r="T715" t="s">
        <v>1162</v>
      </c>
    </row>
    <row r="716" spans="1:20">
      <c r="A716" t="s">
        <v>223</v>
      </c>
      <c r="B716">
        <v>2019</v>
      </c>
      <c r="C716" s="9">
        <v>43807</v>
      </c>
      <c r="D716" t="s">
        <v>64</v>
      </c>
      <c r="E716" t="s">
        <v>537</v>
      </c>
      <c r="F716">
        <v>3</v>
      </c>
      <c r="G716">
        <v>1</v>
      </c>
      <c r="H716" t="s">
        <v>240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30.616</v>
      </c>
      <c r="P716">
        <v>30.96</v>
      </c>
      <c r="Q716">
        <v>34.917999999999999</v>
      </c>
      <c r="R716">
        <v>1.9790000000000001</v>
      </c>
      <c r="S716" t="s">
        <v>1162</v>
      </c>
      <c r="T716" t="s">
        <v>1162</v>
      </c>
    </row>
    <row r="717" spans="1:20">
      <c r="A717" t="s">
        <v>223</v>
      </c>
      <c r="B717">
        <v>2019</v>
      </c>
      <c r="C717" s="9">
        <v>43807</v>
      </c>
      <c r="D717" t="s">
        <v>64</v>
      </c>
      <c r="E717" t="s">
        <v>537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24.611999999999998</v>
      </c>
      <c r="P717">
        <v>24.388999999999999</v>
      </c>
      <c r="Q717">
        <v>29.056999999999999</v>
      </c>
      <c r="R717">
        <v>2.3340000000000001</v>
      </c>
      <c r="S717" t="s">
        <v>1162</v>
      </c>
      <c r="T717" t="s">
        <v>1162</v>
      </c>
    </row>
    <row r="718" spans="1:20">
      <c r="A718" t="s">
        <v>223</v>
      </c>
      <c r="B718">
        <v>2019</v>
      </c>
      <c r="C718" s="9">
        <v>43807</v>
      </c>
      <c r="D718" t="s">
        <v>64</v>
      </c>
      <c r="E718" t="s">
        <v>537</v>
      </c>
      <c r="F718">
        <v>3</v>
      </c>
      <c r="G718">
        <v>2</v>
      </c>
      <c r="H718" t="s">
        <v>240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30.96</v>
      </c>
      <c r="P718">
        <v>31.259</v>
      </c>
      <c r="Q718">
        <v>35.143000000000001</v>
      </c>
      <c r="R718">
        <v>1.9419999999999999</v>
      </c>
      <c r="S718" t="s">
        <v>1162</v>
      </c>
      <c r="T718" t="s">
        <v>1162</v>
      </c>
    </row>
    <row r="719" spans="1:20">
      <c r="A719" t="s">
        <v>223</v>
      </c>
      <c r="B719">
        <v>2019</v>
      </c>
      <c r="C719" s="9">
        <v>43807</v>
      </c>
      <c r="D719" t="s">
        <v>64</v>
      </c>
      <c r="E719" t="s">
        <v>537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24.388999999999999</v>
      </c>
      <c r="P719">
        <v>24.202999999999999</v>
      </c>
      <c r="Q719">
        <v>28.745000000000001</v>
      </c>
      <c r="R719">
        <v>2.2709999999999999</v>
      </c>
      <c r="S719" t="s">
        <v>1162</v>
      </c>
      <c r="T719" t="s">
        <v>1162</v>
      </c>
    </row>
    <row r="720" spans="1:20">
      <c r="A720" t="s">
        <v>223</v>
      </c>
      <c r="B720">
        <v>2019</v>
      </c>
      <c r="C720" s="9">
        <v>43807</v>
      </c>
      <c r="D720" t="s">
        <v>64</v>
      </c>
      <c r="E720" t="s">
        <v>537</v>
      </c>
      <c r="F720">
        <v>4</v>
      </c>
      <c r="G720">
        <v>1</v>
      </c>
      <c r="H720" t="s">
        <v>191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21.936</v>
      </c>
      <c r="P720">
        <v>23.16</v>
      </c>
      <c r="Q720">
        <v>28.756</v>
      </c>
      <c r="R720">
        <v>2.798</v>
      </c>
      <c r="S720" t="s">
        <v>1162</v>
      </c>
      <c r="T720" t="s">
        <v>1162</v>
      </c>
    </row>
    <row r="721" spans="1:20">
      <c r="A721" t="s">
        <v>223</v>
      </c>
      <c r="B721">
        <v>2019</v>
      </c>
      <c r="C721" s="9">
        <v>43807</v>
      </c>
      <c r="D721" t="s">
        <v>64</v>
      </c>
      <c r="E721" t="s">
        <v>537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21.491999999999901</v>
      </c>
      <c r="P721">
        <v>21.091999999999999</v>
      </c>
      <c r="Q721">
        <v>25.616</v>
      </c>
      <c r="R721">
        <v>2.262</v>
      </c>
      <c r="S721" t="s">
        <v>1162</v>
      </c>
      <c r="T721" t="s">
        <v>1162</v>
      </c>
    </row>
    <row r="722" spans="1:20">
      <c r="A722" t="s">
        <v>223</v>
      </c>
      <c r="B722">
        <v>2019</v>
      </c>
      <c r="C722" s="9">
        <v>43807</v>
      </c>
      <c r="D722" t="s">
        <v>64</v>
      </c>
      <c r="E722" t="s">
        <v>537</v>
      </c>
      <c r="F722">
        <v>4</v>
      </c>
      <c r="G722">
        <v>2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23.16</v>
      </c>
      <c r="P722">
        <v>24.087999999999901</v>
      </c>
      <c r="Q722">
        <v>29.425999999999998</v>
      </c>
      <c r="R722">
        <v>2.669</v>
      </c>
      <c r="S722" t="s">
        <v>1162</v>
      </c>
      <c r="T722" t="s">
        <v>1162</v>
      </c>
    </row>
    <row r="723" spans="1:20">
      <c r="A723" t="s">
        <v>223</v>
      </c>
      <c r="B723">
        <v>2019</v>
      </c>
      <c r="C723" s="9">
        <v>43807</v>
      </c>
      <c r="D723" t="s">
        <v>64</v>
      </c>
      <c r="E723" t="s">
        <v>537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21.091999999999999</v>
      </c>
      <c r="P723">
        <v>20.788</v>
      </c>
      <c r="Q723">
        <v>25.178000000000001</v>
      </c>
      <c r="R723">
        <v>2.1949999999999998</v>
      </c>
      <c r="S723" t="s">
        <v>1162</v>
      </c>
      <c r="T723" t="s">
        <v>1162</v>
      </c>
    </row>
    <row r="724" spans="1:20">
      <c r="A724" t="s">
        <v>223</v>
      </c>
      <c r="B724">
        <v>2019</v>
      </c>
      <c r="C724" s="9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29.488</v>
      </c>
      <c r="P724">
        <v>29.623000000000001</v>
      </c>
      <c r="Q724">
        <v>31.827000000000002</v>
      </c>
      <c r="R724">
        <v>1.1020000000000001</v>
      </c>
      <c r="S724" t="s">
        <v>1162</v>
      </c>
      <c r="T724" t="s">
        <v>1162</v>
      </c>
    </row>
    <row r="725" spans="1:20">
      <c r="A725" t="s">
        <v>223</v>
      </c>
      <c r="B725">
        <v>2019</v>
      </c>
      <c r="C725" s="9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24.087999999999901</v>
      </c>
      <c r="P725">
        <v>23.637999999999899</v>
      </c>
      <c r="Q725">
        <v>28.713999999999999</v>
      </c>
      <c r="R725">
        <v>2.5379999999999998</v>
      </c>
      <c r="S725" t="s">
        <v>1162</v>
      </c>
      <c r="T725" t="s">
        <v>1162</v>
      </c>
    </row>
    <row r="726" spans="1:20">
      <c r="A726" t="s">
        <v>223</v>
      </c>
      <c r="B726">
        <v>2019</v>
      </c>
      <c r="C726" s="9">
        <v>43807</v>
      </c>
      <c r="D726" t="s">
        <v>64</v>
      </c>
      <c r="E726" t="s">
        <v>538</v>
      </c>
      <c r="F726">
        <v>1</v>
      </c>
      <c r="G726">
        <v>2</v>
      </c>
      <c r="H726" t="s">
        <v>200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29.623000000000001</v>
      </c>
      <c r="P726">
        <v>29.744</v>
      </c>
      <c r="Q726">
        <v>31.936</v>
      </c>
      <c r="R726">
        <v>1.0960000000000001</v>
      </c>
      <c r="S726" t="s">
        <v>1162</v>
      </c>
      <c r="T726" t="s">
        <v>1162</v>
      </c>
    </row>
    <row r="727" spans="1:20">
      <c r="A727" t="s">
        <v>223</v>
      </c>
      <c r="B727">
        <v>2019</v>
      </c>
      <c r="C727" s="9">
        <v>43807</v>
      </c>
      <c r="D727" t="s">
        <v>64</v>
      </c>
      <c r="E727" t="s">
        <v>538</v>
      </c>
      <c r="F727">
        <v>1</v>
      </c>
      <c r="G727">
        <v>2</v>
      </c>
      <c r="H727" t="s">
        <v>191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23.637999999999899</v>
      </c>
      <c r="P727">
        <v>23.276</v>
      </c>
      <c r="Q727">
        <v>28.138000000000002</v>
      </c>
      <c r="R727">
        <v>2.431</v>
      </c>
      <c r="S727" t="s">
        <v>1162</v>
      </c>
      <c r="T727" t="s">
        <v>1162</v>
      </c>
    </row>
    <row r="728" spans="1:20">
      <c r="A728" t="s">
        <v>223</v>
      </c>
      <c r="B728">
        <v>2019</v>
      </c>
      <c r="C728" s="9">
        <v>43807</v>
      </c>
      <c r="D728" t="s">
        <v>64</v>
      </c>
      <c r="E728" t="s">
        <v>538</v>
      </c>
      <c r="F728">
        <v>2</v>
      </c>
      <c r="G728">
        <v>1</v>
      </c>
      <c r="H728" t="s">
        <v>255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29.010999999999999</v>
      </c>
      <c r="P728">
        <v>29.475999999999999</v>
      </c>
      <c r="Q728">
        <v>32.335999999999999</v>
      </c>
      <c r="R728">
        <v>1.43</v>
      </c>
      <c r="S728" t="s">
        <v>1162</v>
      </c>
      <c r="T728" t="s">
        <v>1162</v>
      </c>
    </row>
    <row r="729" spans="1:20">
      <c r="A729" t="s">
        <v>223</v>
      </c>
      <c r="B729">
        <v>2019</v>
      </c>
      <c r="C729" s="9">
        <v>43807</v>
      </c>
      <c r="D729" t="s">
        <v>64</v>
      </c>
      <c r="E729" t="s">
        <v>538</v>
      </c>
      <c r="F729">
        <v>2</v>
      </c>
      <c r="G729">
        <v>1</v>
      </c>
      <c r="H729" t="s">
        <v>240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31.259</v>
      </c>
      <c r="P729">
        <v>30.662999999999901</v>
      </c>
      <c r="Q729">
        <v>34.412999999999997</v>
      </c>
      <c r="R729">
        <v>1.875</v>
      </c>
      <c r="S729" t="s">
        <v>1162</v>
      </c>
      <c r="T729" t="s">
        <v>1162</v>
      </c>
    </row>
    <row r="730" spans="1:20">
      <c r="A730" t="s">
        <v>223</v>
      </c>
      <c r="B730">
        <v>2019</v>
      </c>
      <c r="C730" s="9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29.475999999999999</v>
      </c>
      <c r="P730">
        <v>29.88</v>
      </c>
      <c r="Q730">
        <v>32.692</v>
      </c>
      <c r="R730">
        <v>1.4059999999999999</v>
      </c>
      <c r="S730" t="s">
        <v>1162</v>
      </c>
      <c r="T730" t="s">
        <v>1162</v>
      </c>
    </row>
    <row r="731" spans="1:20">
      <c r="A731" t="s">
        <v>223</v>
      </c>
      <c r="B731">
        <v>2019</v>
      </c>
      <c r="C731" s="9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30.662999999999901</v>
      </c>
      <c r="P731">
        <v>30.167999999999999</v>
      </c>
      <c r="Q731">
        <v>33.802</v>
      </c>
      <c r="R731">
        <v>1.8169999999999999</v>
      </c>
      <c r="S731" t="s">
        <v>1162</v>
      </c>
      <c r="T731" t="s">
        <v>1162</v>
      </c>
    </row>
    <row r="732" spans="1:20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 t="s">
        <v>540</v>
      </c>
      <c r="G732">
        <v>1</v>
      </c>
      <c r="H732" t="s">
        <v>191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23.276</v>
      </c>
      <c r="P732">
        <v>24.879000000000001</v>
      </c>
      <c r="Q732">
        <v>29.475000000000001</v>
      </c>
      <c r="R732">
        <v>2.298</v>
      </c>
      <c r="S732" t="s">
        <v>1162</v>
      </c>
      <c r="T732" t="s">
        <v>1162</v>
      </c>
    </row>
    <row r="733" spans="1:20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 t="s">
        <v>540</v>
      </c>
      <c r="G733">
        <v>1</v>
      </c>
      <c r="H733" t="s">
        <v>240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30.167999999999999</v>
      </c>
      <c r="P733">
        <v>29.526</v>
      </c>
      <c r="Q733">
        <v>33.054000000000002</v>
      </c>
      <c r="R733">
        <v>1.764</v>
      </c>
      <c r="S733" t="s">
        <v>1162</v>
      </c>
      <c r="T733" t="s">
        <v>1162</v>
      </c>
    </row>
    <row r="734" spans="1:20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 t="s">
        <v>540</v>
      </c>
      <c r="G734">
        <v>2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24.879000000000001</v>
      </c>
      <c r="P734">
        <v>26.033999999999999</v>
      </c>
      <c r="Q734">
        <v>30.404</v>
      </c>
      <c r="R734">
        <v>2.1850000000000001</v>
      </c>
      <c r="S734" t="s">
        <v>1162</v>
      </c>
      <c r="T734" t="s">
        <v>1162</v>
      </c>
    </row>
    <row r="735" spans="1:20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 t="s">
        <v>540</v>
      </c>
      <c r="G735">
        <v>2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29.526</v>
      </c>
      <c r="P735">
        <v>28.965</v>
      </c>
      <c r="Q735">
        <v>32.377000000000002</v>
      </c>
      <c r="R735">
        <v>1.706</v>
      </c>
      <c r="S735" t="s">
        <v>1162</v>
      </c>
      <c r="T735" t="s">
        <v>1162</v>
      </c>
    </row>
    <row r="736" spans="1:20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 t="s">
        <v>539</v>
      </c>
      <c r="G736">
        <v>1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29.744</v>
      </c>
      <c r="P736">
        <v>29.95</v>
      </c>
      <c r="Q736">
        <v>32.124000000000002</v>
      </c>
      <c r="R736">
        <v>1.087</v>
      </c>
      <c r="S736" t="s">
        <v>1162</v>
      </c>
      <c r="T736" t="s">
        <v>1162</v>
      </c>
    </row>
    <row r="737" spans="1:20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 t="s">
        <v>539</v>
      </c>
      <c r="G737">
        <v>1</v>
      </c>
      <c r="H737" t="s">
        <v>255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29.88</v>
      </c>
      <c r="P737">
        <v>29.617000000000001</v>
      </c>
      <c r="Q737">
        <v>32.383000000000003</v>
      </c>
      <c r="R737">
        <v>1.383</v>
      </c>
      <c r="S737" t="s">
        <v>1162</v>
      </c>
      <c r="T737" t="s">
        <v>1162</v>
      </c>
    </row>
    <row r="738" spans="1:20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 t="s">
        <v>539</v>
      </c>
      <c r="G738">
        <v>2</v>
      </c>
      <c r="H738" t="s">
        <v>200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29.95</v>
      </c>
      <c r="P738">
        <v>30.140999999999998</v>
      </c>
      <c r="Q738">
        <v>32.298999999999999</v>
      </c>
      <c r="R738">
        <v>1.079</v>
      </c>
      <c r="S738" t="s">
        <v>1162</v>
      </c>
      <c r="T738" t="s">
        <v>1162</v>
      </c>
    </row>
    <row r="739" spans="1:20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 t="s">
        <v>539</v>
      </c>
      <c r="G739">
        <v>2</v>
      </c>
      <c r="H739" t="s">
        <v>255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29.617000000000001</v>
      </c>
      <c r="P739">
        <v>29.376999999999999</v>
      </c>
      <c r="Q739">
        <v>32.100999999999999</v>
      </c>
      <c r="R739">
        <v>1.3620000000000001</v>
      </c>
      <c r="S739" t="s">
        <v>1162</v>
      </c>
      <c r="T739" t="s">
        <v>1162</v>
      </c>
    </row>
    <row r="740" spans="1:20">
      <c r="A740" t="s">
        <v>220</v>
      </c>
      <c r="B740">
        <v>2019</v>
      </c>
      <c r="C740" s="9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26.123999999999999</v>
      </c>
      <c r="P740">
        <v>26.369</v>
      </c>
      <c r="Q740">
        <v>29.117000000000001</v>
      </c>
      <c r="R740">
        <v>1.3740000000000001</v>
      </c>
      <c r="S740" t="s">
        <v>1162</v>
      </c>
      <c r="T740" t="s">
        <v>1162</v>
      </c>
    </row>
    <row r="741" spans="1:20">
      <c r="A741" t="s">
        <v>220</v>
      </c>
      <c r="B741">
        <v>2019</v>
      </c>
      <c r="C741" s="9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7.0779999999999896</v>
      </c>
      <c r="Q741">
        <v>20.148</v>
      </c>
      <c r="R741">
        <v>6.5350000000000001</v>
      </c>
      <c r="S741" t="s">
        <v>1162</v>
      </c>
      <c r="T741" t="s">
        <v>1162</v>
      </c>
    </row>
    <row r="742" spans="1:20">
      <c r="A742" t="s">
        <v>220</v>
      </c>
      <c r="B742">
        <v>2019</v>
      </c>
      <c r="C742" s="9">
        <v>43814</v>
      </c>
      <c r="D742" t="s">
        <v>64</v>
      </c>
      <c r="E742" t="s">
        <v>533</v>
      </c>
      <c r="F742">
        <v>2</v>
      </c>
      <c r="G742">
        <v>1</v>
      </c>
      <c r="H742" t="s">
        <v>240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28.965</v>
      </c>
      <c r="P742">
        <v>29.106999999999999</v>
      </c>
      <c r="Q742">
        <v>32.500999999999998</v>
      </c>
      <c r="R742">
        <v>1.6970000000000001</v>
      </c>
      <c r="S742" t="s">
        <v>1162</v>
      </c>
      <c r="T742" t="s">
        <v>1162</v>
      </c>
    </row>
    <row r="743" spans="1:20">
      <c r="A743" t="s">
        <v>220</v>
      </c>
      <c r="B743">
        <v>2019</v>
      </c>
      <c r="C743" s="9">
        <v>43814</v>
      </c>
      <c r="D743" t="s">
        <v>64</v>
      </c>
      <c r="E743" t="s">
        <v>533</v>
      </c>
      <c r="F743">
        <v>2</v>
      </c>
      <c r="G743">
        <v>1</v>
      </c>
      <c r="H743" t="s">
        <v>952</v>
      </c>
      <c r="I743" t="s">
        <v>953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8.1859999999999999</v>
      </c>
      <c r="Q743">
        <v>22.052</v>
      </c>
      <c r="R743">
        <v>6.9329999999999998</v>
      </c>
      <c r="S743" t="s">
        <v>1162</v>
      </c>
      <c r="T743" t="s">
        <v>1162</v>
      </c>
    </row>
    <row r="744" spans="1:20">
      <c r="A744" t="s">
        <v>220</v>
      </c>
      <c r="B744">
        <v>2019</v>
      </c>
      <c r="C744" s="9">
        <v>43814</v>
      </c>
      <c r="D744" t="s">
        <v>64</v>
      </c>
      <c r="E744" t="s">
        <v>533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24.202999999999999</v>
      </c>
      <c r="P744">
        <v>23.747999999999902</v>
      </c>
      <c r="Q744">
        <v>28.06</v>
      </c>
      <c r="R744">
        <v>2.1560000000000001</v>
      </c>
      <c r="S744" t="s">
        <v>1162</v>
      </c>
      <c r="T744" t="s">
        <v>1162</v>
      </c>
    </row>
    <row r="745" spans="1:20">
      <c r="A745" t="s">
        <v>220</v>
      </c>
      <c r="B745">
        <v>2019</v>
      </c>
      <c r="C745" s="9">
        <v>43814</v>
      </c>
      <c r="D745" t="s">
        <v>64</v>
      </c>
      <c r="E745" t="s">
        <v>533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18.637999999999899</v>
      </c>
      <c r="Q745">
        <v>27.878</v>
      </c>
      <c r="R745">
        <v>4.62</v>
      </c>
      <c r="S745" t="s">
        <v>1162</v>
      </c>
      <c r="T745" t="s">
        <v>1162</v>
      </c>
    </row>
    <row r="746" spans="1:20">
      <c r="A746" t="s">
        <v>220</v>
      </c>
      <c r="B746">
        <v>2019</v>
      </c>
      <c r="C746" s="9">
        <v>43814</v>
      </c>
      <c r="D746" t="s">
        <v>64</v>
      </c>
      <c r="E746" t="s">
        <v>533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10.459</v>
      </c>
      <c r="P746">
        <v>15.558999999999999</v>
      </c>
      <c r="Q746">
        <v>22.702999999999999</v>
      </c>
      <c r="R746">
        <v>3.5720000000000001</v>
      </c>
      <c r="S746" t="s">
        <v>1162</v>
      </c>
      <c r="T746" t="s">
        <v>1162</v>
      </c>
    </row>
    <row r="747" spans="1:20">
      <c r="A747" t="s">
        <v>220</v>
      </c>
      <c r="B747">
        <v>2019</v>
      </c>
      <c r="C747" s="9">
        <v>43814</v>
      </c>
      <c r="D747" t="s">
        <v>64</v>
      </c>
      <c r="E747" t="s">
        <v>533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6.641</v>
      </c>
      <c r="P747">
        <v>6.5119999999999996</v>
      </c>
      <c r="Q747">
        <v>16.184000000000001</v>
      </c>
      <c r="R747">
        <v>4.8360000000000003</v>
      </c>
      <c r="S747" t="s">
        <v>1162</v>
      </c>
      <c r="T747" t="s">
        <v>1162</v>
      </c>
    </row>
    <row r="748" spans="1:20">
      <c r="A748" t="s">
        <v>220</v>
      </c>
      <c r="B748">
        <v>2019</v>
      </c>
      <c r="C748" s="9">
        <v>43814</v>
      </c>
      <c r="D748" t="s">
        <v>64</v>
      </c>
      <c r="E748" t="s">
        <v>533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24.047000000000001</v>
      </c>
      <c r="P748">
        <v>24.567999999999898</v>
      </c>
      <c r="Q748">
        <v>31.77</v>
      </c>
      <c r="R748">
        <v>3.601</v>
      </c>
      <c r="S748" t="s">
        <v>1162</v>
      </c>
      <c r="T748" t="s">
        <v>1162</v>
      </c>
    </row>
    <row r="749" spans="1:20">
      <c r="A749" t="s">
        <v>220</v>
      </c>
      <c r="B749">
        <v>2019</v>
      </c>
      <c r="C749" s="9">
        <v>43814</v>
      </c>
      <c r="D749" t="s">
        <v>64</v>
      </c>
      <c r="E749" t="s">
        <v>533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15.3189999999999</v>
      </c>
      <c r="P749">
        <v>15.4369999999999</v>
      </c>
      <c r="Q749">
        <v>20.620999999999999</v>
      </c>
      <c r="R749">
        <v>2.5920000000000001</v>
      </c>
      <c r="S749" t="s">
        <v>1162</v>
      </c>
      <c r="T749" t="s">
        <v>1162</v>
      </c>
    </row>
    <row r="750" spans="1:20">
      <c r="A750" t="s">
        <v>220</v>
      </c>
      <c r="B750">
        <v>2019</v>
      </c>
      <c r="C750" s="9">
        <v>43814</v>
      </c>
      <c r="D750" t="s">
        <v>64</v>
      </c>
      <c r="E750" t="s">
        <v>533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21.632999999999999</v>
      </c>
      <c r="P750">
        <v>22.192</v>
      </c>
      <c r="Q750">
        <v>27.254000000000001</v>
      </c>
      <c r="R750">
        <v>2.5310000000000001</v>
      </c>
      <c r="S750" t="s">
        <v>1162</v>
      </c>
      <c r="T750" t="s">
        <v>1162</v>
      </c>
    </row>
    <row r="751" spans="1:20">
      <c r="A751" t="s">
        <v>220</v>
      </c>
      <c r="B751">
        <v>2019</v>
      </c>
      <c r="C751" s="9">
        <v>43814</v>
      </c>
      <c r="D751" t="s">
        <v>64</v>
      </c>
      <c r="E751" t="s">
        <v>533</v>
      </c>
      <c r="F751">
        <v>6</v>
      </c>
      <c r="G751">
        <v>1</v>
      </c>
      <c r="H751" t="s">
        <v>213</v>
      </c>
      <c r="I751" t="s">
        <v>214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9.7050000000000001</v>
      </c>
      <c r="P751">
        <v>12.079999999999901</v>
      </c>
      <c r="Q751">
        <v>19.815999999999999</v>
      </c>
      <c r="R751">
        <v>3.8679999999999999</v>
      </c>
      <c r="S751" t="s">
        <v>1162</v>
      </c>
      <c r="T751" t="s">
        <v>1162</v>
      </c>
    </row>
    <row r="752" spans="1:20">
      <c r="A752" t="s">
        <v>220</v>
      </c>
      <c r="B752">
        <v>2019</v>
      </c>
      <c r="C752" s="9">
        <v>43814</v>
      </c>
      <c r="D752" t="s">
        <v>64</v>
      </c>
      <c r="E752" t="s">
        <v>533</v>
      </c>
      <c r="F752">
        <v>7</v>
      </c>
      <c r="G752">
        <v>1</v>
      </c>
      <c r="H752" t="s">
        <v>193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16.738</v>
      </c>
      <c r="P752">
        <v>18.244</v>
      </c>
      <c r="Q752">
        <v>25.448</v>
      </c>
      <c r="R752">
        <v>3.6019999999999999</v>
      </c>
      <c r="S752" t="s">
        <v>1162</v>
      </c>
      <c r="T752" t="s">
        <v>1162</v>
      </c>
    </row>
    <row r="753" spans="1:20">
      <c r="A753" t="s">
        <v>220</v>
      </c>
      <c r="B753">
        <v>2019</v>
      </c>
      <c r="C753" s="9">
        <v>43814</v>
      </c>
      <c r="D753" t="s">
        <v>64</v>
      </c>
      <c r="E753" t="s">
        <v>533</v>
      </c>
      <c r="F753">
        <v>7</v>
      </c>
      <c r="G753">
        <v>1</v>
      </c>
      <c r="H753" t="s">
        <v>227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11.625</v>
      </c>
      <c r="P753">
        <v>10.906999999999901</v>
      </c>
      <c r="Q753">
        <v>19.370999999999999</v>
      </c>
      <c r="R753">
        <v>4.2320000000000002</v>
      </c>
      <c r="S753" t="s">
        <v>1162</v>
      </c>
      <c r="T753" t="s">
        <v>1162</v>
      </c>
    </row>
    <row r="754" spans="1:20">
      <c r="A754" t="s">
        <v>220</v>
      </c>
      <c r="B754">
        <v>2019</v>
      </c>
      <c r="C754" s="9">
        <v>43814</v>
      </c>
      <c r="D754" t="s">
        <v>64</v>
      </c>
      <c r="E754" t="s">
        <v>533</v>
      </c>
      <c r="F754">
        <v>8</v>
      </c>
      <c r="G754">
        <v>1</v>
      </c>
      <c r="H754" t="s">
        <v>219</v>
      </c>
      <c r="I754" t="s">
        <v>225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22.696999999999999</v>
      </c>
      <c r="P754">
        <v>23.010999999999999</v>
      </c>
      <c r="Q754">
        <v>28.018999999999998</v>
      </c>
      <c r="R754">
        <v>2.504</v>
      </c>
      <c r="S754" t="s">
        <v>1162</v>
      </c>
      <c r="T754" t="s">
        <v>1162</v>
      </c>
    </row>
    <row r="755" spans="1:20">
      <c r="A755" t="s">
        <v>220</v>
      </c>
      <c r="B755">
        <v>2019</v>
      </c>
      <c r="C755" s="9">
        <v>43814</v>
      </c>
      <c r="D755" t="s">
        <v>64</v>
      </c>
      <c r="E755" t="s">
        <v>533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7.33699999999999</v>
      </c>
      <c r="P755">
        <v>7.1950000000000003</v>
      </c>
      <c r="Q755">
        <v>17.663</v>
      </c>
      <c r="R755">
        <v>5.234</v>
      </c>
      <c r="S755" t="s">
        <v>1162</v>
      </c>
      <c r="T755" t="s">
        <v>1162</v>
      </c>
    </row>
    <row r="756" spans="1:20">
      <c r="A756" t="s">
        <v>220</v>
      </c>
      <c r="B756">
        <v>2019</v>
      </c>
      <c r="C756" s="9">
        <v>43814</v>
      </c>
      <c r="D756" t="s">
        <v>64</v>
      </c>
      <c r="E756" t="s">
        <v>533</v>
      </c>
      <c r="F756">
        <v>9</v>
      </c>
      <c r="G756">
        <v>1</v>
      </c>
      <c r="H756" t="s">
        <v>904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23.795999999999999</v>
      </c>
      <c r="P756">
        <v>24.186999999999902</v>
      </c>
      <c r="Q756">
        <v>28.036999999999999</v>
      </c>
      <c r="R756">
        <v>1.925</v>
      </c>
      <c r="S756" t="s">
        <v>1162</v>
      </c>
      <c r="T756" t="s">
        <v>1162</v>
      </c>
    </row>
    <row r="757" spans="1:20">
      <c r="A757" t="s">
        <v>220</v>
      </c>
      <c r="B757">
        <v>2019</v>
      </c>
      <c r="C757" s="9">
        <v>43814</v>
      </c>
      <c r="D757" t="s">
        <v>64</v>
      </c>
      <c r="E757" t="s">
        <v>533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17.777999999999999</v>
      </c>
      <c r="P757">
        <v>17.335000000000001</v>
      </c>
      <c r="Q757">
        <v>23.324999999999999</v>
      </c>
      <c r="R757">
        <v>2.9950000000000001</v>
      </c>
      <c r="S757" t="s">
        <v>1162</v>
      </c>
      <c r="T757" t="s">
        <v>1162</v>
      </c>
    </row>
    <row r="758" spans="1:20">
      <c r="A758" t="s">
        <v>220</v>
      </c>
      <c r="B758">
        <v>2019</v>
      </c>
      <c r="C758" s="9">
        <v>43814</v>
      </c>
      <c r="D758" t="s">
        <v>64</v>
      </c>
      <c r="E758" t="s">
        <v>533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21.488</v>
      </c>
      <c r="P758">
        <v>22.058</v>
      </c>
      <c r="Q758">
        <v>26.132000000000001</v>
      </c>
      <c r="R758">
        <v>2.0369999999999999</v>
      </c>
      <c r="S758" t="s">
        <v>1162</v>
      </c>
      <c r="T758" t="s">
        <v>1162</v>
      </c>
    </row>
    <row r="759" spans="1:20">
      <c r="A759" t="s">
        <v>220</v>
      </c>
      <c r="B759">
        <v>2019</v>
      </c>
      <c r="C759" s="9">
        <v>43814</v>
      </c>
      <c r="D759" t="s">
        <v>64</v>
      </c>
      <c r="E759" t="s">
        <v>533</v>
      </c>
      <c r="F759">
        <v>10</v>
      </c>
      <c r="G759">
        <v>1</v>
      </c>
      <c r="H759" t="s">
        <v>181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18.852</v>
      </c>
      <c r="P759">
        <v>18.436</v>
      </c>
      <c r="Q759">
        <v>23.117999999999999</v>
      </c>
      <c r="R759">
        <v>2.3410000000000002</v>
      </c>
      <c r="S759" t="s">
        <v>1162</v>
      </c>
      <c r="T759" t="s">
        <v>1162</v>
      </c>
    </row>
    <row r="760" spans="1:20">
      <c r="A760" t="s">
        <v>220</v>
      </c>
      <c r="B760">
        <v>2019</v>
      </c>
      <c r="C760" s="9">
        <v>43814</v>
      </c>
      <c r="D760" t="s">
        <v>64</v>
      </c>
      <c r="E760" t="s">
        <v>533</v>
      </c>
      <c r="F760">
        <v>11</v>
      </c>
      <c r="G760">
        <v>1</v>
      </c>
      <c r="H760" t="s">
        <v>237</v>
      </c>
      <c r="I760" t="s">
        <v>196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20.626999999999999</v>
      </c>
      <c r="P760">
        <v>21.51</v>
      </c>
      <c r="Q760">
        <v>26.268000000000001</v>
      </c>
      <c r="R760">
        <v>2.379</v>
      </c>
      <c r="S760" t="s">
        <v>1162</v>
      </c>
      <c r="T760" t="s">
        <v>1162</v>
      </c>
    </row>
    <row r="761" spans="1:20">
      <c r="A761" t="s">
        <v>220</v>
      </c>
      <c r="B761">
        <v>2019</v>
      </c>
      <c r="C761" s="9">
        <v>43814</v>
      </c>
      <c r="D761" t="s">
        <v>64</v>
      </c>
      <c r="E761" t="s">
        <v>533</v>
      </c>
      <c r="F761">
        <v>11</v>
      </c>
      <c r="G761">
        <v>1</v>
      </c>
      <c r="H761" t="s">
        <v>91</v>
      </c>
      <c r="I761" t="s">
        <v>896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19.274000000000001</v>
      </c>
      <c r="P761">
        <v>18.759999999999899</v>
      </c>
      <c r="Q761">
        <v>23.724</v>
      </c>
      <c r="R761">
        <v>2.4820000000000002</v>
      </c>
      <c r="S761" t="s">
        <v>1162</v>
      </c>
      <c r="T761" t="s">
        <v>1162</v>
      </c>
    </row>
    <row r="762" spans="1:20">
      <c r="A762" t="s">
        <v>220</v>
      </c>
      <c r="B762">
        <v>2019</v>
      </c>
      <c r="C762" s="9">
        <v>43814</v>
      </c>
      <c r="D762" t="s">
        <v>64</v>
      </c>
      <c r="E762" t="s">
        <v>533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28.317999999999898</v>
      </c>
      <c r="P762">
        <v>28.555</v>
      </c>
      <c r="Q762">
        <v>31.849</v>
      </c>
      <c r="R762">
        <v>1.647</v>
      </c>
      <c r="S762" t="s">
        <v>1162</v>
      </c>
      <c r="T762" t="s">
        <v>1162</v>
      </c>
    </row>
    <row r="763" spans="1:20">
      <c r="A763" t="s">
        <v>220</v>
      </c>
      <c r="B763">
        <v>2019</v>
      </c>
      <c r="C763" s="9">
        <v>43814</v>
      </c>
      <c r="D763" t="s">
        <v>64</v>
      </c>
      <c r="E763" t="s">
        <v>533</v>
      </c>
      <c r="F763">
        <v>12</v>
      </c>
      <c r="G763">
        <v>1</v>
      </c>
      <c r="H763" t="s">
        <v>211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22.768999999999998</v>
      </c>
      <c r="P763">
        <v>22.597999999999999</v>
      </c>
      <c r="Q763">
        <v>26.393999999999998</v>
      </c>
      <c r="R763">
        <v>1.8979999999999999</v>
      </c>
      <c r="S763" t="s">
        <v>1162</v>
      </c>
      <c r="T763" t="s">
        <v>1162</v>
      </c>
    </row>
    <row r="764" spans="1:20">
      <c r="A764" t="s">
        <v>220</v>
      </c>
      <c r="B764">
        <v>2019</v>
      </c>
      <c r="C764" s="9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30.140999999999998</v>
      </c>
      <c r="P764">
        <v>30.311</v>
      </c>
      <c r="Q764">
        <v>32.454999999999998</v>
      </c>
      <c r="R764">
        <v>1.0720000000000001</v>
      </c>
      <c r="S764" t="s">
        <v>1162</v>
      </c>
      <c r="T764" t="s">
        <v>1162</v>
      </c>
    </row>
    <row r="765" spans="1:20">
      <c r="A765" t="s">
        <v>220</v>
      </c>
      <c r="B765">
        <v>2019</v>
      </c>
      <c r="C765" s="9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28.555</v>
      </c>
      <c r="P765">
        <v>28.264999999999901</v>
      </c>
      <c r="Q765">
        <v>31.486999999999998</v>
      </c>
      <c r="R765">
        <v>1.611</v>
      </c>
      <c r="S765" t="s">
        <v>1162</v>
      </c>
      <c r="T765" t="s">
        <v>1162</v>
      </c>
    </row>
    <row r="766" spans="1:20">
      <c r="A766" t="s">
        <v>220</v>
      </c>
      <c r="B766">
        <v>2019</v>
      </c>
      <c r="C766" s="9">
        <v>43814</v>
      </c>
      <c r="D766" t="s">
        <v>64</v>
      </c>
      <c r="E766" t="s">
        <v>536</v>
      </c>
      <c r="F766">
        <v>2</v>
      </c>
      <c r="G766">
        <v>1</v>
      </c>
      <c r="H766" t="s">
        <v>237</v>
      </c>
      <c r="I766" t="s">
        <v>196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21.51</v>
      </c>
      <c r="P766">
        <v>22.343</v>
      </c>
      <c r="Q766">
        <v>26.913</v>
      </c>
      <c r="R766">
        <v>2.2850000000000001</v>
      </c>
      <c r="S766" t="s">
        <v>1162</v>
      </c>
      <c r="T766" t="s">
        <v>1162</v>
      </c>
    </row>
    <row r="767" spans="1:20">
      <c r="A767" t="s">
        <v>220</v>
      </c>
      <c r="B767">
        <v>2019</v>
      </c>
      <c r="C767" s="9">
        <v>43814</v>
      </c>
      <c r="D767" t="s">
        <v>64</v>
      </c>
      <c r="E767" t="s">
        <v>536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20.788</v>
      </c>
      <c r="P767">
        <v>20.385000000000002</v>
      </c>
      <c r="Q767">
        <v>24.629000000000001</v>
      </c>
      <c r="R767">
        <v>2.1219999999999999</v>
      </c>
      <c r="S767" t="s">
        <v>1162</v>
      </c>
      <c r="T767" t="s">
        <v>1162</v>
      </c>
    </row>
    <row r="768" spans="1:20">
      <c r="A768" t="s">
        <v>220</v>
      </c>
      <c r="B768">
        <v>2019</v>
      </c>
      <c r="C768" s="9">
        <v>43814</v>
      </c>
      <c r="D768" t="s">
        <v>64</v>
      </c>
      <c r="E768" t="s">
        <v>536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31.698</v>
      </c>
      <c r="P768">
        <v>31.765000000000001</v>
      </c>
      <c r="Q768">
        <v>34.215000000000003</v>
      </c>
      <c r="R768">
        <v>1.2250000000000001</v>
      </c>
      <c r="S768" t="s">
        <v>1162</v>
      </c>
      <c r="T768" t="s">
        <v>1162</v>
      </c>
    </row>
    <row r="769" spans="1:20">
      <c r="A769" t="s">
        <v>220</v>
      </c>
      <c r="B769">
        <v>2019</v>
      </c>
      <c r="C769" s="9">
        <v>43814</v>
      </c>
      <c r="D769" t="s">
        <v>64</v>
      </c>
      <c r="E769" t="s">
        <v>536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22.058</v>
      </c>
      <c r="P769">
        <v>21.969000000000001</v>
      </c>
      <c r="Q769">
        <v>25.977</v>
      </c>
      <c r="R769">
        <v>2.004</v>
      </c>
      <c r="S769" t="s">
        <v>1162</v>
      </c>
      <c r="T769" t="s">
        <v>1162</v>
      </c>
    </row>
    <row r="770" spans="1:20">
      <c r="A770" t="s">
        <v>220</v>
      </c>
      <c r="B770">
        <v>2019</v>
      </c>
      <c r="C770" s="9">
        <v>43814</v>
      </c>
      <c r="D770" t="s">
        <v>64</v>
      </c>
      <c r="E770" t="s">
        <v>536</v>
      </c>
      <c r="F770">
        <v>4</v>
      </c>
      <c r="G770">
        <v>1</v>
      </c>
      <c r="H770" t="s">
        <v>904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24.186999999999902</v>
      </c>
      <c r="P770">
        <v>24.934000000000001</v>
      </c>
      <c r="Q770">
        <v>28.634</v>
      </c>
      <c r="R770">
        <v>1.85</v>
      </c>
      <c r="S770" t="s">
        <v>1162</v>
      </c>
      <c r="T770" t="s">
        <v>1162</v>
      </c>
    </row>
    <row r="771" spans="1:20">
      <c r="A771" t="s">
        <v>220</v>
      </c>
      <c r="B771">
        <v>2019</v>
      </c>
      <c r="C771" s="9">
        <v>43814</v>
      </c>
      <c r="D771" t="s">
        <v>64</v>
      </c>
      <c r="E771" t="s">
        <v>536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24.9</v>
      </c>
      <c r="P771">
        <v>24.751999999999999</v>
      </c>
      <c r="Q771">
        <v>28.181999999999999</v>
      </c>
      <c r="R771">
        <v>1.7150000000000001</v>
      </c>
      <c r="S771" t="s">
        <v>1162</v>
      </c>
      <c r="T771" t="s">
        <v>1162</v>
      </c>
    </row>
    <row r="772" spans="1:20">
      <c r="A772" t="s">
        <v>220</v>
      </c>
      <c r="B772">
        <v>2019</v>
      </c>
      <c r="C772" s="9">
        <v>43814</v>
      </c>
      <c r="D772" t="s">
        <v>64</v>
      </c>
      <c r="E772" t="s">
        <v>536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26.369</v>
      </c>
      <c r="P772">
        <v>26.750999999999902</v>
      </c>
      <c r="Q772">
        <v>29.422999999999998</v>
      </c>
      <c r="R772">
        <v>1.3360000000000001</v>
      </c>
      <c r="S772" t="s">
        <v>1162</v>
      </c>
      <c r="T772" t="s">
        <v>1162</v>
      </c>
    </row>
    <row r="773" spans="1:20">
      <c r="A773" t="s">
        <v>220</v>
      </c>
      <c r="B773">
        <v>2019</v>
      </c>
      <c r="C773" s="9">
        <v>43814</v>
      </c>
      <c r="D773" t="s">
        <v>64</v>
      </c>
      <c r="E773" t="s">
        <v>536</v>
      </c>
      <c r="F773">
        <v>5</v>
      </c>
      <c r="G773">
        <v>1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23.010999999999999</v>
      </c>
      <c r="P773">
        <v>23.053000000000001</v>
      </c>
      <c r="Q773">
        <v>27.619</v>
      </c>
      <c r="R773">
        <v>2.2829999999999999</v>
      </c>
      <c r="S773" t="s">
        <v>1162</v>
      </c>
      <c r="T773" t="s">
        <v>1162</v>
      </c>
    </row>
    <row r="774" spans="1:20">
      <c r="A774" t="s">
        <v>220</v>
      </c>
      <c r="B774">
        <v>2019</v>
      </c>
      <c r="C774" s="9">
        <v>43814</v>
      </c>
      <c r="D774" t="s">
        <v>64</v>
      </c>
      <c r="E774" t="s">
        <v>536</v>
      </c>
      <c r="F774">
        <v>6</v>
      </c>
      <c r="G774">
        <v>1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18.244</v>
      </c>
      <c r="P774">
        <v>21.96</v>
      </c>
      <c r="Q774">
        <v>28.372</v>
      </c>
      <c r="R774">
        <v>3.206</v>
      </c>
      <c r="S774" t="s">
        <v>1162</v>
      </c>
      <c r="T774" t="s">
        <v>1162</v>
      </c>
    </row>
    <row r="775" spans="1:20">
      <c r="A775" t="s">
        <v>220</v>
      </c>
      <c r="B775">
        <v>2019</v>
      </c>
      <c r="C775" s="9">
        <v>43814</v>
      </c>
      <c r="D775" t="s">
        <v>64</v>
      </c>
      <c r="E775" t="s">
        <v>536</v>
      </c>
      <c r="F775">
        <v>6</v>
      </c>
      <c r="G775">
        <v>1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29.106999999999999</v>
      </c>
      <c r="P775">
        <v>28.532999999999902</v>
      </c>
      <c r="Q775">
        <v>31.850999999999999</v>
      </c>
      <c r="R775">
        <v>1.659</v>
      </c>
      <c r="S775" t="s">
        <v>1162</v>
      </c>
      <c r="T775" t="s">
        <v>1162</v>
      </c>
    </row>
    <row r="776" spans="1:20">
      <c r="A776" t="s">
        <v>220</v>
      </c>
      <c r="B776">
        <v>2019</v>
      </c>
      <c r="C776" s="9">
        <v>43814</v>
      </c>
      <c r="D776" t="s">
        <v>64</v>
      </c>
      <c r="E776" t="s">
        <v>536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23.747999999999902</v>
      </c>
      <c r="P776">
        <v>24.427</v>
      </c>
      <c r="Q776">
        <v>28.515000000000001</v>
      </c>
      <c r="R776">
        <v>2.044</v>
      </c>
      <c r="S776" t="s">
        <v>1162</v>
      </c>
      <c r="T776" t="s">
        <v>1162</v>
      </c>
    </row>
    <row r="777" spans="1:20">
      <c r="A777" t="s">
        <v>220</v>
      </c>
      <c r="B777">
        <v>2019</v>
      </c>
      <c r="C777" s="9">
        <v>43814</v>
      </c>
      <c r="D777" t="s">
        <v>64</v>
      </c>
      <c r="E777" t="s">
        <v>536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22.192</v>
      </c>
      <c r="P777">
        <v>21.727</v>
      </c>
      <c r="Q777">
        <v>26.559000000000001</v>
      </c>
      <c r="R777">
        <v>2.4159999999999999</v>
      </c>
      <c r="S777" t="s">
        <v>1162</v>
      </c>
      <c r="T777" t="s">
        <v>1162</v>
      </c>
    </row>
    <row r="778" spans="1:20">
      <c r="A778" t="s">
        <v>220</v>
      </c>
      <c r="B778">
        <v>2019</v>
      </c>
      <c r="C778" s="9">
        <v>43814</v>
      </c>
      <c r="D778" t="s">
        <v>64</v>
      </c>
      <c r="E778" t="s">
        <v>536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24.567999999999898</v>
      </c>
      <c r="P778">
        <v>24.948</v>
      </c>
      <c r="Q778">
        <v>31.111999999999998</v>
      </c>
      <c r="R778">
        <v>3.0819999999999999</v>
      </c>
      <c r="S778" t="s">
        <v>1162</v>
      </c>
      <c r="T778" t="s">
        <v>1162</v>
      </c>
    </row>
    <row r="779" spans="1:20">
      <c r="A779" t="s">
        <v>220</v>
      </c>
      <c r="B779">
        <v>2019</v>
      </c>
      <c r="C779" s="9">
        <v>43814</v>
      </c>
      <c r="D779" t="s">
        <v>64</v>
      </c>
      <c r="E779" t="s">
        <v>536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15.558999999999999</v>
      </c>
      <c r="P779">
        <v>15.3789999999999</v>
      </c>
      <c r="Q779">
        <v>22.100999999999999</v>
      </c>
      <c r="R779">
        <v>3.3610000000000002</v>
      </c>
      <c r="S779" t="s">
        <v>1162</v>
      </c>
      <c r="T779" t="s">
        <v>1162</v>
      </c>
    </row>
    <row r="780" spans="1:20">
      <c r="A780" t="s">
        <v>220</v>
      </c>
      <c r="B780">
        <v>2019</v>
      </c>
      <c r="C780" s="9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30.311</v>
      </c>
      <c r="P780">
        <v>30.3309999999999</v>
      </c>
      <c r="Q780">
        <v>32.442999999999998</v>
      </c>
      <c r="R780">
        <v>1.056</v>
      </c>
      <c r="S780" t="s">
        <v>1162</v>
      </c>
      <c r="T780" t="s">
        <v>1162</v>
      </c>
    </row>
    <row r="781" spans="1:20">
      <c r="A781" t="s">
        <v>220</v>
      </c>
      <c r="B781">
        <v>2019</v>
      </c>
      <c r="C781" s="9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24.948</v>
      </c>
      <c r="P781">
        <v>24.08</v>
      </c>
      <c r="Q781">
        <v>29.678000000000001</v>
      </c>
      <c r="R781">
        <v>2.7989999999999999</v>
      </c>
      <c r="S781" t="s">
        <v>1162</v>
      </c>
      <c r="T781" t="s">
        <v>1162</v>
      </c>
    </row>
    <row r="782" spans="1:20">
      <c r="A782" t="s">
        <v>220</v>
      </c>
      <c r="B782">
        <v>2019</v>
      </c>
      <c r="C782" s="9">
        <v>43814</v>
      </c>
      <c r="D782" t="s">
        <v>64</v>
      </c>
      <c r="E782" t="s">
        <v>537</v>
      </c>
      <c r="F782">
        <v>1</v>
      </c>
      <c r="G782">
        <v>2</v>
      </c>
      <c r="H782" t="s">
        <v>200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30.3309999999999</v>
      </c>
      <c r="P782">
        <v>30.3429999999999</v>
      </c>
      <c r="Q782">
        <v>32.424999999999997</v>
      </c>
      <c r="R782">
        <v>1.0409999999999999</v>
      </c>
      <c r="S782" t="s">
        <v>1162</v>
      </c>
      <c r="T782" t="s">
        <v>1162</v>
      </c>
    </row>
    <row r="783" spans="1:20">
      <c r="A783" t="s">
        <v>220</v>
      </c>
      <c r="B783">
        <v>2019</v>
      </c>
      <c r="C783" s="9">
        <v>43814</v>
      </c>
      <c r="D783" t="s">
        <v>64</v>
      </c>
      <c r="E783" t="s">
        <v>537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24.08</v>
      </c>
      <c r="P783">
        <v>23.497</v>
      </c>
      <c r="Q783">
        <v>28.693000000000001</v>
      </c>
      <c r="R783">
        <v>2.5979999999999999</v>
      </c>
      <c r="S783" t="s">
        <v>1162</v>
      </c>
      <c r="T783" t="s">
        <v>1162</v>
      </c>
    </row>
    <row r="784" spans="1:20">
      <c r="A784" t="s">
        <v>220</v>
      </c>
      <c r="B784">
        <v>2019</v>
      </c>
      <c r="C784" s="9">
        <v>43814</v>
      </c>
      <c r="D784" t="s">
        <v>64</v>
      </c>
      <c r="E784" t="s">
        <v>537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24.427</v>
      </c>
      <c r="P784">
        <v>24.994999999999902</v>
      </c>
      <c r="Q784">
        <v>28.966999999999999</v>
      </c>
      <c r="R784">
        <v>1.986</v>
      </c>
      <c r="S784" t="s">
        <v>1162</v>
      </c>
      <c r="T784" t="s">
        <v>1162</v>
      </c>
    </row>
    <row r="785" spans="1:20">
      <c r="A785" t="s">
        <v>220</v>
      </c>
      <c r="B785">
        <v>2019</v>
      </c>
      <c r="C785" s="9">
        <v>43814</v>
      </c>
      <c r="D785" t="s">
        <v>64</v>
      </c>
      <c r="E785" t="s">
        <v>537</v>
      </c>
      <c r="F785">
        <v>2</v>
      </c>
      <c r="G785">
        <v>1</v>
      </c>
      <c r="H785" t="s">
        <v>237</v>
      </c>
      <c r="I785" t="s">
        <v>196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22.343</v>
      </c>
      <c r="P785">
        <v>21.943000000000001</v>
      </c>
      <c r="Q785">
        <v>26.349</v>
      </c>
      <c r="R785">
        <v>2.2029999999999998</v>
      </c>
      <c r="S785" t="s">
        <v>1162</v>
      </c>
      <c r="T785" t="s">
        <v>1162</v>
      </c>
    </row>
    <row r="786" spans="1:20">
      <c r="A786" t="s">
        <v>220</v>
      </c>
      <c r="B786">
        <v>2019</v>
      </c>
      <c r="C786" s="9">
        <v>43814</v>
      </c>
      <c r="D786" t="s">
        <v>64</v>
      </c>
      <c r="E786" t="s">
        <v>537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24.994999999999902</v>
      </c>
      <c r="P786">
        <v>25.47</v>
      </c>
      <c r="Q786">
        <v>29.341999999999999</v>
      </c>
      <c r="R786">
        <v>1.9359999999999999</v>
      </c>
      <c r="S786" t="s">
        <v>1162</v>
      </c>
      <c r="T786" t="s">
        <v>1162</v>
      </c>
    </row>
    <row r="787" spans="1:20">
      <c r="A787" t="s">
        <v>220</v>
      </c>
      <c r="B787">
        <v>2019</v>
      </c>
      <c r="C787" s="9">
        <v>43814</v>
      </c>
      <c r="D787" t="s">
        <v>64</v>
      </c>
      <c r="E787" t="s">
        <v>537</v>
      </c>
      <c r="F787">
        <v>2</v>
      </c>
      <c r="G787">
        <v>2</v>
      </c>
      <c r="H787" t="s">
        <v>237</v>
      </c>
      <c r="I787" t="s">
        <v>196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21.943000000000001</v>
      </c>
      <c r="P787">
        <v>21.622</v>
      </c>
      <c r="Q787">
        <v>25.888000000000002</v>
      </c>
      <c r="R787">
        <v>2.133</v>
      </c>
      <c r="S787" t="s">
        <v>1162</v>
      </c>
      <c r="T787" t="s">
        <v>1162</v>
      </c>
    </row>
    <row r="788" spans="1:20">
      <c r="A788" t="s">
        <v>220</v>
      </c>
      <c r="B788">
        <v>2019</v>
      </c>
      <c r="C788" s="9">
        <v>43814</v>
      </c>
      <c r="D788" t="s">
        <v>64</v>
      </c>
      <c r="E788" t="s">
        <v>537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31.765000000000001</v>
      </c>
      <c r="P788">
        <v>31.872</v>
      </c>
      <c r="Q788">
        <v>34.304000000000002</v>
      </c>
      <c r="R788">
        <v>1.216</v>
      </c>
      <c r="S788" t="s">
        <v>1162</v>
      </c>
      <c r="T788" t="s">
        <v>1162</v>
      </c>
    </row>
    <row r="789" spans="1:20">
      <c r="A789" t="s">
        <v>220</v>
      </c>
      <c r="B789">
        <v>2019</v>
      </c>
      <c r="C789" s="9">
        <v>43814</v>
      </c>
      <c r="D789" t="s">
        <v>64</v>
      </c>
      <c r="E789" t="s">
        <v>537</v>
      </c>
      <c r="F789">
        <v>3</v>
      </c>
      <c r="G789">
        <v>1</v>
      </c>
      <c r="H789" t="s">
        <v>193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21.96</v>
      </c>
      <c r="P789">
        <v>22.56</v>
      </c>
      <c r="Q789">
        <v>28.164000000000001</v>
      </c>
      <c r="R789">
        <v>2.802</v>
      </c>
      <c r="S789" t="s">
        <v>1162</v>
      </c>
      <c r="T789" t="s">
        <v>1162</v>
      </c>
    </row>
    <row r="790" spans="1:20">
      <c r="A790" t="s">
        <v>220</v>
      </c>
      <c r="B790">
        <v>2019</v>
      </c>
      <c r="C790" s="9">
        <v>43814</v>
      </c>
      <c r="D790" t="s">
        <v>64</v>
      </c>
      <c r="E790" t="s">
        <v>537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31.872</v>
      </c>
      <c r="P790">
        <v>31.972999999999999</v>
      </c>
      <c r="Q790">
        <v>34.387</v>
      </c>
      <c r="R790">
        <v>1.2070000000000001</v>
      </c>
      <c r="S790" t="s">
        <v>1162</v>
      </c>
      <c r="T790" t="s">
        <v>1162</v>
      </c>
    </row>
    <row r="791" spans="1:20">
      <c r="A791" t="s">
        <v>220</v>
      </c>
      <c r="B791">
        <v>2019</v>
      </c>
      <c r="C791" s="9">
        <v>43814</v>
      </c>
      <c r="D791" t="s">
        <v>64</v>
      </c>
      <c r="E791" t="s">
        <v>537</v>
      </c>
      <c r="F791">
        <v>3</v>
      </c>
      <c r="G791">
        <v>2</v>
      </c>
      <c r="H791" t="s">
        <v>193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22.56</v>
      </c>
      <c r="P791">
        <v>22.981999999999999</v>
      </c>
      <c r="Q791">
        <v>28.024000000000001</v>
      </c>
      <c r="R791">
        <v>2.5209999999999999</v>
      </c>
      <c r="S791" t="s">
        <v>1162</v>
      </c>
      <c r="T791" t="s">
        <v>1162</v>
      </c>
    </row>
    <row r="792" spans="1:20">
      <c r="A792" t="s">
        <v>220</v>
      </c>
      <c r="B792">
        <v>2019</v>
      </c>
      <c r="C792" s="9">
        <v>43814</v>
      </c>
      <c r="D792" t="s">
        <v>64</v>
      </c>
      <c r="E792" t="s">
        <v>537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26.750999999999902</v>
      </c>
      <c r="P792">
        <v>27.073999999999899</v>
      </c>
      <c r="Q792">
        <v>29.675999999999998</v>
      </c>
      <c r="R792">
        <v>1.3009999999999999</v>
      </c>
      <c r="S792" t="s">
        <v>1162</v>
      </c>
      <c r="T792" t="s">
        <v>1162</v>
      </c>
    </row>
    <row r="793" spans="1:20">
      <c r="A793" t="s">
        <v>220</v>
      </c>
      <c r="B793">
        <v>2019</v>
      </c>
      <c r="C793" s="9">
        <v>43814</v>
      </c>
      <c r="D793" t="s">
        <v>64</v>
      </c>
      <c r="E793" t="s">
        <v>537</v>
      </c>
      <c r="F793">
        <v>4</v>
      </c>
      <c r="G793">
        <v>1</v>
      </c>
      <c r="H793" t="s">
        <v>904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24.934000000000001</v>
      </c>
      <c r="P793">
        <v>24.957999999999998</v>
      </c>
      <c r="Q793">
        <v>28.5</v>
      </c>
      <c r="R793">
        <v>1.7709999999999999</v>
      </c>
      <c r="S793" t="s">
        <v>1162</v>
      </c>
      <c r="T793" t="s">
        <v>1162</v>
      </c>
    </row>
    <row r="794" spans="1:20">
      <c r="A794" t="s">
        <v>220</v>
      </c>
      <c r="B794">
        <v>2019</v>
      </c>
      <c r="C794" s="9">
        <v>43814</v>
      </c>
      <c r="D794" t="s">
        <v>64</v>
      </c>
      <c r="E794" t="s">
        <v>537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27.073999999999899</v>
      </c>
      <c r="P794">
        <v>27.404</v>
      </c>
      <c r="Q794">
        <v>29.922000000000001</v>
      </c>
      <c r="R794">
        <v>1.2589999999999999</v>
      </c>
      <c r="S794" t="s">
        <v>1162</v>
      </c>
      <c r="T794" t="s">
        <v>1162</v>
      </c>
    </row>
    <row r="795" spans="1:20">
      <c r="A795" t="s">
        <v>220</v>
      </c>
      <c r="B795">
        <v>2019</v>
      </c>
      <c r="C795" s="9">
        <v>43814</v>
      </c>
      <c r="D795" t="s">
        <v>64</v>
      </c>
      <c r="E795" t="s">
        <v>537</v>
      </c>
      <c r="F795">
        <v>4</v>
      </c>
      <c r="G795">
        <v>2</v>
      </c>
      <c r="H795" t="s">
        <v>904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24.957999999999998</v>
      </c>
      <c r="P795">
        <v>24.981000000000002</v>
      </c>
      <c r="Q795">
        <v>28.381</v>
      </c>
      <c r="R795">
        <v>1.7</v>
      </c>
      <c r="S795" t="s">
        <v>1162</v>
      </c>
      <c r="T795" t="s">
        <v>1162</v>
      </c>
    </row>
    <row r="796" spans="1:20">
      <c r="A796" t="s">
        <v>220</v>
      </c>
      <c r="B796">
        <v>2019</v>
      </c>
      <c r="C796" s="9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30.3429999999999</v>
      </c>
      <c r="P796">
        <v>30.384999999999899</v>
      </c>
      <c r="Q796">
        <v>32.427</v>
      </c>
      <c r="R796">
        <v>1.0209999999999999</v>
      </c>
      <c r="S796" t="s">
        <v>1162</v>
      </c>
      <c r="T796" t="s">
        <v>1162</v>
      </c>
    </row>
    <row r="797" spans="1:20">
      <c r="A797" t="s">
        <v>220</v>
      </c>
      <c r="B797">
        <v>2019</v>
      </c>
      <c r="C797" s="9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27.404</v>
      </c>
      <c r="P797">
        <v>27.116</v>
      </c>
      <c r="Q797">
        <v>29.638000000000002</v>
      </c>
      <c r="R797">
        <v>1.2609999999999999</v>
      </c>
      <c r="S797" t="s">
        <v>1162</v>
      </c>
      <c r="T797" t="s">
        <v>1162</v>
      </c>
    </row>
    <row r="798" spans="1:20">
      <c r="A798" t="s">
        <v>220</v>
      </c>
      <c r="B798">
        <v>2019</v>
      </c>
      <c r="C798" s="9">
        <v>43814</v>
      </c>
      <c r="D798" t="s">
        <v>64</v>
      </c>
      <c r="E798" t="s">
        <v>538</v>
      </c>
      <c r="F798">
        <v>1</v>
      </c>
      <c r="G798">
        <v>2</v>
      </c>
      <c r="H798" t="s">
        <v>200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30.384999999999899</v>
      </c>
      <c r="P798">
        <v>30.475000000000001</v>
      </c>
      <c r="Q798">
        <v>32.484999999999999</v>
      </c>
      <c r="R798">
        <v>1.0049999999999999</v>
      </c>
      <c r="S798" t="s">
        <v>1162</v>
      </c>
      <c r="T798" t="s">
        <v>1162</v>
      </c>
    </row>
    <row r="799" spans="1:20">
      <c r="A799" t="s">
        <v>220</v>
      </c>
      <c r="B799">
        <v>2019</v>
      </c>
      <c r="C799" s="9">
        <v>43814</v>
      </c>
      <c r="D799" t="s">
        <v>64</v>
      </c>
      <c r="E799" t="s">
        <v>538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27.116</v>
      </c>
      <c r="P799">
        <v>27.184999999999999</v>
      </c>
      <c r="Q799">
        <v>29.640999999999998</v>
      </c>
      <c r="R799">
        <v>1.228</v>
      </c>
      <c r="S799" t="s">
        <v>1162</v>
      </c>
      <c r="T799" t="s">
        <v>1162</v>
      </c>
    </row>
    <row r="800" spans="1:20">
      <c r="A800" t="s">
        <v>220</v>
      </c>
      <c r="B800">
        <v>2019</v>
      </c>
      <c r="C800" s="9">
        <v>43814</v>
      </c>
      <c r="D800" t="s">
        <v>64</v>
      </c>
      <c r="E800" t="s">
        <v>538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25.47</v>
      </c>
      <c r="P800">
        <v>26.306000000000001</v>
      </c>
      <c r="Q800">
        <v>29.902000000000001</v>
      </c>
      <c r="R800">
        <v>1.798</v>
      </c>
      <c r="S800" t="s">
        <v>1162</v>
      </c>
      <c r="T800" t="s">
        <v>1162</v>
      </c>
    </row>
    <row r="801" spans="1:20">
      <c r="A801" t="s">
        <v>220</v>
      </c>
      <c r="B801">
        <v>2019</v>
      </c>
      <c r="C801" s="9">
        <v>43814</v>
      </c>
      <c r="D801" t="s">
        <v>64</v>
      </c>
      <c r="E801" t="s">
        <v>538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31.972999999999999</v>
      </c>
      <c r="P801">
        <v>31.635000000000002</v>
      </c>
      <c r="Q801">
        <v>33.987000000000002</v>
      </c>
      <c r="R801">
        <v>1.1759999999999999</v>
      </c>
      <c r="S801" t="s">
        <v>1162</v>
      </c>
      <c r="T801" t="s">
        <v>1162</v>
      </c>
    </row>
    <row r="802" spans="1:20">
      <c r="A802" t="s">
        <v>220</v>
      </c>
      <c r="B802">
        <v>2019</v>
      </c>
      <c r="C802" s="9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26.306000000000001</v>
      </c>
      <c r="P802">
        <v>27.064</v>
      </c>
      <c r="Q802">
        <v>30.462</v>
      </c>
      <c r="R802">
        <v>1.6990000000000001</v>
      </c>
      <c r="S802" t="s">
        <v>1162</v>
      </c>
      <c r="T802" t="s">
        <v>1162</v>
      </c>
    </row>
    <row r="803" spans="1:20">
      <c r="A803" t="s">
        <v>220</v>
      </c>
      <c r="B803">
        <v>2019</v>
      </c>
      <c r="C803" s="9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31.635000000000002</v>
      </c>
      <c r="P803">
        <v>31.369</v>
      </c>
      <c r="Q803">
        <v>33.667000000000002</v>
      </c>
      <c r="R803">
        <v>1.149</v>
      </c>
      <c r="S803" t="s">
        <v>1162</v>
      </c>
      <c r="T803" t="s">
        <v>1162</v>
      </c>
    </row>
    <row r="804" spans="1:20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 t="s">
        <v>540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31.369</v>
      </c>
      <c r="P804">
        <v>31.489000000000001</v>
      </c>
      <c r="Q804">
        <v>33.773000000000003</v>
      </c>
      <c r="R804">
        <v>1.1419999999999999</v>
      </c>
      <c r="S804" t="s">
        <v>1162</v>
      </c>
      <c r="T804" t="s">
        <v>1162</v>
      </c>
    </row>
    <row r="805" spans="1:20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 t="s">
        <v>540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27.184999999999999</v>
      </c>
      <c r="P805">
        <v>27.084</v>
      </c>
      <c r="Q805">
        <v>29.52</v>
      </c>
      <c r="R805">
        <v>1.218</v>
      </c>
      <c r="S805" t="s">
        <v>1162</v>
      </c>
      <c r="T805" t="s">
        <v>1162</v>
      </c>
    </row>
    <row r="806" spans="1:20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 t="s">
        <v>540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31.489000000000001</v>
      </c>
      <c r="P806">
        <v>31.582999999999998</v>
      </c>
      <c r="Q806">
        <v>33.853000000000002</v>
      </c>
      <c r="R806">
        <v>1.135</v>
      </c>
      <c r="S806" t="s">
        <v>1162</v>
      </c>
      <c r="T806" t="s">
        <v>1162</v>
      </c>
    </row>
    <row r="807" spans="1:20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 t="s">
        <v>540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27.084</v>
      </c>
      <c r="P807">
        <v>26.974999999999898</v>
      </c>
      <c r="Q807">
        <v>29.364999999999998</v>
      </c>
      <c r="R807">
        <v>1.1950000000000001</v>
      </c>
      <c r="S807" t="s">
        <v>1162</v>
      </c>
      <c r="T807" t="s">
        <v>1162</v>
      </c>
    </row>
    <row r="808" spans="1:20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 t="s">
        <v>539</v>
      </c>
      <c r="G808">
        <v>1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30.475000000000001</v>
      </c>
      <c r="P808">
        <v>30.593</v>
      </c>
      <c r="Q808">
        <v>32.594999999999999</v>
      </c>
      <c r="R808">
        <v>1.0009999999999999</v>
      </c>
      <c r="S808" t="s">
        <v>1162</v>
      </c>
      <c r="T808" t="s">
        <v>1162</v>
      </c>
    </row>
    <row r="809" spans="1:20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 t="s">
        <v>539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27.064</v>
      </c>
      <c r="P809">
        <v>26.823</v>
      </c>
      <c r="Q809">
        <v>30.149000000000001</v>
      </c>
      <c r="R809">
        <v>1.663</v>
      </c>
      <c r="S809" t="s">
        <v>1162</v>
      </c>
      <c r="T809" t="s">
        <v>1162</v>
      </c>
    </row>
    <row r="810" spans="1:20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 t="s">
        <v>539</v>
      </c>
      <c r="G810">
        <v>2</v>
      </c>
      <c r="H810" t="s">
        <v>200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30.593</v>
      </c>
      <c r="P810">
        <v>30.704000000000001</v>
      </c>
      <c r="Q810">
        <v>32.698</v>
      </c>
      <c r="R810">
        <v>0.997</v>
      </c>
      <c r="S810" t="s">
        <v>1162</v>
      </c>
      <c r="T810" t="s">
        <v>1162</v>
      </c>
    </row>
    <row r="811" spans="1:20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 t="s">
        <v>539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 s="146">
        <v>66.982975160479995</v>
      </c>
      <c r="O811">
        <v>26.823</v>
      </c>
      <c r="P811">
        <v>26.606999999999999</v>
      </c>
      <c r="Q811">
        <v>29.867000000000001</v>
      </c>
      <c r="R811">
        <v>1.63</v>
      </c>
      <c r="S811" t="s">
        <v>1162</v>
      </c>
      <c r="T811" t="s">
        <v>1162</v>
      </c>
    </row>
    <row r="812" spans="1:20">
      <c r="A812" t="s">
        <v>160</v>
      </c>
      <c r="B812">
        <v>2020</v>
      </c>
      <c r="C812" s="9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29.377999999999901</v>
      </c>
      <c r="P812">
        <v>29.504000000000001</v>
      </c>
      <c r="Q812">
        <v>33.706000000000003</v>
      </c>
      <c r="R812">
        <v>2.101</v>
      </c>
      <c r="S812" t="s">
        <v>1162</v>
      </c>
      <c r="T812" t="s">
        <v>1162</v>
      </c>
    </row>
    <row r="813" spans="1:20">
      <c r="A813" t="s">
        <v>160</v>
      </c>
      <c r="B813">
        <v>2020</v>
      </c>
      <c r="C813" s="9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15.3789999999999</v>
      </c>
      <c r="P813">
        <v>15.331999999999899</v>
      </c>
      <c r="Q813">
        <v>21.885999999999999</v>
      </c>
      <c r="R813">
        <v>3.2770000000000001</v>
      </c>
      <c r="S813" t="s">
        <v>1162</v>
      </c>
      <c r="T813" t="s">
        <v>1162</v>
      </c>
    </row>
    <row r="814" spans="1:20">
      <c r="A814" t="s">
        <v>160</v>
      </c>
      <c r="B814">
        <v>2020</v>
      </c>
      <c r="C814" s="9">
        <v>43856</v>
      </c>
      <c r="D814" t="s">
        <v>64</v>
      </c>
      <c r="E814" t="s">
        <v>533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21.158000000000001</v>
      </c>
      <c r="Q814">
        <v>31.437999999999999</v>
      </c>
      <c r="R814">
        <v>5.14</v>
      </c>
      <c r="S814" t="s">
        <v>1162</v>
      </c>
      <c r="T814" t="s">
        <v>1162</v>
      </c>
    </row>
    <row r="815" spans="1:20">
      <c r="A815" t="s">
        <v>160</v>
      </c>
      <c r="B815">
        <v>2020</v>
      </c>
      <c r="C815" s="9">
        <v>43856</v>
      </c>
      <c r="D815" t="s">
        <v>64</v>
      </c>
      <c r="E815" t="s">
        <v>533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26.974999999999898</v>
      </c>
      <c r="P815">
        <v>26.629000000000001</v>
      </c>
      <c r="Q815">
        <v>28.963000000000001</v>
      </c>
      <c r="R815">
        <v>1.167</v>
      </c>
      <c r="S815" t="s">
        <v>1162</v>
      </c>
      <c r="T815" t="s">
        <v>1162</v>
      </c>
    </row>
    <row r="816" spans="1:20">
      <c r="A816" t="s">
        <v>160</v>
      </c>
      <c r="B816">
        <v>2020</v>
      </c>
      <c r="C816" s="9">
        <v>43856</v>
      </c>
      <c r="D816" t="s">
        <v>64</v>
      </c>
      <c r="E816" t="s">
        <v>533</v>
      </c>
      <c r="F816">
        <v>3</v>
      </c>
      <c r="G816">
        <v>1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28.721999999999898</v>
      </c>
      <c r="P816">
        <v>28.327000000000002</v>
      </c>
      <c r="Q816">
        <v>34.341000000000001</v>
      </c>
      <c r="R816">
        <v>3.0070000000000001</v>
      </c>
      <c r="S816" t="s">
        <v>1162</v>
      </c>
      <c r="T816" t="s">
        <v>1162</v>
      </c>
    </row>
    <row r="817" spans="1:20">
      <c r="A817" t="s">
        <v>160</v>
      </c>
      <c r="B817">
        <v>2020</v>
      </c>
      <c r="C817" s="9">
        <v>43856</v>
      </c>
      <c r="D817" t="s">
        <v>64</v>
      </c>
      <c r="E817" t="s">
        <v>533</v>
      </c>
      <c r="F817">
        <v>3</v>
      </c>
      <c r="G817">
        <v>1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6.3380000000000001</v>
      </c>
      <c r="P817">
        <v>6.4759999999999902</v>
      </c>
      <c r="Q817">
        <v>18.763999999999999</v>
      </c>
      <c r="R817">
        <v>6.1440000000000001</v>
      </c>
      <c r="S817" t="s">
        <v>1162</v>
      </c>
      <c r="T817" t="s">
        <v>1162</v>
      </c>
    </row>
    <row r="818" spans="1:20">
      <c r="A818" t="s">
        <v>160</v>
      </c>
      <c r="B818">
        <v>2020</v>
      </c>
      <c r="C818" s="9">
        <v>43856</v>
      </c>
      <c r="D818" t="s">
        <v>64</v>
      </c>
      <c r="E818" t="s">
        <v>533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20.385000000000002</v>
      </c>
      <c r="P818">
        <v>20.815999999999999</v>
      </c>
      <c r="Q818">
        <v>25.004000000000001</v>
      </c>
      <c r="R818">
        <v>2.0939999999999999</v>
      </c>
      <c r="S818" t="s">
        <v>1162</v>
      </c>
      <c r="T818" t="s">
        <v>1162</v>
      </c>
    </row>
    <row r="819" spans="1:20">
      <c r="A819" t="s">
        <v>160</v>
      </c>
      <c r="B819">
        <v>2020</v>
      </c>
      <c r="C819" s="9">
        <v>43856</v>
      </c>
      <c r="D819" t="s">
        <v>64</v>
      </c>
      <c r="E819" t="s">
        <v>533</v>
      </c>
      <c r="F819">
        <v>4</v>
      </c>
      <c r="G819">
        <v>1</v>
      </c>
      <c r="H819" t="s">
        <v>942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6.5449999999999999</v>
      </c>
      <c r="Q819">
        <v>19.225000000000001</v>
      </c>
      <c r="R819">
        <v>6.34</v>
      </c>
      <c r="S819" t="s">
        <v>1162</v>
      </c>
      <c r="T819" t="s">
        <v>1162</v>
      </c>
    </row>
    <row r="820" spans="1:20">
      <c r="A820" t="s">
        <v>160</v>
      </c>
      <c r="B820">
        <v>2020</v>
      </c>
      <c r="C820" s="9">
        <v>43856</v>
      </c>
      <c r="D820" t="s">
        <v>64</v>
      </c>
      <c r="E820" t="s">
        <v>533</v>
      </c>
      <c r="F820">
        <v>5</v>
      </c>
      <c r="G820">
        <v>1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24.728999999999999</v>
      </c>
      <c r="P820">
        <v>24.706999999999901</v>
      </c>
      <c r="Q820">
        <v>28.896999999999998</v>
      </c>
      <c r="R820">
        <v>2.0950000000000002</v>
      </c>
      <c r="S820" t="s">
        <v>1162</v>
      </c>
      <c r="T820" t="s">
        <v>1162</v>
      </c>
    </row>
    <row r="821" spans="1:20">
      <c r="A821" t="s">
        <v>160</v>
      </c>
      <c r="B821">
        <v>2020</v>
      </c>
      <c r="C821" s="9">
        <v>43856</v>
      </c>
      <c r="D821" t="s">
        <v>64</v>
      </c>
      <c r="E821" t="s">
        <v>533</v>
      </c>
      <c r="F821">
        <v>5</v>
      </c>
      <c r="G821">
        <v>1</v>
      </c>
      <c r="H821" t="s">
        <v>1267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15.8149999999999</v>
      </c>
      <c r="Q821">
        <v>24.236999999999998</v>
      </c>
      <c r="R821">
        <v>4.2110000000000003</v>
      </c>
      <c r="S821" t="s">
        <v>1162</v>
      </c>
      <c r="T821" t="s">
        <v>1162</v>
      </c>
    </row>
    <row r="822" spans="1:20">
      <c r="A822" t="s">
        <v>160</v>
      </c>
      <c r="B822">
        <v>2020</v>
      </c>
      <c r="C822" s="9">
        <v>43856</v>
      </c>
      <c r="D822" t="s">
        <v>64</v>
      </c>
      <c r="E822" t="s">
        <v>533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21.969000000000001</v>
      </c>
      <c r="P822">
        <v>22.517999999999901</v>
      </c>
      <c r="Q822">
        <v>26.33</v>
      </c>
      <c r="R822">
        <v>1.9059999999999999</v>
      </c>
      <c r="S822" t="s">
        <v>1162</v>
      </c>
      <c r="T822" t="s">
        <v>1162</v>
      </c>
    </row>
    <row r="823" spans="1:20">
      <c r="A823" t="s">
        <v>160</v>
      </c>
      <c r="B823">
        <v>2020</v>
      </c>
      <c r="C823" s="9">
        <v>43856</v>
      </c>
      <c r="D823" t="s">
        <v>64</v>
      </c>
      <c r="E823" t="s">
        <v>533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7.1950000000000003</v>
      </c>
      <c r="P823">
        <v>7.2309999999999999</v>
      </c>
      <c r="Q823">
        <v>16.885000000000002</v>
      </c>
      <c r="R823">
        <v>4.827</v>
      </c>
      <c r="S823" t="s">
        <v>1162</v>
      </c>
      <c r="T823" t="s">
        <v>1162</v>
      </c>
    </row>
    <row r="824" spans="1:20">
      <c r="A824" t="s">
        <v>160</v>
      </c>
      <c r="B824">
        <v>2020</v>
      </c>
      <c r="C824" s="9">
        <v>43856</v>
      </c>
      <c r="D824" t="s">
        <v>64</v>
      </c>
      <c r="E824" t="s">
        <v>533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21.861000000000001</v>
      </c>
      <c r="P824">
        <v>22.401</v>
      </c>
      <c r="Q824">
        <v>26.587</v>
      </c>
      <c r="R824">
        <v>2.093</v>
      </c>
      <c r="S824" t="s">
        <v>1162</v>
      </c>
      <c r="T824" t="s">
        <v>1162</v>
      </c>
    </row>
    <row r="825" spans="1:20">
      <c r="A825" t="s">
        <v>160</v>
      </c>
      <c r="B825">
        <v>2020</v>
      </c>
      <c r="C825" s="9">
        <v>43856</v>
      </c>
      <c r="D825" t="s">
        <v>64</v>
      </c>
      <c r="E825" t="s">
        <v>533</v>
      </c>
      <c r="F825">
        <v>7</v>
      </c>
      <c r="G825">
        <v>1</v>
      </c>
      <c r="H825" t="s">
        <v>787</v>
      </c>
      <c r="I825" t="s">
        <v>196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15.353999999999999</v>
      </c>
      <c r="P825">
        <v>14.2989999999999</v>
      </c>
      <c r="Q825">
        <v>22.742999999999999</v>
      </c>
      <c r="R825">
        <v>4.2220000000000004</v>
      </c>
      <c r="S825" t="s">
        <v>1162</v>
      </c>
      <c r="T825" t="s">
        <v>1162</v>
      </c>
    </row>
    <row r="826" spans="1:20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17.335000000000001</v>
      </c>
      <c r="P826">
        <v>18.785</v>
      </c>
      <c r="Q826">
        <v>24.408999999999999</v>
      </c>
      <c r="R826">
        <v>2.8119999999999998</v>
      </c>
      <c r="S826" t="s">
        <v>1162</v>
      </c>
      <c r="T826" t="s">
        <v>1162</v>
      </c>
    </row>
    <row r="827" spans="1:20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8</v>
      </c>
      <c r="G827">
        <v>1</v>
      </c>
      <c r="H827" t="s">
        <v>181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18.436</v>
      </c>
      <c r="P827">
        <v>17.942999999999898</v>
      </c>
      <c r="Q827">
        <v>22.454999999999998</v>
      </c>
      <c r="R827">
        <v>2.2559999999999998</v>
      </c>
      <c r="S827" t="s">
        <v>1162</v>
      </c>
      <c r="T827" t="s">
        <v>1162</v>
      </c>
    </row>
    <row r="828" spans="1:20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9</v>
      </c>
      <c r="G828">
        <v>1</v>
      </c>
      <c r="H828" t="s">
        <v>252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18.742999999999999</v>
      </c>
      <c r="Q828">
        <v>31.242999999999999</v>
      </c>
      <c r="R828">
        <v>6.25</v>
      </c>
      <c r="S828" t="s">
        <v>1162</v>
      </c>
      <c r="T828" t="s">
        <v>1162</v>
      </c>
    </row>
    <row r="829" spans="1:20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9</v>
      </c>
      <c r="G829">
        <v>1</v>
      </c>
      <c r="H829" t="s">
        <v>211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22.597999999999999</v>
      </c>
      <c r="P829">
        <v>22.314</v>
      </c>
      <c r="Q829">
        <v>26.07</v>
      </c>
      <c r="R829">
        <v>1.8779999999999999</v>
      </c>
      <c r="S829" t="s">
        <v>1162</v>
      </c>
      <c r="T829" t="s">
        <v>1162</v>
      </c>
    </row>
    <row r="830" spans="1:20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10</v>
      </c>
      <c r="G830">
        <v>1</v>
      </c>
      <c r="H830" t="s">
        <v>227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10.906999999999901</v>
      </c>
      <c r="P830">
        <v>13.105</v>
      </c>
      <c r="Q830">
        <v>21.021000000000001</v>
      </c>
      <c r="R830">
        <v>3.9580000000000002</v>
      </c>
      <c r="S830" t="s">
        <v>1162</v>
      </c>
      <c r="T830" t="s">
        <v>1162</v>
      </c>
    </row>
    <row r="831" spans="1:20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10</v>
      </c>
      <c r="G831">
        <v>1</v>
      </c>
      <c r="H831" t="s">
        <v>325</v>
      </c>
      <c r="I831" t="s">
        <v>196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7.0779999999999896</v>
      </c>
      <c r="P831">
        <v>5.27599999999999</v>
      </c>
      <c r="Q831">
        <v>16.213999999999999</v>
      </c>
      <c r="R831">
        <v>5.4690000000000003</v>
      </c>
      <c r="S831" t="s">
        <v>1162</v>
      </c>
      <c r="T831" t="s">
        <v>1162</v>
      </c>
    </row>
    <row r="832" spans="1:20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6.5119999999999996</v>
      </c>
      <c r="P832">
        <v>15.107999999999899</v>
      </c>
      <c r="Q832">
        <v>22.091999999999999</v>
      </c>
      <c r="R832">
        <v>3.492</v>
      </c>
      <c r="S832" t="s">
        <v>1162</v>
      </c>
      <c r="T832" t="s">
        <v>1162</v>
      </c>
    </row>
    <row r="833" spans="1:20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21.727</v>
      </c>
      <c r="P833">
        <v>22.363999999999901</v>
      </c>
      <c r="Q833">
        <v>26.81</v>
      </c>
      <c r="R833">
        <v>2.2229999999999999</v>
      </c>
      <c r="S833" t="s">
        <v>1162</v>
      </c>
      <c r="T833" t="s">
        <v>1162</v>
      </c>
    </row>
    <row r="834" spans="1:20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15.4369999999999</v>
      </c>
      <c r="P834">
        <v>17.637</v>
      </c>
      <c r="Q834">
        <v>22.268999999999998</v>
      </c>
      <c r="R834">
        <v>2.3159999999999998</v>
      </c>
      <c r="S834" t="s">
        <v>1162</v>
      </c>
      <c r="T834" t="s">
        <v>1162</v>
      </c>
    </row>
    <row r="835" spans="1:20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24.751999999999999</v>
      </c>
      <c r="P835">
        <v>24.32</v>
      </c>
      <c r="Q835">
        <v>27.574000000000002</v>
      </c>
      <c r="R835">
        <v>1.627</v>
      </c>
      <c r="S835" t="s">
        <v>1162</v>
      </c>
      <c r="T835" t="s">
        <v>1162</v>
      </c>
    </row>
    <row r="836" spans="1:20">
      <c r="A836" t="s">
        <v>160</v>
      </c>
      <c r="B836">
        <v>2020</v>
      </c>
      <c r="C836" s="9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30.704000000000001</v>
      </c>
      <c r="P836">
        <v>30.722999999999999</v>
      </c>
      <c r="Q836">
        <v>32.719000000000001</v>
      </c>
      <c r="R836">
        <v>0.998</v>
      </c>
      <c r="S836" t="s">
        <v>1162</v>
      </c>
      <c r="T836" t="s">
        <v>1162</v>
      </c>
    </row>
    <row r="837" spans="1:20">
      <c r="A837" t="s">
        <v>160</v>
      </c>
      <c r="B837">
        <v>2020</v>
      </c>
      <c r="C837" s="9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17.637</v>
      </c>
      <c r="P837">
        <v>17.588999999999999</v>
      </c>
      <c r="Q837">
        <v>22.155000000000001</v>
      </c>
      <c r="R837">
        <v>2.2829999999999999</v>
      </c>
      <c r="S837" t="s">
        <v>1162</v>
      </c>
      <c r="T837" t="s">
        <v>1162</v>
      </c>
    </row>
    <row r="838" spans="1:20">
      <c r="A838" t="s">
        <v>160</v>
      </c>
      <c r="B838">
        <v>2020</v>
      </c>
      <c r="C838" s="9">
        <v>43856</v>
      </c>
      <c r="D838" t="s">
        <v>64</v>
      </c>
      <c r="E838" t="s">
        <v>536</v>
      </c>
      <c r="F838">
        <v>2</v>
      </c>
      <c r="G838">
        <v>1</v>
      </c>
      <c r="H838" t="s">
        <v>871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22.666</v>
      </c>
      <c r="P838">
        <v>23.100999999999999</v>
      </c>
      <c r="Q838">
        <v>27.536999999999999</v>
      </c>
      <c r="R838">
        <v>2.218</v>
      </c>
      <c r="S838" t="s">
        <v>1162</v>
      </c>
      <c r="T838" t="s">
        <v>1162</v>
      </c>
    </row>
    <row r="839" spans="1:20">
      <c r="A839" t="s">
        <v>160</v>
      </c>
      <c r="B839">
        <v>2020</v>
      </c>
      <c r="C839" s="9">
        <v>43856</v>
      </c>
      <c r="D839" t="s">
        <v>64</v>
      </c>
      <c r="E839" t="s">
        <v>536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15.107999999999899</v>
      </c>
      <c r="P839">
        <v>14.743</v>
      </c>
      <c r="Q839">
        <v>21.321000000000002</v>
      </c>
      <c r="R839">
        <v>3.2890000000000001</v>
      </c>
      <c r="S839" t="s">
        <v>1162</v>
      </c>
      <c r="T839" t="s">
        <v>1162</v>
      </c>
    </row>
    <row r="840" spans="1:20">
      <c r="A840" t="s">
        <v>160</v>
      </c>
      <c r="B840">
        <v>2020</v>
      </c>
      <c r="C840" s="9">
        <v>43856</v>
      </c>
      <c r="D840" t="s">
        <v>64</v>
      </c>
      <c r="E840" t="s">
        <v>536</v>
      </c>
      <c r="F840">
        <v>3</v>
      </c>
      <c r="G840">
        <v>1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13.105</v>
      </c>
      <c r="P840">
        <v>14.702</v>
      </c>
      <c r="Q840">
        <v>22.178000000000001</v>
      </c>
      <c r="R840">
        <v>3.738</v>
      </c>
      <c r="S840" t="s">
        <v>1162</v>
      </c>
      <c r="T840" t="s">
        <v>1162</v>
      </c>
    </row>
    <row r="841" spans="1:20">
      <c r="A841" t="s">
        <v>160</v>
      </c>
      <c r="B841">
        <v>2020</v>
      </c>
      <c r="C841" s="9">
        <v>43856</v>
      </c>
      <c r="D841" t="s">
        <v>64</v>
      </c>
      <c r="E841" t="s">
        <v>536</v>
      </c>
      <c r="F841">
        <v>3</v>
      </c>
      <c r="G841">
        <v>1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6.6319999999999997</v>
      </c>
      <c r="P841">
        <v>5.5730000000000004</v>
      </c>
      <c r="Q841">
        <v>15.943</v>
      </c>
      <c r="R841">
        <v>5.1849999999999996</v>
      </c>
      <c r="S841" t="s">
        <v>1162</v>
      </c>
      <c r="T841" t="s">
        <v>1162</v>
      </c>
    </row>
    <row r="842" spans="1:20">
      <c r="A842" t="s">
        <v>160</v>
      </c>
      <c r="B842">
        <v>2020</v>
      </c>
      <c r="C842" s="9">
        <v>43856</v>
      </c>
      <c r="D842" t="s">
        <v>64</v>
      </c>
      <c r="E842" t="s">
        <v>536</v>
      </c>
      <c r="F842">
        <v>4</v>
      </c>
      <c r="G842">
        <v>1</v>
      </c>
      <c r="H842" t="s">
        <v>252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18.742999999999999</v>
      </c>
      <c r="P842">
        <v>21.614999999999998</v>
      </c>
      <c r="Q842">
        <v>32.850999999999999</v>
      </c>
      <c r="R842">
        <v>5.6180000000000003</v>
      </c>
      <c r="S842" t="s">
        <v>1162</v>
      </c>
      <c r="T842" t="s">
        <v>1162</v>
      </c>
    </row>
    <row r="843" spans="1:20">
      <c r="A843" t="s">
        <v>160</v>
      </c>
      <c r="B843">
        <v>2020</v>
      </c>
      <c r="C843" s="9">
        <v>43856</v>
      </c>
      <c r="D843" t="s">
        <v>64</v>
      </c>
      <c r="E843" t="s">
        <v>536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15.241</v>
      </c>
      <c r="P843">
        <v>14.8959999999999</v>
      </c>
      <c r="Q843">
        <v>22.725999999999999</v>
      </c>
      <c r="R843">
        <v>3.915</v>
      </c>
      <c r="S843" t="s">
        <v>1162</v>
      </c>
      <c r="T843" t="s">
        <v>1162</v>
      </c>
    </row>
    <row r="844" spans="1:20">
      <c r="A844" t="s">
        <v>160</v>
      </c>
      <c r="B844">
        <v>2020</v>
      </c>
      <c r="C844" s="9">
        <v>43856</v>
      </c>
      <c r="D844" t="s">
        <v>64</v>
      </c>
      <c r="E844" t="s">
        <v>536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29.504000000000001</v>
      </c>
      <c r="P844">
        <v>29.692</v>
      </c>
      <c r="Q844">
        <v>33.838000000000001</v>
      </c>
      <c r="R844">
        <v>2.073</v>
      </c>
      <c r="S844" t="s">
        <v>1162</v>
      </c>
      <c r="T844" t="s">
        <v>1162</v>
      </c>
    </row>
    <row r="845" spans="1:20">
      <c r="A845" t="s">
        <v>160</v>
      </c>
      <c r="B845">
        <v>2020</v>
      </c>
      <c r="C845" s="9">
        <v>43856</v>
      </c>
      <c r="D845" t="s">
        <v>64</v>
      </c>
      <c r="E845" t="s">
        <v>536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18.785</v>
      </c>
      <c r="P845">
        <v>18.687999999999999</v>
      </c>
      <c r="Q845">
        <v>24.172000000000001</v>
      </c>
      <c r="R845">
        <v>2.742</v>
      </c>
      <c r="S845" t="s">
        <v>1162</v>
      </c>
      <c r="T845" t="s">
        <v>1162</v>
      </c>
    </row>
    <row r="846" spans="1:20">
      <c r="A846" t="s">
        <v>160</v>
      </c>
      <c r="B846">
        <v>2020</v>
      </c>
      <c r="C846" s="9">
        <v>43856</v>
      </c>
      <c r="D846" t="s">
        <v>64</v>
      </c>
      <c r="E846" t="s">
        <v>536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22.401</v>
      </c>
      <c r="P846">
        <v>23.201000000000001</v>
      </c>
      <c r="Q846">
        <v>27.283000000000001</v>
      </c>
      <c r="R846">
        <v>2.0409999999999999</v>
      </c>
      <c r="S846" t="s">
        <v>1162</v>
      </c>
      <c r="T846" t="s">
        <v>1162</v>
      </c>
    </row>
    <row r="847" spans="1:20">
      <c r="A847" t="s">
        <v>160</v>
      </c>
      <c r="B847">
        <v>2020</v>
      </c>
      <c r="C847" s="9">
        <v>43856</v>
      </c>
      <c r="D847" t="s">
        <v>64</v>
      </c>
      <c r="E847" t="s">
        <v>536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21.158000000000001</v>
      </c>
      <c r="P847">
        <v>18.687999999999999</v>
      </c>
      <c r="Q847">
        <v>27.248000000000001</v>
      </c>
      <c r="R847">
        <v>4.28</v>
      </c>
      <c r="S847" t="s">
        <v>1162</v>
      </c>
      <c r="T847" t="s">
        <v>1162</v>
      </c>
    </row>
    <row r="848" spans="1:20">
      <c r="A848" t="s">
        <v>160</v>
      </c>
      <c r="B848">
        <v>2020</v>
      </c>
      <c r="C848" s="9">
        <v>43856</v>
      </c>
      <c r="D848" t="s">
        <v>64</v>
      </c>
      <c r="E848" t="s">
        <v>536</v>
      </c>
      <c r="F848">
        <v>7</v>
      </c>
      <c r="G848">
        <v>1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28.327000000000002</v>
      </c>
      <c r="P848">
        <v>28.882000000000001</v>
      </c>
      <c r="Q848">
        <v>34.692</v>
      </c>
      <c r="R848">
        <v>2.9049999999999998</v>
      </c>
      <c r="S848" t="s">
        <v>1162</v>
      </c>
      <c r="T848" t="s">
        <v>1162</v>
      </c>
    </row>
    <row r="849" spans="1:20">
      <c r="A849" t="s">
        <v>160</v>
      </c>
      <c r="B849">
        <v>2020</v>
      </c>
      <c r="C849" s="9">
        <v>43856</v>
      </c>
      <c r="D849" t="s">
        <v>64</v>
      </c>
      <c r="E849" t="s">
        <v>536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22.517999999999901</v>
      </c>
      <c r="P849">
        <v>22.425000000000001</v>
      </c>
      <c r="Q849">
        <v>26.189</v>
      </c>
      <c r="R849">
        <v>1.8819999999999999</v>
      </c>
      <c r="S849" t="s">
        <v>1162</v>
      </c>
      <c r="T849" t="s">
        <v>1162</v>
      </c>
    </row>
    <row r="850" spans="1:20">
      <c r="A850" t="s">
        <v>160</v>
      </c>
      <c r="B850">
        <v>2020</v>
      </c>
      <c r="C850" s="9">
        <v>43856</v>
      </c>
      <c r="D850" t="s">
        <v>64</v>
      </c>
      <c r="E850" t="s">
        <v>536</v>
      </c>
      <c r="F850">
        <v>8</v>
      </c>
      <c r="G850">
        <v>1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24.706999999999901</v>
      </c>
      <c r="P850">
        <v>25.161999999999999</v>
      </c>
      <c r="Q850">
        <v>29.244</v>
      </c>
      <c r="R850">
        <v>2.0409999999999999</v>
      </c>
      <c r="S850" t="s">
        <v>1162</v>
      </c>
      <c r="T850" t="s">
        <v>1162</v>
      </c>
    </row>
    <row r="851" spans="1:20">
      <c r="A851" t="s">
        <v>160</v>
      </c>
      <c r="B851">
        <v>2020</v>
      </c>
      <c r="C851" s="9">
        <v>43856</v>
      </c>
      <c r="D851" t="s">
        <v>64</v>
      </c>
      <c r="E851" t="s">
        <v>536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20.815999999999999</v>
      </c>
      <c r="P851">
        <v>20.576999999999899</v>
      </c>
      <c r="Q851">
        <v>24.657</v>
      </c>
      <c r="R851">
        <v>2.04</v>
      </c>
      <c r="S851" t="s">
        <v>1162</v>
      </c>
      <c r="T851" t="s">
        <v>1162</v>
      </c>
    </row>
    <row r="852" spans="1:20">
      <c r="A852" t="s">
        <v>160</v>
      </c>
      <c r="B852">
        <v>2020</v>
      </c>
      <c r="C852" s="9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30.722999999999999</v>
      </c>
      <c r="P852">
        <v>30.815000000000001</v>
      </c>
      <c r="Q852">
        <v>32.805</v>
      </c>
      <c r="R852">
        <v>0.995</v>
      </c>
      <c r="S852" t="s">
        <v>1162</v>
      </c>
      <c r="T852" t="s">
        <v>1162</v>
      </c>
    </row>
    <row r="853" spans="1:20">
      <c r="A853" t="s">
        <v>160</v>
      </c>
      <c r="B853">
        <v>2020</v>
      </c>
      <c r="C853" s="9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25.161999999999999</v>
      </c>
      <c r="P853">
        <v>24.914000000000001</v>
      </c>
      <c r="Q853">
        <v>28.884</v>
      </c>
      <c r="R853">
        <v>1.9850000000000001</v>
      </c>
      <c r="S853" t="s">
        <v>1162</v>
      </c>
      <c r="T853" t="s">
        <v>1162</v>
      </c>
    </row>
    <row r="854" spans="1:20">
      <c r="A854" t="s">
        <v>160</v>
      </c>
      <c r="B854">
        <v>2020</v>
      </c>
      <c r="C854" s="9">
        <v>43856</v>
      </c>
      <c r="D854" t="s">
        <v>64</v>
      </c>
      <c r="E854" t="s">
        <v>537</v>
      </c>
      <c r="F854">
        <v>1</v>
      </c>
      <c r="G854">
        <v>2</v>
      </c>
      <c r="H854" t="s">
        <v>200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30.815000000000001</v>
      </c>
      <c r="P854">
        <v>30.891999999999999</v>
      </c>
      <c r="Q854">
        <v>32.866</v>
      </c>
      <c r="R854">
        <v>0.98699999999999999</v>
      </c>
      <c r="S854" t="s">
        <v>1162</v>
      </c>
      <c r="T854" t="s">
        <v>1162</v>
      </c>
    </row>
    <row r="855" spans="1:20">
      <c r="A855" t="s">
        <v>160</v>
      </c>
      <c r="B855">
        <v>2020</v>
      </c>
      <c r="C855" s="9">
        <v>43856</v>
      </c>
      <c r="D855" t="s">
        <v>64</v>
      </c>
      <c r="E855" t="s">
        <v>537</v>
      </c>
      <c r="F855">
        <v>1</v>
      </c>
      <c r="G855">
        <v>2</v>
      </c>
      <c r="H855" t="s">
        <v>199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24.914000000000001</v>
      </c>
      <c r="P855">
        <v>24.698999999999899</v>
      </c>
      <c r="Q855">
        <v>28.556999999999999</v>
      </c>
      <c r="R855">
        <v>1.929</v>
      </c>
      <c r="S855" t="s">
        <v>1162</v>
      </c>
      <c r="T855" t="s">
        <v>1162</v>
      </c>
    </row>
    <row r="856" spans="1:20">
      <c r="A856" t="s">
        <v>160</v>
      </c>
      <c r="B856">
        <v>2020</v>
      </c>
      <c r="C856" s="9">
        <v>43856</v>
      </c>
      <c r="D856" t="s">
        <v>64</v>
      </c>
      <c r="E856" t="s">
        <v>537</v>
      </c>
      <c r="F856">
        <v>2</v>
      </c>
      <c r="G856">
        <v>1</v>
      </c>
      <c r="H856" t="s">
        <v>871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23.100999999999999</v>
      </c>
      <c r="P856">
        <v>24.45</v>
      </c>
      <c r="Q856">
        <v>28.7</v>
      </c>
      <c r="R856">
        <v>2.125</v>
      </c>
      <c r="S856" t="s">
        <v>1162</v>
      </c>
      <c r="T856" t="s">
        <v>1162</v>
      </c>
    </row>
    <row r="857" spans="1:20">
      <c r="A857" t="s">
        <v>160</v>
      </c>
      <c r="B857">
        <v>2020</v>
      </c>
      <c r="C857" s="9">
        <v>43856</v>
      </c>
      <c r="D857" t="s">
        <v>64</v>
      </c>
      <c r="E857" t="s">
        <v>537</v>
      </c>
      <c r="F857">
        <v>2</v>
      </c>
      <c r="G857">
        <v>1</v>
      </c>
      <c r="H857" t="s">
        <v>203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28.882000000000001</v>
      </c>
      <c r="P857">
        <v>27.318000000000001</v>
      </c>
      <c r="Q857">
        <v>32.698</v>
      </c>
      <c r="R857">
        <v>2.69</v>
      </c>
      <c r="S857" t="s">
        <v>1162</v>
      </c>
      <c r="T857" t="s">
        <v>1162</v>
      </c>
    </row>
    <row r="858" spans="1:20">
      <c r="A858" t="s">
        <v>160</v>
      </c>
      <c r="B858">
        <v>2020</v>
      </c>
      <c r="C858" s="9">
        <v>43856</v>
      </c>
      <c r="D858" t="s">
        <v>64</v>
      </c>
      <c r="E858" t="s">
        <v>537</v>
      </c>
      <c r="F858">
        <v>2</v>
      </c>
      <c r="G858">
        <v>2</v>
      </c>
      <c r="H858" t="s">
        <v>871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24.45</v>
      </c>
      <c r="P858">
        <v>25.460999999999999</v>
      </c>
      <c r="Q858">
        <v>29.553000000000001</v>
      </c>
      <c r="R858">
        <v>2.0459999999999998</v>
      </c>
      <c r="S858" t="s">
        <v>1162</v>
      </c>
      <c r="T858" t="s">
        <v>1162</v>
      </c>
    </row>
    <row r="859" spans="1:20">
      <c r="A859" t="s">
        <v>160</v>
      </c>
      <c r="B859">
        <v>2020</v>
      </c>
      <c r="C859" s="9">
        <v>43856</v>
      </c>
      <c r="D859" t="s">
        <v>64</v>
      </c>
      <c r="E859" t="s">
        <v>537</v>
      </c>
      <c r="F859">
        <v>2</v>
      </c>
      <c r="G859">
        <v>2</v>
      </c>
      <c r="H859" t="s">
        <v>203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27.318000000000001</v>
      </c>
      <c r="P859">
        <v>26.277000000000001</v>
      </c>
      <c r="Q859">
        <v>31.331</v>
      </c>
      <c r="R859">
        <v>2.5270000000000001</v>
      </c>
      <c r="S859" t="s">
        <v>1162</v>
      </c>
      <c r="T859" t="s">
        <v>1162</v>
      </c>
    </row>
    <row r="860" spans="1:20">
      <c r="A860" t="s">
        <v>160</v>
      </c>
      <c r="B860">
        <v>2020</v>
      </c>
      <c r="C860" s="9">
        <v>43856</v>
      </c>
      <c r="D860" t="s">
        <v>64</v>
      </c>
      <c r="E860" t="s">
        <v>537</v>
      </c>
      <c r="F860">
        <v>3</v>
      </c>
      <c r="G860">
        <v>1</v>
      </c>
      <c r="H860" t="s">
        <v>227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14.702</v>
      </c>
      <c r="P860">
        <v>19.82</v>
      </c>
      <c r="Q860">
        <v>26.17</v>
      </c>
      <c r="R860">
        <v>3.1749999999999998</v>
      </c>
      <c r="S860" t="s">
        <v>1162</v>
      </c>
      <c r="T860" t="s">
        <v>1162</v>
      </c>
    </row>
    <row r="861" spans="1:20">
      <c r="A861" t="s">
        <v>160</v>
      </c>
      <c r="B861">
        <v>2020</v>
      </c>
      <c r="C861" s="9">
        <v>43856</v>
      </c>
      <c r="D861" t="s">
        <v>64</v>
      </c>
      <c r="E861" t="s">
        <v>537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23.201000000000001</v>
      </c>
      <c r="P861">
        <v>23.474999999999898</v>
      </c>
      <c r="Q861">
        <v>27.312999999999999</v>
      </c>
      <c r="R861">
        <v>1.919</v>
      </c>
      <c r="S861" t="s">
        <v>1162</v>
      </c>
      <c r="T861" t="s">
        <v>1162</v>
      </c>
    </row>
    <row r="862" spans="1:20">
      <c r="A862" t="s">
        <v>160</v>
      </c>
      <c r="B862">
        <v>2020</v>
      </c>
      <c r="C862" s="9">
        <v>43856</v>
      </c>
      <c r="D862" t="s">
        <v>64</v>
      </c>
      <c r="E862" t="s">
        <v>537</v>
      </c>
      <c r="F862">
        <v>3</v>
      </c>
      <c r="G862">
        <v>2</v>
      </c>
      <c r="H862" t="s">
        <v>227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19.82</v>
      </c>
      <c r="P862">
        <v>21.707999999999998</v>
      </c>
      <c r="Q862">
        <v>27.585999999999999</v>
      </c>
      <c r="R862">
        <v>2.9390000000000001</v>
      </c>
      <c r="S862" t="s">
        <v>1162</v>
      </c>
      <c r="T862" t="s">
        <v>1162</v>
      </c>
    </row>
    <row r="863" spans="1:20">
      <c r="A863" t="s">
        <v>160</v>
      </c>
      <c r="B863">
        <v>2020</v>
      </c>
      <c r="C863" s="9">
        <v>43856</v>
      </c>
      <c r="D863" t="s">
        <v>64</v>
      </c>
      <c r="E863" t="s">
        <v>537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23.474999999999898</v>
      </c>
      <c r="P863">
        <v>23.055</v>
      </c>
      <c r="Q863">
        <v>26.795000000000002</v>
      </c>
      <c r="R863">
        <v>1.87</v>
      </c>
      <c r="S863" t="s">
        <v>1162</v>
      </c>
      <c r="T863" t="s">
        <v>1162</v>
      </c>
    </row>
    <row r="864" spans="1:20">
      <c r="A864" t="s">
        <v>160</v>
      </c>
      <c r="B864">
        <v>2020</v>
      </c>
      <c r="C864" s="9">
        <v>43856</v>
      </c>
      <c r="D864" t="s">
        <v>64</v>
      </c>
      <c r="E864" t="s">
        <v>537</v>
      </c>
      <c r="F864">
        <v>4</v>
      </c>
      <c r="G864">
        <v>1</v>
      </c>
      <c r="H864" t="s">
        <v>252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21.614999999999998</v>
      </c>
      <c r="P864">
        <v>25.608999999999899</v>
      </c>
      <c r="Q864">
        <v>33.540999999999997</v>
      </c>
      <c r="R864">
        <v>3.9660000000000002</v>
      </c>
      <c r="S864" t="s">
        <v>1162</v>
      </c>
      <c r="T864" t="s">
        <v>1162</v>
      </c>
    </row>
    <row r="865" spans="1:20">
      <c r="A865" t="s">
        <v>160</v>
      </c>
      <c r="B865">
        <v>2020</v>
      </c>
      <c r="C865" s="9">
        <v>43856</v>
      </c>
      <c r="D865" t="s">
        <v>64</v>
      </c>
      <c r="E865" t="s">
        <v>537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29.692</v>
      </c>
      <c r="P865">
        <v>28.684999999999999</v>
      </c>
      <c r="Q865">
        <v>32.576999999999998</v>
      </c>
      <c r="R865">
        <v>1.946</v>
      </c>
      <c r="S865" t="s">
        <v>1162</v>
      </c>
      <c r="T865" t="s">
        <v>1162</v>
      </c>
    </row>
    <row r="866" spans="1:20">
      <c r="A866" t="s">
        <v>160</v>
      </c>
      <c r="B866">
        <v>2020</v>
      </c>
      <c r="C866" s="9">
        <v>43856</v>
      </c>
      <c r="D866" t="s">
        <v>64</v>
      </c>
      <c r="E866" t="s">
        <v>537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28.684999999999999</v>
      </c>
      <c r="P866">
        <v>29.265000000000001</v>
      </c>
      <c r="Q866">
        <v>33.067</v>
      </c>
      <c r="R866">
        <v>1.901</v>
      </c>
      <c r="S866" t="s">
        <v>1162</v>
      </c>
      <c r="T866" t="s">
        <v>1162</v>
      </c>
    </row>
    <row r="867" spans="1:20">
      <c r="A867" t="s">
        <v>160</v>
      </c>
      <c r="B867">
        <v>2020</v>
      </c>
      <c r="C867" s="9">
        <v>43856</v>
      </c>
      <c r="D867" t="s">
        <v>64</v>
      </c>
      <c r="E867" t="s">
        <v>537</v>
      </c>
      <c r="F867">
        <v>4</v>
      </c>
      <c r="G867">
        <v>2</v>
      </c>
      <c r="H867" t="s">
        <v>252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25.608999999999899</v>
      </c>
      <c r="P867">
        <v>24.405999999999999</v>
      </c>
      <c r="Q867">
        <v>31.51</v>
      </c>
      <c r="R867">
        <v>3.552</v>
      </c>
      <c r="S867" t="s">
        <v>1162</v>
      </c>
      <c r="T867" t="s">
        <v>1162</v>
      </c>
    </row>
    <row r="868" spans="1:20">
      <c r="A868" t="s">
        <v>160</v>
      </c>
      <c r="B868">
        <v>2020</v>
      </c>
      <c r="C868" s="9">
        <v>43856</v>
      </c>
      <c r="D868" t="s">
        <v>64</v>
      </c>
      <c r="E868" t="s">
        <v>537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29.265000000000001</v>
      </c>
      <c r="P868">
        <v>29.908000000000001</v>
      </c>
      <c r="Q868">
        <v>33.576000000000001</v>
      </c>
      <c r="R868">
        <v>1.8340000000000001</v>
      </c>
      <c r="S868" t="s">
        <v>1162</v>
      </c>
      <c r="T868" t="s">
        <v>1162</v>
      </c>
    </row>
    <row r="869" spans="1:20">
      <c r="A869" t="s">
        <v>160</v>
      </c>
      <c r="B869">
        <v>2020</v>
      </c>
      <c r="C869" s="9">
        <v>43856</v>
      </c>
      <c r="D869" t="s">
        <v>64</v>
      </c>
      <c r="E869" t="s">
        <v>537</v>
      </c>
      <c r="F869">
        <v>4</v>
      </c>
      <c r="G869">
        <v>3</v>
      </c>
      <c r="H869" t="s">
        <v>252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 s="146">
        <v>67.937346669182801</v>
      </c>
      <c r="O869">
        <v>24.405999999999999</v>
      </c>
      <c r="P869">
        <v>25.224999999999898</v>
      </c>
      <c r="Q869">
        <v>31.184999999999999</v>
      </c>
      <c r="R869">
        <v>2.98</v>
      </c>
      <c r="S869" t="s">
        <v>1162</v>
      </c>
      <c r="T869" t="s">
        <v>1162</v>
      </c>
    </row>
    <row r="870" spans="1:20">
      <c r="A870" t="s">
        <v>160</v>
      </c>
      <c r="B870">
        <v>2020</v>
      </c>
      <c r="C870" s="9">
        <v>43856</v>
      </c>
      <c r="D870" t="s">
        <v>64</v>
      </c>
      <c r="E870" t="s">
        <v>538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29.908000000000001</v>
      </c>
      <c r="P870">
        <v>29.895</v>
      </c>
      <c r="Q870">
        <v>33.395000000000003</v>
      </c>
      <c r="R870">
        <v>1.75</v>
      </c>
      <c r="S870" t="s">
        <v>1162</v>
      </c>
      <c r="T870" t="s">
        <v>1162</v>
      </c>
    </row>
    <row r="871" spans="1:20">
      <c r="A871" t="s">
        <v>160</v>
      </c>
      <c r="B871">
        <v>2020</v>
      </c>
      <c r="C871" s="9">
        <v>43856</v>
      </c>
      <c r="D871" t="s">
        <v>64</v>
      </c>
      <c r="E871" t="s">
        <v>538</v>
      </c>
      <c r="F871">
        <v>1</v>
      </c>
      <c r="G871">
        <v>1</v>
      </c>
      <c r="H871" t="s">
        <v>200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30.891999999999999</v>
      </c>
      <c r="P871">
        <v>30.798999999999999</v>
      </c>
      <c r="Q871">
        <v>32.753</v>
      </c>
      <c r="R871">
        <v>0.97699999999999998</v>
      </c>
      <c r="S871" t="s">
        <v>1162</v>
      </c>
      <c r="T871" t="s">
        <v>1162</v>
      </c>
    </row>
    <row r="872" spans="1:20">
      <c r="A872" t="s">
        <v>160</v>
      </c>
      <c r="B872">
        <v>2020</v>
      </c>
      <c r="C872" s="9">
        <v>43856</v>
      </c>
      <c r="D872" t="s">
        <v>64</v>
      </c>
      <c r="E872" t="s">
        <v>538</v>
      </c>
      <c r="F872">
        <v>1</v>
      </c>
      <c r="G872">
        <v>2</v>
      </c>
      <c r="H872" t="s">
        <v>200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30.798999999999999</v>
      </c>
      <c r="P872">
        <v>30.950999999999901</v>
      </c>
      <c r="Q872">
        <v>32.890999999999998</v>
      </c>
      <c r="R872">
        <v>0.97</v>
      </c>
      <c r="S872" t="s">
        <v>1162</v>
      </c>
      <c r="T872" t="s">
        <v>1162</v>
      </c>
    </row>
    <row r="873" spans="1:20">
      <c r="A873" t="s">
        <v>160</v>
      </c>
      <c r="B873">
        <v>2020</v>
      </c>
      <c r="C873" s="9">
        <v>43856</v>
      </c>
      <c r="D873" t="s">
        <v>64</v>
      </c>
      <c r="E873" t="s">
        <v>538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534</v>
      </c>
      <c r="O873">
        <v>29.895</v>
      </c>
      <c r="P873">
        <v>29.587999999999901</v>
      </c>
      <c r="Q873">
        <v>32.927999999999997</v>
      </c>
      <c r="R873">
        <v>1.67</v>
      </c>
      <c r="S873" t="s">
        <v>1162</v>
      </c>
      <c r="T873" t="s">
        <v>1162</v>
      </c>
    </row>
    <row r="874" spans="1:20">
      <c r="A874" t="s">
        <v>160</v>
      </c>
      <c r="B874">
        <v>2020</v>
      </c>
      <c r="C874" s="9">
        <v>43856</v>
      </c>
      <c r="D874" t="s">
        <v>64</v>
      </c>
      <c r="E874" t="s">
        <v>538</v>
      </c>
      <c r="F874">
        <v>1</v>
      </c>
      <c r="G874">
        <v>3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30.950999999999901</v>
      </c>
      <c r="P874">
        <v>30.962</v>
      </c>
      <c r="Q874">
        <v>32.880000000000003</v>
      </c>
      <c r="R874">
        <v>0.95899999999999996</v>
      </c>
      <c r="S874" t="s">
        <v>1162</v>
      </c>
      <c r="T874" t="s">
        <v>1162</v>
      </c>
    </row>
    <row r="875" spans="1:20">
      <c r="A875" t="s">
        <v>160</v>
      </c>
      <c r="B875">
        <v>2020</v>
      </c>
      <c r="C875" s="9">
        <v>43856</v>
      </c>
      <c r="D875" t="s">
        <v>64</v>
      </c>
      <c r="E875" t="s">
        <v>538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 s="146">
        <v>70.443205165834996</v>
      </c>
      <c r="O875">
        <v>29.587999999999901</v>
      </c>
      <c r="P875">
        <v>29.088999999999999</v>
      </c>
      <c r="Q875">
        <v>32.317</v>
      </c>
      <c r="R875">
        <v>1.6140000000000001</v>
      </c>
      <c r="S875" t="s">
        <v>1162</v>
      </c>
      <c r="T875" t="s">
        <v>1162</v>
      </c>
    </row>
    <row r="876" spans="1:20">
      <c r="A876" t="s">
        <v>160</v>
      </c>
      <c r="B876">
        <v>2020</v>
      </c>
      <c r="C876" s="9">
        <v>43856</v>
      </c>
      <c r="D876" t="s">
        <v>64</v>
      </c>
      <c r="E876" t="s">
        <v>538</v>
      </c>
      <c r="F876">
        <v>2</v>
      </c>
      <c r="G876">
        <v>1</v>
      </c>
      <c r="H876" t="s">
        <v>871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25.460999999999999</v>
      </c>
      <c r="P876">
        <v>26.259</v>
      </c>
      <c r="Q876">
        <v>30.117000000000001</v>
      </c>
      <c r="R876">
        <v>1.929</v>
      </c>
      <c r="S876" t="s">
        <v>1162</v>
      </c>
      <c r="T876" t="s">
        <v>1162</v>
      </c>
    </row>
    <row r="877" spans="1:20">
      <c r="A877" t="s">
        <v>160</v>
      </c>
      <c r="B877">
        <v>2020</v>
      </c>
      <c r="C877" s="9">
        <v>43856</v>
      </c>
      <c r="D877" t="s">
        <v>64</v>
      </c>
      <c r="E877" t="s">
        <v>538</v>
      </c>
      <c r="F877">
        <v>2</v>
      </c>
      <c r="G877">
        <v>1</v>
      </c>
      <c r="H877" t="s">
        <v>227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21.707999999999998</v>
      </c>
      <c r="P877">
        <v>21.367999999999999</v>
      </c>
      <c r="Q877">
        <v>26.888000000000002</v>
      </c>
      <c r="R877">
        <v>2.76</v>
      </c>
      <c r="S877" t="s">
        <v>1162</v>
      </c>
      <c r="T877" t="s">
        <v>1162</v>
      </c>
    </row>
    <row r="878" spans="1:20">
      <c r="A878" t="s">
        <v>160</v>
      </c>
      <c r="B878">
        <v>2020</v>
      </c>
      <c r="C878" s="9">
        <v>43856</v>
      </c>
      <c r="D878" t="s">
        <v>64</v>
      </c>
      <c r="E878" t="s">
        <v>538</v>
      </c>
      <c r="F878">
        <v>2</v>
      </c>
      <c r="G878">
        <v>2</v>
      </c>
      <c r="H878" t="s">
        <v>227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21.367999999999999</v>
      </c>
      <c r="P878">
        <v>23.728000000000002</v>
      </c>
      <c r="Q878">
        <v>28.641999999999999</v>
      </c>
      <c r="R878">
        <v>2.4569999999999999</v>
      </c>
      <c r="S878" t="s">
        <v>1162</v>
      </c>
      <c r="T878" t="s">
        <v>1162</v>
      </c>
    </row>
    <row r="879" spans="1:20">
      <c r="A879" t="s">
        <v>160</v>
      </c>
      <c r="B879">
        <v>2020</v>
      </c>
      <c r="C879" s="9">
        <v>43856</v>
      </c>
      <c r="D879" t="s">
        <v>64</v>
      </c>
      <c r="E879" t="s">
        <v>538</v>
      </c>
      <c r="F879">
        <v>2</v>
      </c>
      <c r="G879">
        <v>2</v>
      </c>
      <c r="H879" t="s">
        <v>871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26.259</v>
      </c>
      <c r="P879">
        <v>26.500999999999902</v>
      </c>
      <c r="Q879">
        <v>30.146999999999998</v>
      </c>
      <c r="R879">
        <v>1.823</v>
      </c>
      <c r="S879" t="s">
        <v>1162</v>
      </c>
      <c r="T879" t="s">
        <v>1162</v>
      </c>
    </row>
    <row r="880" spans="1:20">
      <c r="A880" t="s">
        <v>160</v>
      </c>
      <c r="B880">
        <v>2020</v>
      </c>
      <c r="C880" s="9">
        <v>43856</v>
      </c>
      <c r="D880" t="s">
        <v>64</v>
      </c>
      <c r="E880" t="s">
        <v>538</v>
      </c>
      <c r="F880">
        <v>2</v>
      </c>
      <c r="G880">
        <v>3</v>
      </c>
      <c r="H880" t="s">
        <v>871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26.500999999999902</v>
      </c>
      <c r="P880">
        <v>26.946999999999999</v>
      </c>
      <c r="Q880">
        <v>30.510999999999999</v>
      </c>
      <c r="R880">
        <v>1.782</v>
      </c>
      <c r="S880" t="s">
        <v>1162</v>
      </c>
      <c r="T880" t="s">
        <v>1162</v>
      </c>
    </row>
    <row r="881" spans="1:20">
      <c r="A881" t="s">
        <v>160</v>
      </c>
      <c r="B881">
        <v>2020</v>
      </c>
      <c r="C881" s="9">
        <v>43856</v>
      </c>
      <c r="D881" t="s">
        <v>64</v>
      </c>
      <c r="E881" t="s">
        <v>538</v>
      </c>
      <c r="F881">
        <v>2</v>
      </c>
      <c r="G881">
        <v>3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23.728000000000002</v>
      </c>
      <c r="P881">
        <v>23.274999999999999</v>
      </c>
      <c r="Q881">
        <v>27.981000000000002</v>
      </c>
      <c r="R881">
        <v>2.3530000000000002</v>
      </c>
      <c r="S881" t="s">
        <v>1162</v>
      </c>
      <c r="T881" t="s">
        <v>1162</v>
      </c>
    </row>
    <row r="882" spans="1:20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540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29.088999999999999</v>
      </c>
      <c r="P882">
        <v>29.327999999999999</v>
      </c>
      <c r="Q882">
        <v>32.51</v>
      </c>
      <c r="R882">
        <v>1.591</v>
      </c>
      <c r="S882" t="s">
        <v>1162</v>
      </c>
      <c r="T882" t="s">
        <v>1162</v>
      </c>
    </row>
    <row r="883" spans="1:20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540</v>
      </c>
      <c r="G883">
        <v>1</v>
      </c>
      <c r="H883" t="s">
        <v>227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23.274999999999999</v>
      </c>
      <c r="P883">
        <v>23.016999999999999</v>
      </c>
      <c r="Q883">
        <v>27.571000000000002</v>
      </c>
      <c r="R883">
        <v>2.2770000000000001</v>
      </c>
      <c r="S883" t="s">
        <v>1162</v>
      </c>
      <c r="T883" t="s">
        <v>1162</v>
      </c>
    </row>
    <row r="884" spans="1:20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540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29.327999999999999</v>
      </c>
      <c r="P884">
        <v>29.540999999999901</v>
      </c>
      <c r="Q884">
        <v>32.680999999999997</v>
      </c>
      <c r="R884">
        <v>1.57</v>
      </c>
      <c r="S884" t="s">
        <v>1162</v>
      </c>
      <c r="T884" t="s">
        <v>1162</v>
      </c>
    </row>
    <row r="885" spans="1:20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540</v>
      </c>
      <c r="G885">
        <v>2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23.016999999999999</v>
      </c>
      <c r="P885">
        <v>22.797999999999998</v>
      </c>
      <c r="Q885">
        <v>27.222000000000001</v>
      </c>
      <c r="R885">
        <v>2.2120000000000002</v>
      </c>
      <c r="S885" t="s">
        <v>1162</v>
      </c>
      <c r="T885" t="s">
        <v>1162</v>
      </c>
    </row>
    <row r="886" spans="1:20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539</v>
      </c>
      <c r="G886">
        <v>1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30.962</v>
      </c>
      <c r="P886">
        <v>31.062999999999999</v>
      </c>
      <c r="Q886">
        <v>32.975000000000001</v>
      </c>
      <c r="R886">
        <v>0.95599999999999996</v>
      </c>
      <c r="S886" t="s">
        <v>1162</v>
      </c>
      <c r="T886" t="s">
        <v>1162</v>
      </c>
    </row>
    <row r="887" spans="1:20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539</v>
      </c>
      <c r="G887">
        <v>1</v>
      </c>
      <c r="H887" t="s">
        <v>871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26.946999999999999</v>
      </c>
      <c r="P887">
        <v>26.702999999999999</v>
      </c>
      <c r="Q887">
        <v>30.184999999999999</v>
      </c>
      <c r="R887">
        <v>1.7410000000000001</v>
      </c>
      <c r="S887" t="s">
        <v>1162</v>
      </c>
      <c r="T887" t="s">
        <v>1162</v>
      </c>
    </row>
    <row r="888" spans="1:20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539</v>
      </c>
      <c r="G888">
        <v>2</v>
      </c>
      <c r="H888" t="s">
        <v>200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31.062999999999999</v>
      </c>
      <c r="P888">
        <v>31.158000000000001</v>
      </c>
      <c r="Q888">
        <v>33.064</v>
      </c>
      <c r="R888">
        <v>0.95299999999999996</v>
      </c>
      <c r="S888" t="s">
        <v>1162</v>
      </c>
      <c r="T888" t="s">
        <v>1162</v>
      </c>
    </row>
    <row r="889" spans="1:20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539</v>
      </c>
      <c r="G889">
        <v>2</v>
      </c>
      <c r="H889" t="s">
        <v>871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 s="146">
        <v>69.144338807260098</v>
      </c>
      <c r="O889">
        <v>26.702999999999999</v>
      </c>
      <c r="P889">
        <v>26.483999999999899</v>
      </c>
      <c r="Q889">
        <v>29.891999999999999</v>
      </c>
      <c r="R889">
        <v>1.704</v>
      </c>
      <c r="S889" t="s">
        <v>1162</v>
      </c>
      <c r="T889" t="s">
        <v>1162</v>
      </c>
    </row>
    <row r="890" spans="1:20">
      <c r="A890" t="s">
        <v>215</v>
      </c>
      <c r="B890">
        <v>2020</v>
      </c>
      <c r="C890" s="9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20.218999999999902</v>
      </c>
      <c r="P890">
        <v>22.369</v>
      </c>
      <c r="Q890">
        <v>27.463000000000001</v>
      </c>
      <c r="R890">
        <v>2.5470000000000002</v>
      </c>
      <c r="S890" t="s">
        <v>1162</v>
      </c>
      <c r="T890" t="s">
        <v>1162</v>
      </c>
    </row>
    <row r="891" spans="1:20">
      <c r="A891" t="s">
        <v>215</v>
      </c>
      <c r="B891">
        <v>2020</v>
      </c>
      <c r="C891" s="9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23.055</v>
      </c>
      <c r="P891">
        <v>22.79</v>
      </c>
      <c r="Q891">
        <v>26.402000000000001</v>
      </c>
      <c r="R891">
        <v>1.806</v>
      </c>
      <c r="S891" t="s">
        <v>1162</v>
      </c>
      <c r="T891" t="s">
        <v>1162</v>
      </c>
    </row>
    <row r="892" spans="1:20">
      <c r="A892" t="s">
        <v>215</v>
      </c>
      <c r="B892">
        <v>2020</v>
      </c>
      <c r="C892" s="9">
        <v>43890</v>
      </c>
      <c r="D892" t="s">
        <v>19</v>
      </c>
      <c r="E892" t="s">
        <v>533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24.32</v>
      </c>
      <c r="P892">
        <v>24.450999999999901</v>
      </c>
      <c r="Q892">
        <v>27.678999999999998</v>
      </c>
      <c r="R892">
        <v>1.6140000000000001</v>
      </c>
      <c r="S892" t="s">
        <v>1162</v>
      </c>
      <c r="T892" t="s">
        <v>1162</v>
      </c>
    </row>
    <row r="893" spans="1:20">
      <c r="A893" t="s">
        <v>215</v>
      </c>
      <c r="B893">
        <v>2020</v>
      </c>
      <c r="C893" s="9">
        <v>43890</v>
      </c>
      <c r="D893" t="s">
        <v>19</v>
      </c>
      <c r="E893" t="s">
        <v>533</v>
      </c>
      <c r="F893">
        <v>2</v>
      </c>
      <c r="G893">
        <v>1</v>
      </c>
      <c r="H893" t="s">
        <v>230</v>
      </c>
      <c r="I893" t="s">
        <v>210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11.196999999999999</v>
      </c>
      <c r="P893">
        <v>11.02</v>
      </c>
      <c r="Q893">
        <v>18.846</v>
      </c>
      <c r="R893">
        <v>3.9129999999999998</v>
      </c>
      <c r="S893" t="s">
        <v>1162</v>
      </c>
      <c r="T893" t="s">
        <v>1162</v>
      </c>
    </row>
    <row r="894" spans="1:20">
      <c r="A894" t="s">
        <v>215</v>
      </c>
      <c r="B894">
        <v>2020</v>
      </c>
      <c r="C894" s="9">
        <v>43890</v>
      </c>
      <c r="D894" t="s">
        <v>19</v>
      </c>
      <c r="E894" t="s">
        <v>533</v>
      </c>
      <c r="F894">
        <v>3</v>
      </c>
      <c r="G894">
        <v>1</v>
      </c>
      <c r="H894" t="s">
        <v>190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24.538999999999898</v>
      </c>
      <c r="P894">
        <v>25.204000000000001</v>
      </c>
      <c r="Q894">
        <v>29.106000000000002</v>
      </c>
      <c r="R894">
        <v>1.9510000000000001</v>
      </c>
      <c r="S894" t="s">
        <v>1162</v>
      </c>
      <c r="T894" t="s">
        <v>1162</v>
      </c>
    </row>
    <row r="895" spans="1:20">
      <c r="A895" t="s">
        <v>215</v>
      </c>
      <c r="B895">
        <v>2020</v>
      </c>
      <c r="C895" s="9">
        <v>43890</v>
      </c>
      <c r="D895" t="s">
        <v>19</v>
      </c>
      <c r="E895" t="s">
        <v>533</v>
      </c>
      <c r="F895">
        <v>3</v>
      </c>
      <c r="G895">
        <v>1</v>
      </c>
      <c r="H895" t="s">
        <v>904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24.981000000000002</v>
      </c>
      <c r="P895">
        <v>24.672000000000001</v>
      </c>
      <c r="Q895">
        <v>27.998000000000001</v>
      </c>
      <c r="R895">
        <v>1.663</v>
      </c>
      <c r="S895" t="s">
        <v>1162</v>
      </c>
      <c r="T895" t="s">
        <v>1162</v>
      </c>
    </row>
    <row r="896" spans="1:20">
      <c r="A896" t="s">
        <v>215</v>
      </c>
      <c r="B896">
        <v>2020</v>
      </c>
      <c r="C896" s="9">
        <v>43890</v>
      </c>
      <c r="D896" t="s">
        <v>19</v>
      </c>
      <c r="E896" t="s">
        <v>533</v>
      </c>
      <c r="F896">
        <v>4</v>
      </c>
      <c r="G896">
        <v>1</v>
      </c>
      <c r="H896" t="s">
        <v>191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26.033999999999999</v>
      </c>
      <c r="P896">
        <v>26.207999999999998</v>
      </c>
      <c r="Q896">
        <v>30.538</v>
      </c>
      <c r="R896">
        <v>2.165</v>
      </c>
      <c r="S896" t="s">
        <v>1162</v>
      </c>
      <c r="T896" t="s">
        <v>1162</v>
      </c>
    </row>
    <row r="897" spans="1:20">
      <c r="A897" t="s">
        <v>215</v>
      </c>
      <c r="B897">
        <v>2020</v>
      </c>
      <c r="C897" s="9">
        <v>43890</v>
      </c>
      <c r="D897" t="s">
        <v>19</v>
      </c>
      <c r="E897" t="s">
        <v>533</v>
      </c>
      <c r="F897">
        <v>4</v>
      </c>
      <c r="G897">
        <v>1</v>
      </c>
      <c r="H897" t="s">
        <v>293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6.2539999999999996</v>
      </c>
      <c r="P897">
        <v>6.29</v>
      </c>
      <c r="Q897">
        <v>18.434000000000001</v>
      </c>
      <c r="R897">
        <v>6.0720000000000001</v>
      </c>
      <c r="S897" t="s">
        <v>1162</v>
      </c>
      <c r="T897" t="s">
        <v>1162</v>
      </c>
    </row>
    <row r="898" spans="1:20">
      <c r="A898" t="s">
        <v>215</v>
      </c>
      <c r="B898">
        <v>2020</v>
      </c>
      <c r="C898" s="9">
        <v>43890</v>
      </c>
      <c r="D898" t="s">
        <v>19</v>
      </c>
      <c r="E898" t="s">
        <v>533</v>
      </c>
      <c r="F898">
        <v>5</v>
      </c>
      <c r="G898">
        <v>1</v>
      </c>
      <c r="H898" t="s">
        <v>871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26.483999999999899</v>
      </c>
      <c r="P898">
        <v>26.904</v>
      </c>
      <c r="Q898">
        <v>30.212</v>
      </c>
      <c r="R898">
        <v>1.6539999999999999</v>
      </c>
      <c r="S898" t="s">
        <v>1162</v>
      </c>
      <c r="T898" t="s">
        <v>1162</v>
      </c>
    </row>
    <row r="899" spans="1:20">
      <c r="A899" t="s">
        <v>215</v>
      </c>
      <c r="B899">
        <v>2020</v>
      </c>
      <c r="C899" s="9">
        <v>43890</v>
      </c>
      <c r="D899" t="s">
        <v>19</v>
      </c>
      <c r="E899" t="s">
        <v>533</v>
      </c>
      <c r="F899">
        <v>5</v>
      </c>
      <c r="G899">
        <v>1</v>
      </c>
      <c r="H899" t="s">
        <v>199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24.698999999999899</v>
      </c>
      <c r="P899">
        <v>24.591000000000001</v>
      </c>
      <c r="Q899">
        <v>28.187000000000001</v>
      </c>
      <c r="R899">
        <v>1.798</v>
      </c>
      <c r="S899" t="s">
        <v>1162</v>
      </c>
      <c r="T899" t="s">
        <v>1162</v>
      </c>
    </row>
    <row r="900" spans="1:20">
      <c r="A900" t="s">
        <v>215</v>
      </c>
      <c r="B900">
        <v>2020</v>
      </c>
      <c r="C900" s="9">
        <v>43890</v>
      </c>
      <c r="D900" t="s">
        <v>19</v>
      </c>
      <c r="E900" t="s">
        <v>533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25.213999999999999</v>
      </c>
      <c r="P900">
        <v>25.608999999999899</v>
      </c>
      <c r="Q900">
        <v>28.890999999999998</v>
      </c>
      <c r="R900">
        <v>1.641</v>
      </c>
      <c r="S900" t="s">
        <v>1162</v>
      </c>
      <c r="T900" t="s">
        <v>1162</v>
      </c>
    </row>
    <row r="901" spans="1:20">
      <c r="A901" t="s">
        <v>215</v>
      </c>
      <c r="B901">
        <v>2020</v>
      </c>
      <c r="C901" s="9">
        <v>43890</v>
      </c>
      <c r="D901" t="s">
        <v>19</v>
      </c>
      <c r="E901" t="s">
        <v>533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18.687999999999999</v>
      </c>
      <c r="P901">
        <v>20.082000000000001</v>
      </c>
      <c r="Q901">
        <v>24.866</v>
      </c>
      <c r="R901">
        <v>2.3919999999999999</v>
      </c>
      <c r="S901" t="s">
        <v>1162</v>
      </c>
      <c r="T901" t="s">
        <v>1162</v>
      </c>
    </row>
    <row r="902" spans="1:20">
      <c r="A902" t="s">
        <v>215</v>
      </c>
      <c r="B902">
        <v>2020</v>
      </c>
      <c r="C902" s="9">
        <v>43890</v>
      </c>
      <c r="D902" t="s">
        <v>19</v>
      </c>
      <c r="E902" t="s">
        <v>533</v>
      </c>
      <c r="F902">
        <v>7</v>
      </c>
      <c r="G902">
        <v>1</v>
      </c>
      <c r="H902" t="s">
        <v>198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29.678999999999998</v>
      </c>
      <c r="P902">
        <v>29.552999999999901</v>
      </c>
      <c r="Q902">
        <v>32.162999999999997</v>
      </c>
      <c r="R902">
        <v>1.3049999999999999</v>
      </c>
      <c r="S902" t="s">
        <v>1162</v>
      </c>
      <c r="T902" t="s">
        <v>1162</v>
      </c>
    </row>
    <row r="903" spans="1:20">
      <c r="A903" t="s">
        <v>215</v>
      </c>
      <c r="B903">
        <v>2020</v>
      </c>
      <c r="C903" s="9">
        <v>43890</v>
      </c>
      <c r="D903" t="s">
        <v>19</v>
      </c>
      <c r="E903" t="s">
        <v>533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14.743</v>
      </c>
      <c r="P903">
        <v>17.851999999999901</v>
      </c>
      <c r="Q903">
        <v>23.303999999999998</v>
      </c>
      <c r="R903">
        <v>2.726</v>
      </c>
      <c r="S903" t="s">
        <v>1162</v>
      </c>
      <c r="T903" t="s">
        <v>1162</v>
      </c>
    </row>
    <row r="904" spans="1:20">
      <c r="A904" t="s">
        <v>215</v>
      </c>
      <c r="B904">
        <v>2020</v>
      </c>
      <c r="C904" s="9">
        <v>43890</v>
      </c>
      <c r="D904" t="s">
        <v>19</v>
      </c>
      <c r="E904" t="s">
        <v>533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26.629000000000001</v>
      </c>
      <c r="P904">
        <v>26.960999999999999</v>
      </c>
      <c r="Q904">
        <v>29.234999999999999</v>
      </c>
      <c r="R904">
        <v>1.137</v>
      </c>
      <c r="S904" t="s">
        <v>1162</v>
      </c>
      <c r="T904" t="s">
        <v>1162</v>
      </c>
    </row>
    <row r="905" spans="1:20">
      <c r="A905" t="s">
        <v>215</v>
      </c>
      <c r="B905">
        <v>2020</v>
      </c>
      <c r="C905" s="9">
        <v>43890</v>
      </c>
      <c r="D905" t="s">
        <v>19</v>
      </c>
      <c r="E905" t="s">
        <v>533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29.047000000000001</v>
      </c>
      <c r="P905">
        <v>28.47</v>
      </c>
      <c r="Q905">
        <v>31.504000000000001</v>
      </c>
      <c r="R905">
        <v>1.5169999999999999</v>
      </c>
      <c r="S905" t="s">
        <v>1162</v>
      </c>
      <c r="T905" t="s">
        <v>1162</v>
      </c>
    </row>
    <row r="906" spans="1:20">
      <c r="A906" t="s">
        <v>215</v>
      </c>
      <c r="B906">
        <v>2020</v>
      </c>
      <c r="C906" s="9">
        <v>43890</v>
      </c>
      <c r="D906" t="s">
        <v>19</v>
      </c>
      <c r="E906" t="s">
        <v>533</v>
      </c>
      <c r="F906">
        <v>9</v>
      </c>
      <c r="G906">
        <v>1</v>
      </c>
      <c r="H906" t="s">
        <v>255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29.376999999999999</v>
      </c>
      <c r="P906">
        <v>29.504999999999999</v>
      </c>
      <c r="Q906">
        <v>32.207000000000001</v>
      </c>
      <c r="R906">
        <v>1.351</v>
      </c>
      <c r="S906" t="s">
        <v>1162</v>
      </c>
      <c r="T906" t="s">
        <v>1162</v>
      </c>
    </row>
    <row r="907" spans="1:20">
      <c r="A907" t="s">
        <v>215</v>
      </c>
      <c r="B907">
        <v>2020</v>
      </c>
      <c r="C907" s="9">
        <v>43890</v>
      </c>
      <c r="D907" t="s">
        <v>19</v>
      </c>
      <c r="E907" t="s">
        <v>533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22.425000000000001</v>
      </c>
      <c r="P907">
        <v>22.290999999999901</v>
      </c>
      <c r="Q907">
        <v>25.986999999999998</v>
      </c>
      <c r="R907">
        <v>1.8480000000000001</v>
      </c>
      <c r="S907" t="s">
        <v>1162</v>
      </c>
      <c r="T907" t="s">
        <v>1162</v>
      </c>
    </row>
    <row r="908" spans="1:20">
      <c r="A908" t="s">
        <v>215</v>
      </c>
      <c r="B908">
        <v>2020</v>
      </c>
      <c r="C908" s="9">
        <v>43890</v>
      </c>
      <c r="D908" t="s">
        <v>19</v>
      </c>
      <c r="E908" t="s">
        <v>533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18.759999999999899</v>
      </c>
      <c r="P908">
        <v>20.707000000000001</v>
      </c>
      <c r="Q908">
        <v>25.370999999999999</v>
      </c>
      <c r="R908">
        <v>2.3319999999999999</v>
      </c>
      <c r="S908" t="s">
        <v>1162</v>
      </c>
      <c r="T908" t="s">
        <v>1162</v>
      </c>
    </row>
    <row r="909" spans="1:20">
      <c r="A909" t="s">
        <v>215</v>
      </c>
      <c r="B909">
        <v>2020</v>
      </c>
      <c r="C909" s="9">
        <v>43890</v>
      </c>
      <c r="D909" t="s">
        <v>19</v>
      </c>
      <c r="E909" t="s">
        <v>533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28.264999999999901</v>
      </c>
      <c r="P909">
        <v>27.646000000000001</v>
      </c>
      <c r="Q909">
        <v>30.792000000000002</v>
      </c>
      <c r="R909">
        <v>1.573</v>
      </c>
      <c r="S909" t="s">
        <v>1162</v>
      </c>
      <c r="T909" t="s">
        <v>1162</v>
      </c>
    </row>
    <row r="910" spans="1:20">
      <c r="A910" t="s">
        <v>215</v>
      </c>
      <c r="B910">
        <v>2020</v>
      </c>
      <c r="C910" s="9">
        <v>43890</v>
      </c>
      <c r="D910" t="s">
        <v>19</v>
      </c>
      <c r="E910" t="s">
        <v>533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26.606999999999999</v>
      </c>
      <c r="P910">
        <v>26.821999999999999</v>
      </c>
      <c r="Q910">
        <v>30.038</v>
      </c>
      <c r="R910">
        <v>1.6080000000000001</v>
      </c>
      <c r="S910" t="s">
        <v>1162</v>
      </c>
      <c r="T910" t="s">
        <v>1162</v>
      </c>
    </row>
    <row r="911" spans="1:20">
      <c r="A911" t="s">
        <v>215</v>
      </c>
      <c r="B911">
        <v>2020</v>
      </c>
      <c r="C911" s="9">
        <v>43890</v>
      </c>
      <c r="D911" t="s">
        <v>19</v>
      </c>
      <c r="E911" t="s">
        <v>533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20.576999999999899</v>
      </c>
      <c r="P911">
        <v>20.401</v>
      </c>
      <c r="Q911">
        <v>24.388999999999999</v>
      </c>
      <c r="R911">
        <v>1.994</v>
      </c>
      <c r="S911" t="s">
        <v>1162</v>
      </c>
      <c r="T911" t="s">
        <v>1162</v>
      </c>
    </row>
    <row r="912" spans="1:20">
      <c r="A912" t="s">
        <v>215</v>
      </c>
      <c r="B912">
        <v>2020</v>
      </c>
      <c r="C912" s="9">
        <v>43890</v>
      </c>
      <c r="D912" t="s">
        <v>19</v>
      </c>
      <c r="E912" t="s">
        <v>533</v>
      </c>
      <c r="F912">
        <v>12</v>
      </c>
      <c r="G912">
        <v>1</v>
      </c>
      <c r="H912" t="s">
        <v>240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28.532999999999902</v>
      </c>
      <c r="P912">
        <v>28.808</v>
      </c>
      <c r="Q912">
        <v>32.085999999999999</v>
      </c>
      <c r="R912">
        <v>1.639</v>
      </c>
      <c r="S912" t="s">
        <v>1162</v>
      </c>
      <c r="T912" t="s">
        <v>1162</v>
      </c>
    </row>
    <row r="913" spans="1:20">
      <c r="A913" t="s">
        <v>215</v>
      </c>
      <c r="B913">
        <v>2020</v>
      </c>
      <c r="C913" s="9">
        <v>43890</v>
      </c>
      <c r="D913" t="s">
        <v>19</v>
      </c>
      <c r="E913" t="s">
        <v>533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19.922000000000001</v>
      </c>
      <c r="P913">
        <v>19.110999999999901</v>
      </c>
      <c r="Q913">
        <v>27.460999999999999</v>
      </c>
      <c r="R913">
        <v>4.1749999999999998</v>
      </c>
      <c r="S913" t="s">
        <v>1162</v>
      </c>
      <c r="T913" t="s">
        <v>1162</v>
      </c>
    </row>
    <row r="914" spans="1:20">
      <c r="A914" t="s">
        <v>215</v>
      </c>
      <c r="B914">
        <v>2020</v>
      </c>
      <c r="C914" s="9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35.168999999999997</v>
      </c>
      <c r="P914">
        <v>34.927</v>
      </c>
      <c r="Q914">
        <v>37.069000000000003</v>
      </c>
      <c r="R914">
        <v>1.071</v>
      </c>
      <c r="S914" t="s">
        <v>1162</v>
      </c>
      <c r="T914" t="s">
        <v>1162</v>
      </c>
    </row>
    <row r="915" spans="1:20">
      <c r="A915" t="s">
        <v>215</v>
      </c>
      <c r="B915">
        <v>2020</v>
      </c>
      <c r="C915" s="9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28.808</v>
      </c>
      <c r="P915">
        <v>28.434000000000001</v>
      </c>
      <c r="Q915">
        <v>31.596</v>
      </c>
      <c r="R915">
        <v>1.581</v>
      </c>
      <c r="S915" t="s">
        <v>1162</v>
      </c>
      <c r="T915" t="s">
        <v>1162</v>
      </c>
    </row>
    <row r="916" spans="1:20">
      <c r="A916" t="s">
        <v>215</v>
      </c>
      <c r="B916">
        <v>2020</v>
      </c>
      <c r="C916" s="9">
        <v>43890</v>
      </c>
      <c r="D916" t="s">
        <v>19</v>
      </c>
      <c r="E916" t="s">
        <v>536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33.229999999999997</v>
      </c>
      <c r="P916">
        <v>33.317999999999998</v>
      </c>
      <c r="Q916">
        <v>35.536000000000001</v>
      </c>
      <c r="R916">
        <v>1.109</v>
      </c>
      <c r="S916" t="s">
        <v>1162</v>
      </c>
      <c r="T916" t="s">
        <v>1162</v>
      </c>
    </row>
    <row r="917" spans="1:20">
      <c r="A917" t="s">
        <v>215</v>
      </c>
      <c r="B917">
        <v>2020</v>
      </c>
      <c r="C917" s="9">
        <v>43890</v>
      </c>
      <c r="D917" t="s">
        <v>19</v>
      </c>
      <c r="E917" t="s">
        <v>536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26.821999999999999</v>
      </c>
      <c r="P917">
        <v>26.704000000000001</v>
      </c>
      <c r="Q917">
        <v>29.876000000000001</v>
      </c>
      <c r="R917">
        <v>1.5860000000000001</v>
      </c>
      <c r="S917" t="s">
        <v>1162</v>
      </c>
      <c r="T917" t="s">
        <v>1162</v>
      </c>
    </row>
    <row r="918" spans="1:20">
      <c r="A918" t="s">
        <v>215</v>
      </c>
      <c r="B918">
        <v>2020</v>
      </c>
      <c r="C918" s="9">
        <v>43890</v>
      </c>
      <c r="D918" t="s">
        <v>19</v>
      </c>
      <c r="E918" t="s">
        <v>536</v>
      </c>
      <c r="F918">
        <v>3</v>
      </c>
      <c r="G918">
        <v>1</v>
      </c>
      <c r="H918" t="s">
        <v>200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31.158000000000001</v>
      </c>
      <c r="P918">
        <v>31.195</v>
      </c>
      <c r="Q918">
        <v>33.100999999999999</v>
      </c>
      <c r="R918">
        <v>0.95299999999999996</v>
      </c>
      <c r="S918" t="s">
        <v>1162</v>
      </c>
      <c r="T918" t="s">
        <v>1162</v>
      </c>
    </row>
    <row r="919" spans="1:20">
      <c r="A919" t="s">
        <v>215</v>
      </c>
      <c r="B919">
        <v>2020</v>
      </c>
      <c r="C919" s="9">
        <v>43890</v>
      </c>
      <c r="D919" t="s">
        <v>19</v>
      </c>
      <c r="E919" t="s">
        <v>536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20.707000000000001</v>
      </c>
      <c r="P919">
        <v>20.594000000000001</v>
      </c>
      <c r="Q919">
        <v>25.152000000000001</v>
      </c>
      <c r="R919">
        <v>2.2789999999999999</v>
      </c>
      <c r="S919" t="s">
        <v>1162</v>
      </c>
      <c r="T919" t="s">
        <v>1162</v>
      </c>
    </row>
    <row r="920" spans="1:20">
      <c r="A920" t="s">
        <v>215</v>
      </c>
      <c r="B920">
        <v>2020</v>
      </c>
      <c r="C920" s="9">
        <v>43890</v>
      </c>
      <c r="D920" t="s">
        <v>19</v>
      </c>
      <c r="E920" t="s">
        <v>536</v>
      </c>
      <c r="F920">
        <v>4</v>
      </c>
      <c r="G920">
        <v>1</v>
      </c>
      <c r="H920" t="s">
        <v>255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29.504999999999999</v>
      </c>
      <c r="P920">
        <v>29.739999999999899</v>
      </c>
      <c r="Q920">
        <v>32.409999999999997</v>
      </c>
      <c r="R920">
        <v>1.335</v>
      </c>
      <c r="S920" t="s">
        <v>1162</v>
      </c>
      <c r="T920" t="s">
        <v>1162</v>
      </c>
    </row>
    <row r="921" spans="1:20">
      <c r="A921" t="s">
        <v>215</v>
      </c>
      <c r="B921">
        <v>2020</v>
      </c>
      <c r="C921" s="9">
        <v>43890</v>
      </c>
      <c r="D921" t="s">
        <v>19</v>
      </c>
      <c r="E921" t="s">
        <v>536</v>
      </c>
      <c r="F921">
        <v>4</v>
      </c>
      <c r="G921">
        <v>1</v>
      </c>
      <c r="H921" t="s">
        <v>195</v>
      </c>
      <c r="I921" t="s">
        <v>196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26.739000000000001</v>
      </c>
      <c r="P921">
        <v>26.449000000000002</v>
      </c>
      <c r="Q921">
        <v>30.079000000000001</v>
      </c>
      <c r="R921">
        <v>1.8149999999999999</v>
      </c>
      <c r="S921" t="s">
        <v>1162</v>
      </c>
      <c r="T921" t="s">
        <v>1162</v>
      </c>
    </row>
    <row r="922" spans="1:20">
      <c r="A922" t="s">
        <v>215</v>
      </c>
      <c r="B922">
        <v>2020</v>
      </c>
      <c r="C922" s="9">
        <v>43890</v>
      </c>
      <c r="D922" t="s">
        <v>19</v>
      </c>
      <c r="E922" t="s">
        <v>536</v>
      </c>
      <c r="F922">
        <v>5</v>
      </c>
      <c r="G922">
        <v>1</v>
      </c>
      <c r="H922" t="s">
        <v>194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22.369</v>
      </c>
      <c r="P922">
        <v>23.808</v>
      </c>
      <c r="Q922">
        <v>28.558</v>
      </c>
      <c r="R922">
        <v>2.375</v>
      </c>
      <c r="S922" t="s">
        <v>1162</v>
      </c>
      <c r="T922" t="s">
        <v>1162</v>
      </c>
    </row>
    <row r="923" spans="1:20">
      <c r="A923" t="s">
        <v>215</v>
      </c>
      <c r="B923">
        <v>2020</v>
      </c>
      <c r="C923" s="9">
        <v>43890</v>
      </c>
      <c r="D923" t="s">
        <v>19</v>
      </c>
      <c r="E923" t="s">
        <v>536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26.960999999999999</v>
      </c>
      <c r="P923">
        <v>27.033000000000001</v>
      </c>
      <c r="Q923">
        <v>29.251000000000001</v>
      </c>
      <c r="R923">
        <v>1.109</v>
      </c>
      <c r="S923" t="s">
        <v>1162</v>
      </c>
      <c r="T923" t="s">
        <v>1162</v>
      </c>
    </row>
    <row r="924" spans="1:20">
      <c r="A924" t="s">
        <v>215</v>
      </c>
      <c r="B924">
        <v>2020</v>
      </c>
      <c r="C924" s="9">
        <v>43890</v>
      </c>
      <c r="D924" t="s">
        <v>19</v>
      </c>
      <c r="E924" t="s">
        <v>536</v>
      </c>
      <c r="F924">
        <v>6</v>
      </c>
      <c r="G924">
        <v>1</v>
      </c>
      <c r="H924" t="s">
        <v>198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29.552999999999901</v>
      </c>
      <c r="P924">
        <v>29.698</v>
      </c>
      <c r="Q924">
        <v>32.22</v>
      </c>
      <c r="R924">
        <v>1.2609999999999999</v>
      </c>
      <c r="S924" t="s">
        <v>1162</v>
      </c>
      <c r="T924" t="s">
        <v>1162</v>
      </c>
    </row>
    <row r="925" spans="1:20">
      <c r="A925" t="s">
        <v>215</v>
      </c>
      <c r="B925">
        <v>2020</v>
      </c>
      <c r="C925" s="9">
        <v>43890</v>
      </c>
      <c r="D925" t="s">
        <v>19</v>
      </c>
      <c r="E925" t="s">
        <v>536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24.450999999999901</v>
      </c>
      <c r="P925">
        <v>24.437999999999999</v>
      </c>
      <c r="Q925">
        <v>27.542000000000002</v>
      </c>
      <c r="R925">
        <v>1.552</v>
      </c>
      <c r="S925" t="s">
        <v>1162</v>
      </c>
      <c r="T925" t="s">
        <v>1162</v>
      </c>
    </row>
    <row r="926" spans="1:20">
      <c r="A926" t="s">
        <v>215</v>
      </c>
      <c r="B926">
        <v>2020</v>
      </c>
      <c r="C926" s="9">
        <v>43890</v>
      </c>
      <c r="D926" t="s">
        <v>19</v>
      </c>
      <c r="E926" t="s">
        <v>536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25.608999999999899</v>
      </c>
      <c r="P926">
        <v>26.298999999999999</v>
      </c>
      <c r="Q926">
        <v>29.407</v>
      </c>
      <c r="R926">
        <v>1.554</v>
      </c>
      <c r="S926" t="s">
        <v>1162</v>
      </c>
      <c r="T926" t="s">
        <v>1162</v>
      </c>
    </row>
    <row r="927" spans="1:20">
      <c r="A927" t="s">
        <v>215</v>
      </c>
      <c r="B927">
        <v>2020</v>
      </c>
      <c r="C927" s="9">
        <v>43890</v>
      </c>
      <c r="D927" t="s">
        <v>19</v>
      </c>
      <c r="E927" t="s">
        <v>536</v>
      </c>
      <c r="F927">
        <v>7</v>
      </c>
      <c r="G927">
        <v>1</v>
      </c>
      <c r="H927" t="s">
        <v>190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25.204000000000001</v>
      </c>
      <c r="P927">
        <v>24.98</v>
      </c>
      <c r="Q927">
        <v>28.664000000000001</v>
      </c>
      <c r="R927">
        <v>1.8420000000000001</v>
      </c>
      <c r="S927" t="s">
        <v>1162</v>
      </c>
      <c r="T927" t="s">
        <v>1162</v>
      </c>
    </row>
    <row r="928" spans="1:20">
      <c r="A928" t="s">
        <v>215</v>
      </c>
      <c r="B928">
        <v>2020</v>
      </c>
      <c r="C928" s="9">
        <v>43890</v>
      </c>
      <c r="D928" t="s">
        <v>19</v>
      </c>
      <c r="E928" t="s">
        <v>536</v>
      </c>
      <c r="F928">
        <v>8</v>
      </c>
      <c r="G928">
        <v>1</v>
      </c>
      <c r="H928" t="s">
        <v>191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26.207999999999998</v>
      </c>
      <c r="P928">
        <v>27.229999999999901</v>
      </c>
      <c r="Q928">
        <v>31.31</v>
      </c>
      <c r="R928">
        <v>2.04</v>
      </c>
      <c r="S928" t="s">
        <v>1162</v>
      </c>
      <c r="T928" t="s">
        <v>1162</v>
      </c>
    </row>
    <row r="929" spans="1:20">
      <c r="A929" t="s">
        <v>215</v>
      </c>
      <c r="B929">
        <v>2020</v>
      </c>
      <c r="C929" s="9">
        <v>43890</v>
      </c>
      <c r="D929" t="s">
        <v>19</v>
      </c>
      <c r="E929" t="s">
        <v>536</v>
      </c>
      <c r="F929">
        <v>8</v>
      </c>
      <c r="G929">
        <v>1</v>
      </c>
      <c r="H929" t="s">
        <v>871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26.904</v>
      </c>
      <c r="P929">
        <v>26.977</v>
      </c>
      <c r="Q929">
        <v>30.106999999999999</v>
      </c>
      <c r="R929">
        <v>1.5649999999999999</v>
      </c>
      <c r="S929" t="s">
        <v>1162</v>
      </c>
      <c r="T929" t="s">
        <v>1162</v>
      </c>
    </row>
    <row r="930" spans="1:20">
      <c r="A930" t="s">
        <v>215</v>
      </c>
      <c r="B930">
        <v>2020</v>
      </c>
      <c r="C930" s="9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34.927</v>
      </c>
      <c r="P930">
        <v>35.000999999999998</v>
      </c>
      <c r="Q930">
        <v>37.137</v>
      </c>
      <c r="R930">
        <v>1.0680000000000001</v>
      </c>
      <c r="S930" t="s">
        <v>1162</v>
      </c>
      <c r="T930" t="s">
        <v>1162</v>
      </c>
    </row>
    <row r="931" spans="1:20">
      <c r="A931" t="s">
        <v>215</v>
      </c>
      <c r="B931">
        <v>2020</v>
      </c>
      <c r="C931" s="9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27.229999999999901</v>
      </c>
      <c r="P931">
        <v>27.076000000000001</v>
      </c>
      <c r="Q931">
        <v>31.065999999999999</v>
      </c>
      <c r="R931">
        <v>1.9950000000000001</v>
      </c>
      <c r="S931" t="s">
        <v>1162</v>
      </c>
      <c r="T931" t="s">
        <v>1162</v>
      </c>
    </row>
    <row r="932" spans="1:20">
      <c r="A932" t="s">
        <v>215</v>
      </c>
      <c r="B932">
        <v>2020</v>
      </c>
      <c r="C932" s="9">
        <v>43890</v>
      </c>
      <c r="D932" t="s">
        <v>19</v>
      </c>
      <c r="E932" t="s">
        <v>537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35.000999999999998</v>
      </c>
      <c r="P932">
        <v>35.07</v>
      </c>
      <c r="Q932">
        <v>37.200000000000003</v>
      </c>
      <c r="R932">
        <v>1.0649999999999999</v>
      </c>
      <c r="S932" t="s">
        <v>1162</v>
      </c>
      <c r="T932" t="s">
        <v>1162</v>
      </c>
    </row>
    <row r="933" spans="1:20">
      <c r="A933" t="s">
        <v>215</v>
      </c>
      <c r="B933">
        <v>2020</v>
      </c>
      <c r="C933" s="9">
        <v>43890</v>
      </c>
      <c r="D933" t="s">
        <v>19</v>
      </c>
      <c r="E933" t="s">
        <v>537</v>
      </c>
      <c r="F933">
        <v>1</v>
      </c>
      <c r="G933">
        <v>2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27.076000000000001</v>
      </c>
      <c r="P933">
        <v>26.936</v>
      </c>
      <c r="Q933">
        <v>30.846</v>
      </c>
      <c r="R933">
        <v>1.9550000000000001</v>
      </c>
      <c r="S933" t="s">
        <v>1162</v>
      </c>
      <c r="T933" t="s">
        <v>1162</v>
      </c>
    </row>
    <row r="934" spans="1:20">
      <c r="A934" t="s">
        <v>215</v>
      </c>
      <c r="B934">
        <v>2020</v>
      </c>
      <c r="C934" s="9">
        <v>43890</v>
      </c>
      <c r="D934" t="s">
        <v>19</v>
      </c>
      <c r="E934" t="s">
        <v>537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33.317999999999998</v>
      </c>
      <c r="P934">
        <v>33.262</v>
      </c>
      <c r="Q934">
        <v>35.43</v>
      </c>
      <c r="R934">
        <v>1.0840000000000001</v>
      </c>
      <c r="S934" t="s">
        <v>1162</v>
      </c>
      <c r="T934" t="s">
        <v>1162</v>
      </c>
    </row>
    <row r="935" spans="1:20">
      <c r="A935" t="s">
        <v>215</v>
      </c>
      <c r="B935">
        <v>2020</v>
      </c>
      <c r="C935" s="9">
        <v>43890</v>
      </c>
      <c r="D935" t="s">
        <v>19</v>
      </c>
      <c r="E935" t="s">
        <v>537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26.298999999999999</v>
      </c>
      <c r="P935">
        <v>26.457000000000001</v>
      </c>
      <c r="Q935">
        <v>29.417000000000002</v>
      </c>
      <c r="R935">
        <v>1.48</v>
      </c>
      <c r="S935" t="s">
        <v>1162</v>
      </c>
      <c r="T935" t="s">
        <v>1162</v>
      </c>
    </row>
    <row r="936" spans="1:20">
      <c r="A936" t="s">
        <v>215</v>
      </c>
      <c r="B936">
        <v>2020</v>
      </c>
      <c r="C936" s="9">
        <v>43890</v>
      </c>
      <c r="D936" t="s">
        <v>19</v>
      </c>
      <c r="E936" t="s">
        <v>537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33.262</v>
      </c>
      <c r="P936">
        <v>33.213000000000001</v>
      </c>
      <c r="Q936">
        <v>35.338999999999999</v>
      </c>
      <c r="R936">
        <v>1.0629999999999999</v>
      </c>
      <c r="S936" t="s">
        <v>1162</v>
      </c>
      <c r="T936" t="s">
        <v>1162</v>
      </c>
    </row>
    <row r="937" spans="1:20">
      <c r="A937" t="s">
        <v>215</v>
      </c>
      <c r="B937">
        <v>2020</v>
      </c>
      <c r="C937" s="9">
        <v>43890</v>
      </c>
      <c r="D937" t="s">
        <v>19</v>
      </c>
      <c r="E937" t="s">
        <v>537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26.457000000000001</v>
      </c>
      <c r="P937">
        <v>26.655000000000001</v>
      </c>
      <c r="Q937">
        <v>29.489000000000001</v>
      </c>
      <c r="R937">
        <v>1.417</v>
      </c>
      <c r="S937" t="s">
        <v>1162</v>
      </c>
      <c r="T937" t="s">
        <v>1162</v>
      </c>
    </row>
    <row r="938" spans="1:20">
      <c r="A938" t="s">
        <v>215</v>
      </c>
      <c r="B938">
        <v>2020</v>
      </c>
      <c r="C938" s="9">
        <v>43890</v>
      </c>
      <c r="D938" t="s">
        <v>19</v>
      </c>
      <c r="E938" t="s">
        <v>537</v>
      </c>
      <c r="F938">
        <v>3</v>
      </c>
      <c r="G938">
        <v>1</v>
      </c>
      <c r="H938" t="s">
        <v>200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31.195</v>
      </c>
      <c r="P938">
        <v>31.263999999999999</v>
      </c>
      <c r="Q938">
        <v>33.142000000000003</v>
      </c>
      <c r="R938">
        <v>0.93899999999999995</v>
      </c>
      <c r="S938" t="s">
        <v>1162</v>
      </c>
      <c r="T938" t="s">
        <v>1162</v>
      </c>
    </row>
    <row r="939" spans="1:20">
      <c r="A939" t="s">
        <v>215</v>
      </c>
      <c r="B939">
        <v>2020</v>
      </c>
      <c r="C939" s="9">
        <v>43890</v>
      </c>
      <c r="D939" t="s">
        <v>19</v>
      </c>
      <c r="E939" t="s">
        <v>537</v>
      </c>
      <c r="F939">
        <v>3</v>
      </c>
      <c r="G939">
        <v>1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29.698</v>
      </c>
      <c r="P939">
        <v>29.547999999999998</v>
      </c>
      <c r="Q939">
        <v>31.992000000000001</v>
      </c>
      <c r="R939">
        <v>1.222</v>
      </c>
      <c r="S939" t="s">
        <v>1162</v>
      </c>
      <c r="T939" t="s">
        <v>1162</v>
      </c>
    </row>
    <row r="940" spans="1:20">
      <c r="A940" t="s">
        <v>215</v>
      </c>
      <c r="B940">
        <v>2020</v>
      </c>
      <c r="C940" s="9">
        <v>43890</v>
      </c>
      <c r="D940" t="s">
        <v>19</v>
      </c>
      <c r="E940" t="s">
        <v>537</v>
      </c>
      <c r="F940">
        <v>3</v>
      </c>
      <c r="G940">
        <v>2</v>
      </c>
      <c r="H940" t="s">
        <v>200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31.263999999999999</v>
      </c>
      <c r="P940">
        <v>31.331</v>
      </c>
      <c r="Q940">
        <v>33.183</v>
      </c>
      <c r="R940">
        <v>0.92600000000000005</v>
      </c>
      <c r="S940" t="s">
        <v>1162</v>
      </c>
      <c r="T940" t="s">
        <v>1162</v>
      </c>
    </row>
    <row r="941" spans="1:20">
      <c r="A941" t="s">
        <v>215</v>
      </c>
      <c r="B941">
        <v>2020</v>
      </c>
      <c r="C941" s="9">
        <v>43890</v>
      </c>
      <c r="D941" t="s">
        <v>19</v>
      </c>
      <c r="E941" t="s">
        <v>537</v>
      </c>
      <c r="F941">
        <v>3</v>
      </c>
      <c r="G941">
        <v>2</v>
      </c>
      <c r="H941" t="s">
        <v>198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29.547999999999998</v>
      </c>
      <c r="P941">
        <v>29.463999999999999</v>
      </c>
      <c r="Q941">
        <v>31.84</v>
      </c>
      <c r="R941">
        <v>1.1879999999999999</v>
      </c>
      <c r="S941" t="s">
        <v>1162</v>
      </c>
      <c r="T941" t="s">
        <v>1162</v>
      </c>
    </row>
    <row r="942" spans="1:20">
      <c r="A942" t="s">
        <v>215</v>
      </c>
      <c r="B942">
        <v>2020</v>
      </c>
      <c r="C942" s="9">
        <v>43890</v>
      </c>
      <c r="D942" t="s">
        <v>19</v>
      </c>
      <c r="E942" t="s">
        <v>537</v>
      </c>
      <c r="F942">
        <v>4</v>
      </c>
      <c r="G942">
        <v>1</v>
      </c>
      <c r="H942" t="s">
        <v>194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23.808</v>
      </c>
      <c r="P942">
        <v>25.611000000000001</v>
      </c>
      <c r="Q942">
        <v>29.873000000000001</v>
      </c>
      <c r="R942">
        <v>2.1309999999999998</v>
      </c>
      <c r="S942" t="s">
        <v>1162</v>
      </c>
      <c r="T942" t="s">
        <v>1162</v>
      </c>
    </row>
    <row r="943" spans="1:20">
      <c r="A943" t="s">
        <v>215</v>
      </c>
      <c r="B943">
        <v>2020</v>
      </c>
      <c r="C943" s="9">
        <v>43890</v>
      </c>
      <c r="D943" t="s">
        <v>19</v>
      </c>
      <c r="E943" t="s">
        <v>537</v>
      </c>
      <c r="F943">
        <v>4</v>
      </c>
      <c r="G943">
        <v>1</v>
      </c>
      <c r="H943" t="s">
        <v>255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29.739999999999899</v>
      </c>
      <c r="P943">
        <v>29.611000000000001</v>
      </c>
      <c r="Q943">
        <v>32.189</v>
      </c>
      <c r="R943">
        <v>1.2889999999999999</v>
      </c>
      <c r="S943" t="s">
        <v>1162</v>
      </c>
      <c r="T943" t="s">
        <v>1162</v>
      </c>
    </row>
    <row r="944" spans="1:20">
      <c r="A944" t="s">
        <v>215</v>
      </c>
      <c r="B944">
        <v>2020</v>
      </c>
      <c r="C944" s="9">
        <v>43890</v>
      </c>
      <c r="D944" t="s">
        <v>19</v>
      </c>
      <c r="E944" t="s">
        <v>537</v>
      </c>
      <c r="F944">
        <v>4</v>
      </c>
      <c r="G944">
        <v>2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25.611000000000001</v>
      </c>
      <c r="P944">
        <v>26.805999999999901</v>
      </c>
      <c r="Q944">
        <v>30.725999999999999</v>
      </c>
      <c r="R944">
        <v>1.96</v>
      </c>
      <c r="S944" t="s">
        <v>1162</v>
      </c>
      <c r="T944" t="s">
        <v>1162</v>
      </c>
    </row>
    <row r="945" spans="1:20">
      <c r="A945" t="s">
        <v>215</v>
      </c>
      <c r="B945">
        <v>2020</v>
      </c>
      <c r="C945" s="9">
        <v>43890</v>
      </c>
      <c r="D945" t="s">
        <v>19</v>
      </c>
      <c r="E945" t="s">
        <v>537</v>
      </c>
      <c r="F945">
        <v>4</v>
      </c>
      <c r="G945">
        <v>2</v>
      </c>
      <c r="H945" t="s">
        <v>255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29.611000000000001</v>
      </c>
      <c r="P945">
        <v>29.396999999999998</v>
      </c>
      <c r="Q945">
        <v>31.927</v>
      </c>
      <c r="R945">
        <v>1.2649999999999999</v>
      </c>
      <c r="S945" t="s">
        <v>1162</v>
      </c>
      <c r="T945" t="s">
        <v>1162</v>
      </c>
    </row>
    <row r="946" spans="1:20">
      <c r="A946" t="s">
        <v>215</v>
      </c>
      <c r="B946">
        <v>2020</v>
      </c>
      <c r="C946" s="9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35.07</v>
      </c>
      <c r="P946">
        <v>35.134</v>
      </c>
      <c r="Q946">
        <v>37.258000000000003</v>
      </c>
      <c r="R946">
        <v>1.0620000000000001</v>
      </c>
      <c r="S946" t="s">
        <v>1162</v>
      </c>
      <c r="T946" t="s">
        <v>1162</v>
      </c>
    </row>
    <row r="947" spans="1:20">
      <c r="A947" t="s">
        <v>215</v>
      </c>
      <c r="B947">
        <v>2020</v>
      </c>
      <c r="C947" s="9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26.805999999999901</v>
      </c>
      <c r="P947">
        <v>26.681000000000001</v>
      </c>
      <c r="Q947">
        <v>30.529</v>
      </c>
      <c r="R947">
        <v>1.9239999999999999</v>
      </c>
      <c r="S947" t="s">
        <v>1162</v>
      </c>
      <c r="T947" t="s">
        <v>1162</v>
      </c>
    </row>
    <row r="948" spans="1:20">
      <c r="A948" t="s">
        <v>215</v>
      </c>
      <c r="B948">
        <v>2020</v>
      </c>
      <c r="C948" s="9">
        <v>43890</v>
      </c>
      <c r="D948" t="s">
        <v>19</v>
      </c>
      <c r="E948" t="s">
        <v>538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35.134</v>
      </c>
      <c r="P948">
        <v>35.195</v>
      </c>
      <c r="Q948">
        <v>37.313000000000002</v>
      </c>
      <c r="R948">
        <v>1.0589999999999999</v>
      </c>
      <c r="S948" t="s">
        <v>1162</v>
      </c>
      <c r="T948" t="s">
        <v>1162</v>
      </c>
    </row>
    <row r="949" spans="1:20">
      <c r="A949" t="s">
        <v>215</v>
      </c>
      <c r="B949">
        <v>2020</v>
      </c>
      <c r="C949" s="9">
        <v>43890</v>
      </c>
      <c r="D949" t="s">
        <v>19</v>
      </c>
      <c r="E949" t="s">
        <v>538</v>
      </c>
      <c r="F949">
        <v>1</v>
      </c>
      <c r="G949">
        <v>2</v>
      </c>
      <c r="H949" t="s">
        <v>194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26.681000000000001</v>
      </c>
      <c r="P949">
        <v>26.567</v>
      </c>
      <c r="Q949">
        <v>30.349</v>
      </c>
      <c r="R949">
        <v>1.891</v>
      </c>
      <c r="S949" t="s">
        <v>1162</v>
      </c>
      <c r="T949" t="s">
        <v>1162</v>
      </c>
    </row>
    <row r="950" spans="1:20">
      <c r="A950" t="s">
        <v>215</v>
      </c>
      <c r="B950">
        <v>2020</v>
      </c>
      <c r="C950" s="9">
        <v>43890</v>
      </c>
      <c r="D950" t="s">
        <v>19</v>
      </c>
      <c r="E950" t="s">
        <v>538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33.213000000000001</v>
      </c>
      <c r="P950">
        <v>33.347999999999999</v>
      </c>
      <c r="Q950">
        <v>35.462000000000003</v>
      </c>
      <c r="R950">
        <v>1.0569999999999999</v>
      </c>
      <c r="S950" t="s">
        <v>1162</v>
      </c>
      <c r="T950" t="s">
        <v>1162</v>
      </c>
    </row>
    <row r="951" spans="1:20">
      <c r="A951" t="s">
        <v>215</v>
      </c>
      <c r="B951">
        <v>2020</v>
      </c>
      <c r="C951" s="9">
        <v>43890</v>
      </c>
      <c r="D951" t="s">
        <v>19</v>
      </c>
      <c r="E951" t="s">
        <v>538</v>
      </c>
      <c r="F951">
        <v>2</v>
      </c>
      <c r="G951">
        <v>1</v>
      </c>
      <c r="H951" t="s">
        <v>200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31.331</v>
      </c>
      <c r="P951">
        <v>31.244</v>
      </c>
      <c r="Q951">
        <v>33.090000000000003</v>
      </c>
      <c r="R951">
        <v>0.92300000000000004</v>
      </c>
      <c r="S951" t="s">
        <v>1162</v>
      </c>
      <c r="T951" t="s">
        <v>1162</v>
      </c>
    </row>
    <row r="952" spans="1:20">
      <c r="A952" t="s">
        <v>215</v>
      </c>
      <c r="B952">
        <v>2020</v>
      </c>
      <c r="C952" s="9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33.347999999999999</v>
      </c>
      <c r="P952">
        <v>33.478000000000002</v>
      </c>
      <c r="Q952">
        <v>35.58</v>
      </c>
      <c r="R952">
        <v>1.0509999999999999</v>
      </c>
      <c r="S952" t="s">
        <v>1162</v>
      </c>
      <c r="T952" t="s">
        <v>1162</v>
      </c>
    </row>
    <row r="953" spans="1:20">
      <c r="A953" t="s">
        <v>215</v>
      </c>
      <c r="B953">
        <v>2020</v>
      </c>
      <c r="C953" s="9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31.244</v>
      </c>
      <c r="P953">
        <v>31.158000000000001</v>
      </c>
      <c r="Q953">
        <v>33</v>
      </c>
      <c r="R953">
        <v>0.92100000000000004</v>
      </c>
      <c r="S953" t="s">
        <v>1162</v>
      </c>
      <c r="T953" t="s">
        <v>1162</v>
      </c>
    </row>
    <row r="954" spans="1:20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 t="s">
        <v>540</v>
      </c>
      <c r="G954">
        <v>1</v>
      </c>
      <c r="H954" t="s">
        <v>194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26.567</v>
      </c>
      <c r="P954">
        <v>27.364000000000001</v>
      </c>
      <c r="Q954">
        <v>31.02</v>
      </c>
      <c r="R954">
        <v>1.8280000000000001</v>
      </c>
      <c r="S954" t="s">
        <v>1162</v>
      </c>
      <c r="T954" t="s">
        <v>1162</v>
      </c>
    </row>
    <row r="955" spans="1:20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 t="s">
        <v>540</v>
      </c>
      <c r="G955">
        <v>1</v>
      </c>
      <c r="H955" t="s">
        <v>200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31.158000000000001</v>
      </c>
      <c r="P955">
        <v>31.006</v>
      </c>
      <c r="Q955">
        <v>32.840000000000003</v>
      </c>
      <c r="R955">
        <v>0.91700000000000004</v>
      </c>
      <c r="S955" t="s">
        <v>1162</v>
      </c>
      <c r="T955" t="s">
        <v>1162</v>
      </c>
    </row>
    <row r="956" spans="1:20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 t="s">
        <v>540</v>
      </c>
      <c r="G956">
        <v>2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27.364000000000001</v>
      </c>
      <c r="P956">
        <v>28.052</v>
      </c>
      <c r="Q956">
        <v>31.597999999999999</v>
      </c>
      <c r="R956">
        <v>1.7729999999999999</v>
      </c>
      <c r="S956" t="s">
        <v>1162</v>
      </c>
      <c r="T956" t="s">
        <v>1162</v>
      </c>
    </row>
    <row r="957" spans="1:20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 t="s">
        <v>540</v>
      </c>
      <c r="G957">
        <v>2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31.006</v>
      </c>
      <c r="P957">
        <v>30.866</v>
      </c>
      <c r="Q957">
        <v>32.694000000000003</v>
      </c>
      <c r="R957">
        <v>0.91400000000000003</v>
      </c>
      <c r="S957" t="s">
        <v>1162</v>
      </c>
      <c r="T957" t="s">
        <v>1162</v>
      </c>
    </row>
    <row r="958" spans="1:20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 t="s">
        <v>539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35.195</v>
      </c>
      <c r="P958">
        <v>35.335999999999999</v>
      </c>
      <c r="Q958">
        <v>37.442</v>
      </c>
      <c r="R958">
        <v>1.0529999999999999</v>
      </c>
      <c r="S958" t="s">
        <v>1162</v>
      </c>
      <c r="T958" t="s">
        <v>1162</v>
      </c>
    </row>
    <row r="959" spans="1:20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 t="s">
        <v>539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33.478000000000002</v>
      </c>
      <c r="P959">
        <v>33.363</v>
      </c>
      <c r="Q959">
        <v>35.453000000000003</v>
      </c>
      <c r="R959">
        <v>1.0449999999999999</v>
      </c>
      <c r="S959" t="s">
        <v>1162</v>
      </c>
      <c r="T959" t="s">
        <v>1162</v>
      </c>
    </row>
    <row r="960" spans="1:20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 t="s">
        <v>539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35.335999999999999</v>
      </c>
      <c r="P960">
        <v>35.470999999999997</v>
      </c>
      <c r="Q960">
        <v>37.564999999999998</v>
      </c>
      <c r="R960">
        <v>1.0469999999999999</v>
      </c>
      <c r="S960" t="s">
        <v>1162</v>
      </c>
      <c r="T960" t="s">
        <v>1162</v>
      </c>
    </row>
    <row r="961" spans="1:20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 t="s">
        <v>539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 s="146">
        <v>72.830265021242099</v>
      </c>
      <c r="O961">
        <v>33.363</v>
      </c>
      <c r="P961">
        <v>33.253999999999998</v>
      </c>
      <c r="Q961">
        <v>35.332000000000001</v>
      </c>
      <c r="R961">
        <v>1.0389999999999999</v>
      </c>
      <c r="S961" t="s">
        <v>1162</v>
      </c>
      <c r="T961" t="s">
        <v>1162</v>
      </c>
    </row>
    <row r="962" spans="1:20">
      <c r="A962" t="s">
        <v>224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  <c r="S962" t="s">
        <v>1162</v>
      </c>
      <c r="T962" t="s">
        <v>1162</v>
      </c>
    </row>
    <row r="963" spans="1:20">
      <c r="A963" t="s">
        <v>224</v>
      </c>
      <c r="B963">
        <v>2021</v>
      </c>
      <c r="C963" s="9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  <c r="S963" t="s">
        <v>1162</v>
      </c>
      <c r="T963" t="s">
        <v>1162</v>
      </c>
    </row>
    <row r="964" spans="1:20">
      <c r="A964" t="s">
        <v>224</v>
      </c>
      <c r="B964">
        <v>2021</v>
      </c>
      <c r="C964" s="9">
        <v>44332</v>
      </c>
      <c r="D964" t="s">
        <v>64</v>
      </c>
      <c r="E964" t="s">
        <v>533</v>
      </c>
      <c r="F964">
        <v>2</v>
      </c>
      <c r="G964">
        <v>1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22.797999999999998</v>
      </c>
      <c r="P964">
        <v>23.308</v>
      </c>
      <c r="Q964">
        <v>27.635999999999999</v>
      </c>
      <c r="R964">
        <v>2.1640000000000001</v>
      </c>
      <c r="S964" t="s">
        <v>1162</v>
      </c>
      <c r="T964" t="s">
        <v>1162</v>
      </c>
    </row>
    <row r="965" spans="1:20">
      <c r="A965" t="s">
        <v>224</v>
      </c>
      <c r="B965">
        <v>2021</v>
      </c>
      <c r="C965" s="9">
        <v>44332</v>
      </c>
      <c r="D965" t="s">
        <v>64</v>
      </c>
      <c r="E965" t="s">
        <v>533</v>
      </c>
      <c r="F965">
        <v>2</v>
      </c>
      <c r="G965">
        <v>1</v>
      </c>
      <c r="H965" t="s">
        <v>849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10.968999999999999</v>
      </c>
      <c r="Q965">
        <v>22.061</v>
      </c>
      <c r="R965">
        <v>5.5460000000000003</v>
      </c>
      <c r="S965" t="s">
        <v>1162</v>
      </c>
      <c r="T965" t="s">
        <v>1162</v>
      </c>
    </row>
    <row r="966" spans="1:20">
      <c r="A966" t="s">
        <v>224</v>
      </c>
      <c r="B966">
        <v>2021</v>
      </c>
      <c r="C966" s="9">
        <v>44332</v>
      </c>
      <c r="D966" t="s">
        <v>64</v>
      </c>
      <c r="E966" t="s">
        <v>533</v>
      </c>
      <c r="F966">
        <v>3</v>
      </c>
      <c r="G966">
        <v>1</v>
      </c>
      <c r="H966" t="s">
        <v>184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13.795</v>
      </c>
      <c r="P966">
        <v>18.391999999999999</v>
      </c>
      <c r="Q966">
        <v>25.777999999999999</v>
      </c>
      <c r="R966">
        <v>3.6930000000000001</v>
      </c>
      <c r="S966" t="s">
        <v>1162</v>
      </c>
      <c r="T966" t="s">
        <v>1162</v>
      </c>
    </row>
    <row r="967" spans="1:20">
      <c r="A967" t="s">
        <v>224</v>
      </c>
      <c r="B967">
        <v>2021</v>
      </c>
      <c r="C967" s="9">
        <v>44332</v>
      </c>
      <c r="D967" t="s">
        <v>64</v>
      </c>
      <c r="E967" t="s">
        <v>533</v>
      </c>
      <c r="F967">
        <v>3</v>
      </c>
      <c r="G967">
        <v>1</v>
      </c>
      <c r="H967" t="s">
        <v>822</v>
      </c>
      <c r="I967" t="s">
        <v>205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10.968</v>
      </c>
      <c r="Q967">
        <v>22.068000000000001</v>
      </c>
      <c r="R967">
        <v>5.55</v>
      </c>
      <c r="S967" t="s">
        <v>1162</v>
      </c>
      <c r="T967" t="s">
        <v>1162</v>
      </c>
    </row>
    <row r="968" spans="1:20">
      <c r="A968" t="s">
        <v>224</v>
      </c>
      <c r="B968">
        <v>2021</v>
      </c>
      <c r="C968" s="9">
        <v>44332</v>
      </c>
      <c r="D968" t="s">
        <v>64</v>
      </c>
      <c r="E968" t="s">
        <v>533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 t="s">
        <v>1162</v>
      </c>
      <c r="T968" t="s">
        <v>1162</v>
      </c>
    </row>
    <row r="969" spans="1:20">
      <c r="A969" t="s">
        <v>224</v>
      </c>
      <c r="B969">
        <v>2021</v>
      </c>
      <c r="C969" s="9">
        <v>44332</v>
      </c>
      <c r="D969" t="s">
        <v>64</v>
      </c>
      <c r="E969" t="s">
        <v>533</v>
      </c>
      <c r="F969">
        <v>4</v>
      </c>
      <c r="G969">
        <v>1</v>
      </c>
      <c r="H969" t="s">
        <v>81</v>
      </c>
      <c r="I969" t="s">
        <v>248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 t="s">
        <v>1162</v>
      </c>
      <c r="T969" t="s">
        <v>1162</v>
      </c>
    </row>
    <row r="970" spans="1:20">
      <c r="A970" t="s">
        <v>224</v>
      </c>
      <c r="B970">
        <v>2021</v>
      </c>
      <c r="C970" s="9">
        <v>44332</v>
      </c>
      <c r="D970" t="s">
        <v>64</v>
      </c>
      <c r="E970" t="s">
        <v>533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  <c r="S970" t="s">
        <v>1162</v>
      </c>
      <c r="T970" t="s">
        <v>1162</v>
      </c>
    </row>
    <row r="971" spans="1:20">
      <c r="A971" t="s">
        <v>224</v>
      </c>
      <c r="B971">
        <v>2021</v>
      </c>
      <c r="C971" s="9">
        <v>44332</v>
      </c>
      <c r="D971" t="s">
        <v>64</v>
      </c>
      <c r="E971" t="s">
        <v>533</v>
      </c>
      <c r="F971">
        <v>5</v>
      </c>
      <c r="G971">
        <v>1</v>
      </c>
      <c r="H971" t="s">
        <v>788</v>
      </c>
      <c r="I971" t="s">
        <v>205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  <c r="S971" t="s">
        <v>1162</v>
      </c>
      <c r="T971" t="s">
        <v>1162</v>
      </c>
    </row>
    <row r="972" spans="1:20">
      <c r="A972" t="s">
        <v>224</v>
      </c>
      <c r="B972">
        <v>2021</v>
      </c>
      <c r="C972" s="9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22.981999999999999</v>
      </c>
      <c r="P972">
        <v>23.274999999999999</v>
      </c>
      <c r="Q972">
        <v>28.001000000000001</v>
      </c>
      <c r="R972">
        <v>2.363</v>
      </c>
      <c r="S972" t="s">
        <v>1162</v>
      </c>
      <c r="T972" t="s">
        <v>1162</v>
      </c>
    </row>
    <row r="973" spans="1:20">
      <c r="A973" t="s">
        <v>224</v>
      </c>
      <c r="B973">
        <v>2021</v>
      </c>
      <c r="C973" s="9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12.547000000000001</v>
      </c>
      <c r="Q973">
        <v>23.247</v>
      </c>
      <c r="R973">
        <v>5.35</v>
      </c>
      <c r="S973" t="s">
        <v>1162</v>
      </c>
      <c r="T973" t="s">
        <v>1162</v>
      </c>
    </row>
    <row r="974" spans="1:20">
      <c r="A974" t="s">
        <v>224</v>
      </c>
      <c r="B974">
        <v>2021</v>
      </c>
      <c r="C974" s="9">
        <v>44332</v>
      </c>
      <c r="D974" t="s">
        <v>64</v>
      </c>
      <c r="E974" t="s">
        <v>536</v>
      </c>
      <c r="F974">
        <v>2</v>
      </c>
      <c r="G974">
        <v>1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26.936</v>
      </c>
      <c r="P974">
        <v>27.286999999999999</v>
      </c>
      <c r="Q974">
        <v>31.149000000000001</v>
      </c>
      <c r="R974">
        <v>1.931</v>
      </c>
      <c r="S974" t="s">
        <v>1162</v>
      </c>
      <c r="T974" t="s">
        <v>1162</v>
      </c>
    </row>
    <row r="975" spans="1:20">
      <c r="A975" t="s">
        <v>224</v>
      </c>
      <c r="B975">
        <v>2021</v>
      </c>
      <c r="C975" s="9">
        <v>44332</v>
      </c>
      <c r="D975" t="s">
        <v>64</v>
      </c>
      <c r="E975" t="s">
        <v>536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13.801</v>
      </c>
      <c r="Q975">
        <v>25.324999999999999</v>
      </c>
      <c r="R975">
        <v>5.7619999999999996</v>
      </c>
      <c r="S975" t="s">
        <v>1162</v>
      </c>
      <c r="T975" t="s">
        <v>1162</v>
      </c>
    </row>
    <row r="976" spans="1:20">
      <c r="A976" t="s">
        <v>224</v>
      </c>
      <c r="B976">
        <v>2021</v>
      </c>
      <c r="C976" s="9">
        <v>44332</v>
      </c>
      <c r="D976" t="s">
        <v>64</v>
      </c>
      <c r="E976" t="s">
        <v>536</v>
      </c>
      <c r="F976">
        <v>3</v>
      </c>
      <c r="G976">
        <v>1</v>
      </c>
      <c r="H976" t="s">
        <v>255</v>
      </c>
      <c r="I976" t="s">
        <v>898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29.396999999999998</v>
      </c>
      <c r="P976">
        <v>29.324999999999999</v>
      </c>
      <c r="Q976">
        <v>31.806999999999999</v>
      </c>
      <c r="R976">
        <v>1.2410000000000001</v>
      </c>
      <c r="S976" t="s">
        <v>1162</v>
      </c>
      <c r="T976" t="s">
        <v>1162</v>
      </c>
    </row>
    <row r="977" spans="1:20">
      <c r="A977" t="s">
        <v>224</v>
      </c>
      <c r="B977">
        <v>2021</v>
      </c>
      <c r="C977" s="9">
        <v>44332</v>
      </c>
      <c r="D977" t="s">
        <v>64</v>
      </c>
      <c r="E977" t="s">
        <v>536</v>
      </c>
      <c r="F977">
        <v>3</v>
      </c>
      <c r="G977">
        <v>1</v>
      </c>
      <c r="H977" t="s">
        <v>184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18.391999999999999</v>
      </c>
      <c r="P977">
        <v>19.161000000000001</v>
      </c>
      <c r="Q977">
        <v>25.439</v>
      </c>
      <c r="R977">
        <v>3.1389999999999998</v>
      </c>
      <c r="S977" t="s">
        <v>1162</v>
      </c>
      <c r="T977" t="s">
        <v>1162</v>
      </c>
    </row>
    <row r="978" spans="1:20">
      <c r="A978" t="s">
        <v>224</v>
      </c>
      <c r="B978">
        <v>2021</v>
      </c>
      <c r="C978" s="9">
        <v>44332</v>
      </c>
      <c r="D978" t="s">
        <v>64</v>
      </c>
      <c r="E978" t="s">
        <v>536</v>
      </c>
      <c r="F978">
        <v>4</v>
      </c>
      <c r="G978">
        <v>1</v>
      </c>
      <c r="H978" t="s">
        <v>227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23.308</v>
      </c>
      <c r="P978">
        <v>24.181999999999999</v>
      </c>
      <c r="Q978">
        <v>28.245999999999999</v>
      </c>
      <c r="R978">
        <v>2.032</v>
      </c>
      <c r="S978" t="s">
        <v>1162</v>
      </c>
      <c r="T978" t="s">
        <v>1162</v>
      </c>
    </row>
    <row r="979" spans="1:20">
      <c r="A979" t="s">
        <v>224</v>
      </c>
      <c r="B979">
        <v>2021</v>
      </c>
      <c r="C979" s="9">
        <v>44332</v>
      </c>
      <c r="D979" t="s">
        <v>64</v>
      </c>
      <c r="E979" t="s">
        <v>536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534</v>
      </c>
      <c r="O979">
        <v>9</v>
      </c>
      <c r="P979">
        <v>8.032</v>
      </c>
      <c r="Q979">
        <v>21.135999999999999</v>
      </c>
      <c r="R979">
        <v>6.5519999999999996</v>
      </c>
      <c r="S979" t="s">
        <v>1162</v>
      </c>
      <c r="T979" t="s">
        <v>1162</v>
      </c>
    </row>
    <row r="980" spans="1:20">
      <c r="A980" t="s">
        <v>224</v>
      </c>
      <c r="B980">
        <v>2021</v>
      </c>
      <c r="C980" s="9">
        <v>44332</v>
      </c>
      <c r="D980" t="s">
        <v>64</v>
      </c>
      <c r="E980" t="s">
        <v>536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21.045999999999999</v>
      </c>
      <c r="Q980">
        <v>32.805999999999997</v>
      </c>
      <c r="R980">
        <v>5.88</v>
      </c>
      <c r="S980" t="s">
        <v>1162</v>
      </c>
      <c r="T980" t="s">
        <v>1162</v>
      </c>
    </row>
    <row r="981" spans="1:20">
      <c r="A981" t="s">
        <v>224</v>
      </c>
      <c r="B981">
        <v>2021</v>
      </c>
      <c r="C981" s="9">
        <v>44332</v>
      </c>
      <c r="D981" t="s">
        <v>64</v>
      </c>
      <c r="E981" t="s">
        <v>536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22.290999999999901</v>
      </c>
      <c r="P981">
        <v>22.1</v>
      </c>
      <c r="Q981">
        <v>25.76</v>
      </c>
      <c r="R981">
        <v>1.83</v>
      </c>
      <c r="S981" t="s">
        <v>1162</v>
      </c>
      <c r="T981" t="s">
        <v>1162</v>
      </c>
    </row>
    <row r="982" spans="1:20">
      <c r="A982" t="s">
        <v>224</v>
      </c>
      <c r="B982">
        <v>2021</v>
      </c>
      <c r="C982" s="9">
        <v>44332</v>
      </c>
      <c r="D982" t="s">
        <v>64</v>
      </c>
      <c r="E982" t="s">
        <v>536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 t="s">
        <v>1162</v>
      </c>
      <c r="T982" t="s">
        <v>1162</v>
      </c>
    </row>
    <row r="983" spans="1:20">
      <c r="A983" t="s">
        <v>224</v>
      </c>
      <c r="B983">
        <v>2021</v>
      </c>
      <c r="C983" s="9">
        <v>44332</v>
      </c>
      <c r="D983" t="s">
        <v>64</v>
      </c>
      <c r="E983" t="s">
        <v>536</v>
      </c>
      <c r="F983">
        <v>6</v>
      </c>
      <c r="G983">
        <v>1</v>
      </c>
      <c r="H983" t="s">
        <v>65</v>
      </c>
      <c r="I983" t="s">
        <v>748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  <c r="S983" t="s">
        <v>1162</v>
      </c>
      <c r="T983" t="s">
        <v>1162</v>
      </c>
    </row>
    <row r="984" spans="1:20">
      <c r="A984" t="s">
        <v>224</v>
      </c>
      <c r="B984">
        <v>2021</v>
      </c>
      <c r="C984" s="9">
        <v>44332</v>
      </c>
      <c r="D984" t="s">
        <v>64</v>
      </c>
      <c r="E984" t="s">
        <v>536</v>
      </c>
      <c r="F984">
        <v>7</v>
      </c>
      <c r="G984">
        <v>1</v>
      </c>
      <c r="H984" t="s">
        <v>167</v>
      </c>
      <c r="I984" t="s">
        <v>898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  <c r="S984" t="s">
        <v>1162</v>
      </c>
      <c r="T984" t="s">
        <v>1162</v>
      </c>
    </row>
    <row r="985" spans="1:20">
      <c r="A985" t="s">
        <v>224</v>
      </c>
      <c r="B985">
        <v>2021</v>
      </c>
      <c r="C985" s="9">
        <v>44332</v>
      </c>
      <c r="D985" t="s">
        <v>64</v>
      </c>
      <c r="E985" t="s">
        <v>536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  <c r="S985" t="s">
        <v>1162</v>
      </c>
      <c r="T985" t="s">
        <v>1162</v>
      </c>
    </row>
    <row r="986" spans="1:20">
      <c r="A986" t="s">
        <v>224</v>
      </c>
      <c r="B986">
        <v>2021</v>
      </c>
      <c r="C986" s="9">
        <v>44332</v>
      </c>
      <c r="D986" t="s">
        <v>64</v>
      </c>
      <c r="E986" t="s">
        <v>536</v>
      </c>
      <c r="F986">
        <v>8</v>
      </c>
      <c r="G986">
        <v>1</v>
      </c>
      <c r="H986" t="s">
        <v>49</v>
      </c>
      <c r="I986" t="s">
        <v>896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19.335000000000001</v>
      </c>
      <c r="Q986">
        <v>31.433</v>
      </c>
      <c r="R986">
        <v>6.0490000000000004</v>
      </c>
      <c r="S986" t="s">
        <v>1162</v>
      </c>
      <c r="T986" t="s">
        <v>1162</v>
      </c>
    </row>
    <row r="987" spans="1:20">
      <c r="A987" t="s">
        <v>224</v>
      </c>
      <c r="B987">
        <v>2021</v>
      </c>
      <c r="C987" s="9">
        <v>44332</v>
      </c>
      <c r="D987" t="s">
        <v>64</v>
      </c>
      <c r="E987" t="s">
        <v>536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22.79</v>
      </c>
      <c r="P987">
        <v>22.695999999999898</v>
      </c>
      <c r="Q987">
        <v>26.18</v>
      </c>
      <c r="R987">
        <v>1.742</v>
      </c>
      <c r="S987" t="s">
        <v>1162</v>
      </c>
      <c r="T987" t="s">
        <v>1162</v>
      </c>
    </row>
    <row r="988" spans="1:20">
      <c r="A988" t="s">
        <v>224</v>
      </c>
      <c r="B988">
        <v>2021</v>
      </c>
      <c r="C988" s="9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23.274999999999999</v>
      </c>
      <c r="P988">
        <v>24.114999999999998</v>
      </c>
      <c r="Q988">
        <v>28.716999999999999</v>
      </c>
      <c r="R988">
        <v>2.3010000000000002</v>
      </c>
      <c r="S988" t="s">
        <v>1162</v>
      </c>
      <c r="T988" t="s">
        <v>1162</v>
      </c>
    </row>
    <row r="989" spans="1:20">
      <c r="A989" t="s">
        <v>224</v>
      </c>
      <c r="B989">
        <v>2021</v>
      </c>
      <c r="C989" s="9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19.335000000000001</v>
      </c>
      <c r="P989">
        <v>16.960999999999999</v>
      </c>
      <c r="Q989">
        <v>26.745000000000001</v>
      </c>
      <c r="R989">
        <v>4.8920000000000003</v>
      </c>
      <c r="S989" t="s">
        <v>1162</v>
      </c>
      <c r="T989" t="s">
        <v>1162</v>
      </c>
    </row>
    <row r="990" spans="1:20">
      <c r="A990" t="s">
        <v>224</v>
      </c>
      <c r="B990">
        <v>2021</v>
      </c>
      <c r="C990" s="9">
        <v>44332</v>
      </c>
      <c r="D990" t="s">
        <v>64</v>
      </c>
      <c r="E990" t="s">
        <v>537</v>
      </c>
      <c r="F990">
        <v>1</v>
      </c>
      <c r="G990">
        <v>2</v>
      </c>
      <c r="H990" t="s">
        <v>193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24.114999999999998</v>
      </c>
      <c r="P990">
        <v>24.695</v>
      </c>
      <c r="Q990">
        <v>29.183</v>
      </c>
      <c r="R990">
        <v>2.2440000000000002</v>
      </c>
      <c r="S990" t="s">
        <v>1162</v>
      </c>
      <c r="T990" t="s">
        <v>1162</v>
      </c>
    </row>
    <row r="991" spans="1:20">
      <c r="A991" t="s">
        <v>224</v>
      </c>
      <c r="B991">
        <v>2021</v>
      </c>
      <c r="C991" s="9">
        <v>44332</v>
      </c>
      <c r="D991" t="s">
        <v>64</v>
      </c>
      <c r="E991" t="s">
        <v>537</v>
      </c>
      <c r="F991">
        <v>1</v>
      </c>
      <c r="G991">
        <v>2</v>
      </c>
      <c r="H991" t="s">
        <v>49</v>
      </c>
      <c r="I991" t="s">
        <v>896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16.960999999999999</v>
      </c>
      <c r="P991">
        <v>16.027999999999999</v>
      </c>
      <c r="Q991">
        <v>24.641999999999999</v>
      </c>
      <c r="R991">
        <v>4.3070000000000004</v>
      </c>
      <c r="S991" t="s">
        <v>1162</v>
      </c>
      <c r="T991" t="s">
        <v>1162</v>
      </c>
    </row>
    <row r="992" spans="1:20">
      <c r="A992" t="s">
        <v>224</v>
      </c>
      <c r="B992">
        <v>2021</v>
      </c>
      <c r="C992" s="9">
        <v>44332</v>
      </c>
      <c r="D992" t="s">
        <v>64</v>
      </c>
      <c r="E992" t="s">
        <v>537</v>
      </c>
      <c r="F992">
        <v>2</v>
      </c>
      <c r="G992">
        <v>1</v>
      </c>
      <c r="H992" t="s">
        <v>191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27.286999999999999</v>
      </c>
      <c r="P992">
        <v>27.620999999999999</v>
      </c>
      <c r="Q992">
        <v>31.437000000000001</v>
      </c>
      <c r="R992">
        <v>1.9079999999999999</v>
      </c>
      <c r="S992" t="s">
        <v>1162</v>
      </c>
      <c r="T992" t="s">
        <v>1162</v>
      </c>
    </row>
    <row r="993" spans="1:20">
      <c r="A993" t="s">
        <v>224</v>
      </c>
      <c r="B993">
        <v>2021</v>
      </c>
      <c r="C993" s="9">
        <v>44332</v>
      </c>
      <c r="D993" t="s">
        <v>64</v>
      </c>
      <c r="E993" t="s">
        <v>537</v>
      </c>
      <c r="F993">
        <v>2</v>
      </c>
      <c r="G993">
        <v>1</v>
      </c>
      <c r="H993" t="s">
        <v>167</v>
      </c>
      <c r="I993" t="s">
        <v>898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13.872</v>
      </c>
      <c r="Q993">
        <v>25.43</v>
      </c>
      <c r="R993">
        <v>5.7789999999999999</v>
      </c>
      <c r="S993" t="s">
        <v>1162</v>
      </c>
      <c r="T993" t="s">
        <v>1162</v>
      </c>
    </row>
    <row r="994" spans="1:20">
      <c r="A994" t="s">
        <v>224</v>
      </c>
      <c r="B994">
        <v>2021</v>
      </c>
      <c r="C994" s="9">
        <v>44332</v>
      </c>
      <c r="D994" t="s">
        <v>64</v>
      </c>
      <c r="E994" t="s">
        <v>537</v>
      </c>
      <c r="F994">
        <v>2</v>
      </c>
      <c r="G994">
        <v>2</v>
      </c>
      <c r="H994" t="s">
        <v>191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27.620999999999999</v>
      </c>
      <c r="P994">
        <v>27.858000000000001</v>
      </c>
      <c r="Q994">
        <v>31.63</v>
      </c>
      <c r="R994">
        <v>1.8859999999999999</v>
      </c>
      <c r="S994" t="s">
        <v>1162</v>
      </c>
      <c r="T994" t="s">
        <v>1162</v>
      </c>
    </row>
    <row r="995" spans="1:20">
      <c r="A995" t="s">
        <v>224</v>
      </c>
      <c r="B995">
        <v>2021</v>
      </c>
      <c r="C995" s="9">
        <v>44332</v>
      </c>
      <c r="D995" t="s">
        <v>64</v>
      </c>
      <c r="E995" t="s">
        <v>537</v>
      </c>
      <c r="F995">
        <v>2</v>
      </c>
      <c r="G995">
        <v>2</v>
      </c>
      <c r="H995" t="s">
        <v>167</v>
      </c>
      <c r="I995" t="s">
        <v>898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13.872</v>
      </c>
      <c r="P995">
        <v>13.475</v>
      </c>
      <c r="Q995">
        <v>23.661000000000001</v>
      </c>
      <c r="R995">
        <v>5.093</v>
      </c>
      <c r="S995" t="s">
        <v>1162</v>
      </c>
      <c r="T995" t="s">
        <v>1162</v>
      </c>
    </row>
    <row r="996" spans="1:20">
      <c r="A996" t="s">
        <v>224</v>
      </c>
      <c r="B996">
        <v>2021</v>
      </c>
      <c r="C996" s="9">
        <v>44332</v>
      </c>
      <c r="D996" t="s">
        <v>64</v>
      </c>
      <c r="E996" t="s">
        <v>537</v>
      </c>
      <c r="F996">
        <v>3</v>
      </c>
      <c r="G996">
        <v>1</v>
      </c>
      <c r="H996" t="s">
        <v>255</v>
      </c>
      <c r="I996" t="s">
        <v>898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29.324999999999999</v>
      </c>
      <c r="P996">
        <v>29.446999999999999</v>
      </c>
      <c r="Q996">
        <v>31.920999999999999</v>
      </c>
      <c r="R996">
        <v>1.2370000000000001</v>
      </c>
      <c r="S996" t="s">
        <v>1162</v>
      </c>
      <c r="T996" t="s">
        <v>1162</v>
      </c>
    </row>
    <row r="997" spans="1:20">
      <c r="A997" t="s">
        <v>224</v>
      </c>
      <c r="B997">
        <v>2021</v>
      </c>
      <c r="C997" s="9">
        <v>44332</v>
      </c>
      <c r="D997" t="s">
        <v>64</v>
      </c>
      <c r="E997" t="s">
        <v>537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14.049999999999899</v>
      </c>
      <c r="Q997">
        <v>25.617999999999999</v>
      </c>
      <c r="R997">
        <v>5.7839999999999998</v>
      </c>
      <c r="S997" t="s">
        <v>1162</v>
      </c>
      <c r="T997" t="s">
        <v>1162</v>
      </c>
    </row>
    <row r="998" spans="1:20">
      <c r="A998" t="s">
        <v>224</v>
      </c>
      <c r="B998">
        <v>2021</v>
      </c>
      <c r="C998" s="9">
        <v>44332</v>
      </c>
      <c r="D998" t="s">
        <v>64</v>
      </c>
      <c r="E998" t="s">
        <v>537</v>
      </c>
      <c r="F998">
        <v>3</v>
      </c>
      <c r="G998">
        <v>2</v>
      </c>
      <c r="H998" t="s">
        <v>255</v>
      </c>
      <c r="I998" t="s">
        <v>898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29.446999999999999</v>
      </c>
      <c r="P998">
        <v>29.533999999999999</v>
      </c>
      <c r="Q998">
        <v>32</v>
      </c>
      <c r="R998">
        <v>1.2330000000000001</v>
      </c>
      <c r="S998" t="s">
        <v>1162</v>
      </c>
      <c r="T998" t="s">
        <v>1162</v>
      </c>
    </row>
    <row r="999" spans="1:20">
      <c r="A999" t="s">
        <v>224</v>
      </c>
      <c r="B999">
        <v>2021</v>
      </c>
      <c r="C999" s="9">
        <v>44332</v>
      </c>
      <c r="D999" t="s">
        <v>64</v>
      </c>
      <c r="E999" t="s">
        <v>537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14.049999999999899</v>
      </c>
      <c r="P999">
        <v>13.717000000000001</v>
      </c>
      <c r="Q999">
        <v>23.905000000000001</v>
      </c>
      <c r="R999">
        <v>5.0940000000000003</v>
      </c>
      <c r="S999" t="s">
        <v>1162</v>
      </c>
      <c r="T999" t="s">
        <v>1162</v>
      </c>
    </row>
    <row r="1000" spans="1:20">
      <c r="A1000" t="s">
        <v>224</v>
      </c>
      <c r="B1000">
        <v>2021</v>
      </c>
      <c r="C1000" s="9">
        <v>44332</v>
      </c>
      <c r="D1000" t="s">
        <v>64</v>
      </c>
      <c r="E1000" t="s">
        <v>537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21.045999999999999</v>
      </c>
      <c r="P1000">
        <v>24.780999999999999</v>
      </c>
      <c r="Q1000">
        <v>34.975000000000001</v>
      </c>
      <c r="R1000">
        <v>5.0970000000000004</v>
      </c>
      <c r="S1000" t="s">
        <v>1162</v>
      </c>
      <c r="T1000" t="s">
        <v>1162</v>
      </c>
    </row>
    <row r="1001" spans="1:20">
      <c r="A1001" t="s">
        <v>224</v>
      </c>
      <c r="B1001">
        <v>2021</v>
      </c>
      <c r="C1001" s="9">
        <v>44332</v>
      </c>
      <c r="D1001" t="s">
        <v>64</v>
      </c>
      <c r="E1001" t="s">
        <v>537</v>
      </c>
      <c r="F1001">
        <v>4</v>
      </c>
      <c r="G1001">
        <v>1</v>
      </c>
      <c r="H1001" t="s">
        <v>227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24.181999999999999</v>
      </c>
      <c r="P1001">
        <v>23.980999999999899</v>
      </c>
      <c r="Q1001">
        <v>27.986999999999998</v>
      </c>
      <c r="R1001">
        <v>2.0030000000000001</v>
      </c>
      <c r="S1001" t="s">
        <v>1162</v>
      </c>
      <c r="T1001" t="s">
        <v>1162</v>
      </c>
    </row>
    <row r="1002" spans="1:20">
      <c r="A1002" t="s">
        <v>224</v>
      </c>
      <c r="B1002">
        <v>2021</v>
      </c>
      <c r="C1002" s="9">
        <v>44332</v>
      </c>
      <c r="D1002" t="s">
        <v>64</v>
      </c>
      <c r="E1002" t="s">
        <v>537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24.780999999999999</v>
      </c>
      <c r="P1002">
        <v>26.934999999999999</v>
      </c>
      <c r="Q1002">
        <v>36.195</v>
      </c>
      <c r="R1002">
        <v>4.63</v>
      </c>
      <c r="S1002" t="s">
        <v>1162</v>
      </c>
      <c r="T1002" t="s">
        <v>1162</v>
      </c>
    </row>
    <row r="1003" spans="1:20">
      <c r="A1003" t="s">
        <v>224</v>
      </c>
      <c r="B1003">
        <v>2021</v>
      </c>
      <c r="C1003" s="9">
        <v>44332</v>
      </c>
      <c r="D1003" t="s">
        <v>64</v>
      </c>
      <c r="E1003" t="s">
        <v>537</v>
      </c>
      <c r="F1003">
        <v>4</v>
      </c>
      <c r="G1003">
        <v>2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23.980999999999899</v>
      </c>
      <c r="P1003">
        <v>23.843999999999902</v>
      </c>
      <c r="Q1003">
        <v>27.797999999999998</v>
      </c>
      <c r="R1003">
        <v>1.9770000000000001</v>
      </c>
      <c r="S1003" t="s">
        <v>1162</v>
      </c>
      <c r="T1003" t="s">
        <v>1162</v>
      </c>
    </row>
    <row r="1004" spans="1:20">
      <c r="A1004" t="s">
        <v>224</v>
      </c>
      <c r="B1004">
        <v>2021</v>
      </c>
      <c r="C1004" s="9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24.695</v>
      </c>
      <c r="P1004">
        <v>25.821000000000002</v>
      </c>
      <c r="Q1004">
        <v>30.161000000000001</v>
      </c>
      <c r="R1004">
        <v>2.17</v>
      </c>
      <c r="S1004" t="s">
        <v>1162</v>
      </c>
      <c r="T1004" t="s">
        <v>1162</v>
      </c>
    </row>
    <row r="1005" spans="1:20">
      <c r="A1005" t="s">
        <v>224</v>
      </c>
      <c r="B1005">
        <v>2021</v>
      </c>
      <c r="C1005" s="9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26.934999999999999</v>
      </c>
      <c r="P1005">
        <v>24.1769999999999</v>
      </c>
      <c r="Q1005">
        <v>32.034999999999997</v>
      </c>
      <c r="R1005">
        <v>3.9289999999999998</v>
      </c>
      <c r="S1005" t="s">
        <v>1162</v>
      </c>
      <c r="T1005" t="s">
        <v>1162</v>
      </c>
    </row>
    <row r="1006" spans="1:20">
      <c r="A1006" t="s">
        <v>224</v>
      </c>
      <c r="B1006">
        <v>2021</v>
      </c>
      <c r="C1006" s="9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193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25.821000000000002</v>
      </c>
      <c r="P1006">
        <v>26.61</v>
      </c>
      <c r="Q1006">
        <v>30.82</v>
      </c>
      <c r="R1006">
        <v>2.105</v>
      </c>
      <c r="S1006" t="s">
        <v>1162</v>
      </c>
      <c r="T1006" t="s">
        <v>1162</v>
      </c>
    </row>
    <row r="1007" spans="1:20">
      <c r="A1007" t="s">
        <v>224</v>
      </c>
      <c r="B1007">
        <v>2021</v>
      </c>
      <c r="C1007" s="9">
        <v>44332</v>
      </c>
      <c r="D1007" t="s">
        <v>64</v>
      </c>
      <c r="E1007" t="s">
        <v>538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24.1769999999999</v>
      </c>
      <c r="P1007">
        <v>22.841000000000001</v>
      </c>
      <c r="Q1007">
        <v>29.876999999999999</v>
      </c>
      <c r="R1007">
        <v>3.5179999999999998</v>
      </c>
      <c r="S1007" t="s">
        <v>1162</v>
      </c>
      <c r="T1007" t="s">
        <v>1162</v>
      </c>
    </row>
    <row r="1008" spans="1:20">
      <c r="A1008" t="s">
        <v>224</v>
      </c>
      <c r="B1008">
        <v>2021</v>
      </c>
      <c r="C1008" s="9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191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27.858000000000001</v>
      </c>
      <c r="P1008">
        <v>28.486000000000001</v>
      </c>
      <c r="Q1008">
        <v>32.146000000000001</v>
      </c>
      <c r="R1008">
        <v>1.83</v>
      </c>
      <c r="S1008" t="s">
        <v>1162</v>
      </c>
      <c r="T1008" t="s">
        <v>1162</v>
      </c>
    </row>
    <row r="1009" spans="1:20">
      <c r="A1009" t="s">
        <v>224</v>
      </c>
      <c r="B1009">
        <v>2021</v>
      </c>
      <c r="C1009" s="9">
        <v>44332</v>
      </c>
      <c r="D1009" t="s">
        <v>64</v>
      </c>
      <c r="E1009" t="s">
        <v>538</v>
      </c>
      <c r="F1009">
        <v>2</v>
      </c>
      <c r="G1009">
        <v>1</v>
      </c>
      <c r="H1009" t="s">
        <v>255</v>
      </c>
      <c r="I1009" t="s">
        <v>898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29.533999999999999</v>
      </c>
      <c r="P1009">
        <v>29.338999999999999</v>
      </c>
      <c r="Q1009">
        <v>31.779</v>
      </c>
      <c r="R1009">
        <v>1.22</v>
      </c>
      <c r="S1009" t="s">
        <v>1162</v>
      </c>
      <c r="T1009" t="s">
        <v>1162</v>
      </c>
    </row>
    <row r="1010" spans="1:20">
      <c r="A1010" t="s">
        <v>224</v>
      </c>
      <c r="B1010">
        <v>2021</v>
      </c>
      <c r="C1010" s="9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28.486000000000001</v>
      </c>
      <c r="P1010">
        <v>29.029999999999902</v>
      </c>
      <c r="Q1010">
        <v>32.591999999999999</v>
      </c>
      <c r="R1010">
        <v>1.7809999999999999</v>
      </c>
      <c r="S1010" t="s">
        <v>1162</v>
      </c>
      <c r="T1010" t="s">
        <v>1162</v>
      </c>
    </row>
    <row r="1011" spans="1:20">
      <c r="A1011" t="s">
        <v>224</v>
      </c>
      <c r="B1011">
        <v>2021</v>
      </c>
      <c r="C1011" s="9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29.338999999999999</v>
      </c>
      <c r="P1011">
        <v>29.163999999999898</v>
      </c>
      <c r="Q1011">
        <v>31.58</v>
      </c>
      <c r="R1011">
        <v>1.208</v>
      </c>
      <c r="S1011" t="s">
        <v>1162</v>
      </c>
      <c r="T1011" t="s">
        <v>1162</v>
      </c>
    </row>
    <row r="1012" spans="1:20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 t="s">
        <v>540</v>
      </c>
      <c r="G1012">
        <v>1</v>
      </c>
      <c r="H1012" t="s">
        <v>255</v>
      </c>
      <c r="I1012" t="s">
        <v>898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29.163999999999898</v>
      </c>
      <c r="P1012">
        <v>29.33</v>
      </c>
      <c r="Q1012">
        <v>31.73</v>
      </c>
      <c r="R1012">
        <v>1.2</v>
      </c>
      <c r="S1012" t="s">
        <v>1162</v>
      </c>
      <c r="T1012" t="s">
        <v>1162</v>
      </c>
    </row>
    <row r="1013" spans="1:20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 t="s">
        <v>540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22.841000000000001</v>
      </c>
      <c r="P1013">
        <v>22.139999999999901</v>
      </c>
      <c r="Q1013">
        <v>28.611999999999998</v>
      </c>
      <c r="R1013">
        <v>3.2360000000000002</v>
      </c>
      <c r="S1013" t="s">
        <v>1162</v>
      </c>
      <c r="T1013" t="s">
        <v>1162</v>
      </c>
    </row>
    <row r="1014" spans="1:20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 t="s">
        <v>540</v>
      </c>
      <c r="G1014">
        <v>2</v>
      </c>
      <c r="H1014" t="s">
        <v>255</v>
      </c>
      <c r="I1014" t="s">
        <v>898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29.33</v>
      </c>
      <c r="P1014">
        <v>29.469000000000001</v>
      </c>
      <c r="Q1014">
        <v>31.855</v>
      </c>
      <c r="R1014">
        <v>1.1930000000000001</v>
      </c>
      <c r="S1014" t="s">
        <v>1162</v>
      </c>
      <c r="T1014" t="s">
        <v>1162</v>
      </c>
    </row>
    <row r="1015" spans="1:20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 t="s">
        <v>540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22.139999999999901</v>
      </c>
      <c r="P1015">
        <v>21.648</v>
      </c>
      <c r="Q1015">
        <v>27.706</v>
      </c>
      <c r="R1015">
        <v>3.0289999999999999</v>
      </c>
      <c r="S1015" t="s">
        <v>1162</v>
      </c>
      <c r="T1015" t="s">
        <v>1162</v>
      </c>
    </row>
    <row r="1016" spans="1:20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 t="s">
        <v>539</v>
      </c>
      <c r="G1016">
        <v>1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29.029999999999902</v>
      </c>
      <c r="P1016">
        <v>29.4499999999999</v>
      </c>
      <c r="Q1016">
        <v>32.933999999999997</v>
      </c>
      <c r="R1016">
        <v>1.742</v>
      </c>
      <c r="S1016" t="s">
        <v>1162</v>
      </c>
      <c r="T1016" t="s">
        <v>1162</v>
      </c>
    </row>
    <row r="1017" spans="1:20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 t="s">
        <v>539</v>
      </c>
      <c r="G1017">
        <v>1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26.61</v>
      </c>
      <c r="P1017">
        <v>26.265000000000001</v>
      </c>
      <c r="Q1017">
        <v>30.343</v>
      </c>
      <c r="R1017">
        <v>2.0390000000000001</v>
      </c>
      <c r="S1017" t="s">
        <v>1162</v>
      </c>
      <c r="T1017" t="s">
        <v>1162</v>
      </c>
    </row>
    <row r="1018" spans="1:20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 t="s">
        <v>539</v>
      </c>
      <c r="G1018">
        <v>2</v>
      </c>
      <c r="H1018" t="s">
        <v>191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29.4499999999999</v>
      </c>
      <c r="P1018">
        <v>29.812000000000001</v>
      </c>
      <c r="Q1018">
        <v>33.228000000000002</v>
      </c>
      <c r="R1018">
        <v>1.708</v>
      </c>
      <c r="S1018" t="s">
        <v>1162</v>
      </c>
      <c r="T1018" t="s">
        <v>1162</v>
      </c>
    </row>
    <row r="1019" spans="1:20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 t="s">
        <v>539</v>
      </c>
      <c r="G1019">
        <v>2</v>
      </c>
      <c r="H1019" t="s">
        <v>193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 s="146">
        <v>69.8080279232111</v>
      </c>
      <c r="O1019">
        <v>26.265000000000001</v>
      </c>
      <c r="P1019">
        <v>25.977</v>
      </c>
      <c r="Q1019">
        <v>29.940999999999999</v>
      </c>
      <c r="R1019">
        <v>1.982</v>
      </c>
      <c r="S1019" t="s">
        <v>1162</v>
      </c>
      <c r="T1019" t="s">
        <v>1162</v>
      </c>
    </row>
    <row r="1020" spans="1:20">
      <c r="A1020" t="s">
        <v>866</v>
      </c>
      <c r="B1020">
        <v>2021</v>
      </c>
      <c r="C1020" s="9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7.181</v>
      </c>
      <c r="P1020">
        <v>12.7</v>
      </c>
      <c r="Q1020">
        <v>24.55</v>
      </c>
      <c r="R1020">
        <v>5.9249999999999998</v>
      </c>
      <c r="S1020" t="s">
        <v>1162</v>
      </c>
      <c r="T1020" t="s">
        <v>1162</v>
      </c>
    </row>
    <row r="1021" spans="1:20">
      <c r="A1021" t="s">
        <v>866</v>
      </c>
      <c r="B1021">
        <v>2021</v>
      </c>
      <c r="C1021" s="9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5.2309999999999999</v>
      </c>
      <c r="Q1021">
        <v>18.821000000000002</v>
      </c>
      <c r="R1021">
        <v>6.7949999999999999</v>
      </c>
      <c r="S1021" t="s">
        <v>1162</v>
      </c>
      <c r="T1021" t="s">
        <v>1162</v>
      </c>
    </row>
    <row r="1022" spans="1:20">
      <c r="A1022" t="s">
        <v>866</v>
      </c>
      <c r="B1022">
        <v>2021</v>
      </c>
      <c r="C1022" s="9">
        <v>44388</v>
      </c>
      <c r="D1022" t="s">
        <v>64</v>
      </c>
      <c r="E1022" t="s">
        <v>533</v>
      </c>
      <c r="F1022">
        <v>2</v>
      </c>
      <c r="G1022">
        <v>1</v>
      </c>
      <c r="H1022" t="s">
        <v>1267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15.8149999999999</v>
      </c>
      <c r="P1022">
        <v>17.655000000000001</v>
      </c>
      <c r="Q1022">
        <v>25.661000000000001</v>
      </c>
      <c r="R1022">
        <v>4.0030000000000001</v>
      </c>
      <c r="S1022" t="s">
        <v>1162</v>
      </c>
      <c r="T1022" t="s">
        <v>1162</v>
      </c>
    </row>
    <row r="1023" spans="1:20">
      <c r="A1023" t="s">
        <v>866</v>
      </c>
      <c r="B1023">
        <v>2021</v>
      </c>
      <c r="C1023" s="9">
        <v>44388</v>
      </c>
      <c r="D1023" t="s">
        <v>64</v>
      </c>
      <c r="E1023" t="s">
        <v>533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6.2899999999999903</v>
      </c>
      <c r="Q1023">
        <v>19.423999999999999</v>
      </c>
      <c r="R1023">
        <v>6.5670000000000002</v>
      </c>
      <c r="S1023" t="s">
        <v>1162</v>
      </c>
      <c r="T1023" t="s">
        <v>1162</v>
      </c>
    </row>
    <row r="1024" spans="1:20">
      <c r="A1024" t="s">
        <v>866</v>
      </c>
      <c r="B1024">
        <v>2021</v>
      </c>
      <c r="C1024" s="9">
        <v>44388</v>
      </c>
      <c r="D1024" t="s">
        <v>64</v>
      </c>
      <c r="E1024" t="s">
        <v>533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15.331999999999899</v>
      </c>
      <c r="P1024">
        <v>17.106000000000002</v>
      </c>
      <c r="Q1024">
        <v>23.238</v>
      </c>
      <c r="R1024">
        <v>3.0659999999999998</v>
      </c>
      <c r="S1024" t="s">
        <v>1162</v>
      </c>
      <c r="T1024" t="s">
        <v>1162</v>
      </c>
    </row>
    <row r="1025" spans="1:20">
      <c r="A1025" t="s">
        <v>866</v>
      </c>
      <c r="B1025">
        <v>2021</v>
      </c>
      <c r="C1025" s="9">
        <v>44388</v>
      </c>
      <c r="D1025" t="s">
        <v>64</v>
      </c>
      <c r="E1025" t="s">
        <v>533</v>
      </c>
      <c r="F1025">
        <v>3</v>
      </c>
      <c r="G1025">
        <v>1</v>
      </c>
      <c r="H1025" t="s">
        <v>822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10.968</v>
      </c>
      <c r="P1025">
        <v>11.477</v>
      </c>
      <c r="Q1025">
        <v>20.241</v>
      </c>
      <c r="R1025">
        <v>4.3819999999999997</v>
      </c>
      <c r="S1025" t="s">
        <v>1162</v>
      </c>
      <c r="T1025" t="s">
        <v>1162</v>
      </c>
    </row>
    <row r="1026" spans="1:20">
      <c r="A1026" t="s">
        <v>866</v>
      </c>
      <c r="B1026">
        <v>2021</v>
      </c>
      <c r="C1026" s="9">
        <v>44388</v>
      </c>
      <c r="D1026" t="s">
        <v>64</v>
      </c>
      <c r="E1026" t="s">
        <v>533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17.460999999999999</v>
      </c>
      <c r="Q1026">
        <v>26.657</v>
      </c>
      <c r="R1026">
        <v>4.5979999999999999</v>
      </c>
      <c r="S1026" t="s">
        <v>1162</v>
      </c>
      <c r="T1026" t="s">
        <v>1162</v>
      </c>
    </row>
    <row r="1027" spans="1:20">
      <c r="A1027" t="s">
        <v>866</v>
      </c>
      <c r="B1027">
        <v>2021</v>
      </c>
      <c r="C1027" s="9">
        <v>44388</v>
      </c>
      <c r="D1027" t="s">
        <v>64</v>
      </c>
      <c r="E1027" t="s">
        <v>533</v>
      </c>
      <c r="F1027">
        <v>4</v>
      </c>
      <c r="G1027">
        <v>1</v>
      </c>
      <c r="H1027" t="s">
        <v>830</v>
      </c>
      <c r="I1027" t="s">
        <v>186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10.058999999999999</v>
      </c>
      <c r="Q1027">
        <v>20.379000000000001</v>
      </c>
      <c r="R1027">
        <v>5.16</v>
      </c>
      <c r="S1027" t="s">
        <v>1162</v>
      </c>
      <c r="T1027" t="s">
        <v>1162</v>
      </c>
    </row>
    <row r="1028" spans="1:20">
      <c r="A1028" t="s">
        <v>866</v>
      </c>
      <c r="B1028">
        <v>2021</v>
      </c>
      <c r="C1028" s="9">
        <v>44388</v>
      </c>
      <c r="D1028" t="s">
        <v>64</v>
      </c>
      <c r="E1028" t="s">
        <v>533</v>
      </c>
      <c r="F1028">
        <v>5</v>
      </c>
      <c r="G1028">
        <v>1</v>
      </c>
      <c r="H1028" t="s">
        <v>185</v>
      </c>
      <c r="I1028" t="s">
        <v>186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7.5819999999999999</v>
      </c>
      <c r="P1028">
        <v>12.994999999999999</v>
      </c>
      <c r="Q1028">
        <v>24.847000000000001</v>
      </c>
      <c r="R1028">
        <v>5.9260000000000002</v>
      </c>
      <c r="S1028" t="s">
        <v>1162</v>
      </c>
      <c r="T1028" t="s">
        <v>1162</v>
      </c>
    </row>
    <row r="1029" spans="1:20">
      <c r="A1029" t="s">
        <v>866</v>
      </c>
      <c r="B1029">
        <v>2021</v>
      </c>
      <c r="C1029" s="9">
        <v>44388</v>
      </c>
      <c r="D1029" t="s">
        <v>64</v>
      </c>
      <c r="E1029" t="s">
        <v>533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5.3329999999999904</v>
      </c>
      <c r="Q1029">
        <v>18.946999999999999</v>
      </c>
      <c r="R1029">
        <v>6.8070000000000004</v>
      </c>
      <c r="S1029" t="s">
        <v>1162</v>
      </c>
      <c r="T1029" t="s">
        <v>1162</v>
      </c>
    </row>
    <row r="1030" spans="1:20">
      <c r="A1030" t="s">
        <v>866</v>
      </c>
      <c r="B1030">
        <v>2021</v>
      </c>
      <c r="C1030" s="9">
        <v>44388</v>
      </c>
      <c r="D1030" t="s">
        <v>64</v>
      </c>
      <c r="E1030" t="s">
        <v>533</v>
      </c>
      <c r="F1030">
        <v>6</v>
      </c>
      <c r="G1030">
        <v>1</v>
      </c>
      <c r="H1030" t="s">
        <v>869</v>
      </c>
      <c r="I1030" t="s">
        <v>868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16.638999999999999</v>
      </c>
      <c r="Q1030">
        <v>30.109000000000002</v>
      </c>
      <c r="R1030">
        <v>6.7350000000000003</v>
      </c>
      <c r="S1030" t="s">
        <v>1162</v>
      </c>
      <c r="T1030" t="s">
        <v>1162</v>
      </c>
    </row>
    <row r="1031" spans="1:20">
      <c r="A1031" t="s">
        <v>866</v>
      </c>
      <c r="B1031">
        <v>2021</v>
      </c>
      <c r="C1031" s="9">
        <v>44388</v>
      </c>
      <c r="D1031" t="s">
        <v>64</v>
      </c>
      <c r="E1031" t="s">
        <v>533</v>
      </c>
      <c r="F1031">
        <v>6</v>
      </c>
      <c r="G1031">
        <v>1</v>
      </c>
      <c r="H1031" t="s">
        <v>204</v>
      </c>
      <c r="I1031" t="s">
        <v>205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10.499000000000001</v>
      </c>
      <c r="Q1031">
        <v>22.443000000000001</v>
      </c>
      <c r="R1031">
        <v>5.9720000000000004</v>
      </c>
      <c r="S1031" t="s">
        <v>1162</v>
      </c>
      <c r="T1031" t="s">
        <v>1162</v>
      </c>
    </row>
    <row r="1032" spans="1:20">
      <c r="A1032" t="s">
        <v>866</v>
      </c>
      <c r="B1032">
        <v>2021</v>
      </c>
      <c r="C1032" s="9">
        <v>44388</v>
      </c>
      <c r="D1032" t="s">
        <v>64</v>
      </c>
      <c r="E1032" t="s">
        <v>533</v>
      </c>
      <c r="F1032">
        <v>7</v>
      </c>
      <c r="G1032">
        <v>1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19.161000000000001</v>
      </c>
      <c r="P1032">
        <v>20.448</v>
      </c>
      <c r="Q1032">
        <v>26.026</v>
      </c>
      <c r="R1032">
        <v>2.7890000000000001</v>
      </c>
      <c r="S1032" t="s">
        <v>1162</v>
      </c>
      <c r="T1032" t="s">
        <v>1162</v>
      </c>
    </row>
    <row r="1033" spans="1:20">
      <c r="A1033" t="s">
        <v>866</v>
      </c>
      <c r="B1033">
        <v>2021</v>
      </c>
      <c r="C1033" s="9">
        <v>44388</v>
      </c>
      <c r="D1033" t="s">
        <v>64</v>
      </c>
      <c r="E1033" t="s">
        <v>533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10.5</v>
      </c>
      <c r="Q1033">
        <v>22.448</v>
      </c>
      <c r="R1033">
        <v>5.9740000000000002</v>
      </c>
      <c r="S1033" t="s">
        <v>1162</v>
      </c>
      <c r="T1033" t="s">
        <v>1162</v>
      </c>
    </row>
    <row r="1034" spans="1:20">
      <c r="A1034" t="s">
        <v>866</v>
      </c>
      <c r="B1034">
        <v>2021</v>
      </c>
      <c r="C1034" s="9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17.478999999999999</v>
      </c>
      <c r="Q1034">
        <v>26.684999999999999</v>
      </c>
      <c r="R1034">
        <v>4.6029999999999998</v>
      </c>
      <c r="S1034" t="s">
        <v>1162</v>
      </c>
      <c r="T1034" t="s">
        <v>1162</v>
      </c>
    </row>
    <row r="1035" spans="1:20">
      <c r="A1035" t="s">
        <v>866</v>
      </c>
      <c r="B1035">
        <v>2021</v>
      </c>
      <c r="C1035" s="9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20.448</v>
      </c>
      <c r="P1035">
        <v>20.170999999999999</v>
      </c>
      <c r="Q1035">
        <v>25.277000000000001</v>
      </c>
      <c r="R1035">
        <v>2.5529999999999999</v>
      </c>
      <c r="S1035" t="s">
        <v>1162</v>
      </c>
      <c r="T1035" t="s">
        <v>1162</v>
      </c>
    </row>
    <row r="1036" spans="1:20">
      <c r="A1036" t="s">
        <v>866</v>
      </c>
      <c r="B1036">
        <v>2021</v>
      </c>
      <c r="C1036" s="9">
        <v>44388</v>
      </c>
      <c r="D1036" t="s">
        <v>64</v>
      </c>
      <c r="E1036" t="s">
        <v>536</v>
      </c>
      <c r="F1036">
        <v>2</v>
      </c>
      <c r="G1036">
        <v>1</v>
      </c>
      <c r="H1036" t="s">
        <v>869</v>
      </c>
      <c r="I1036" t="s">
        <v>868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16.638999999999999</v>
      </c>
      <c r="P1036">
        <v>23.572999999999901</v>
      </c>
      <c r="Q1036">
        <v>34.354999999999997</v>
      </c>
      <c r="R1036">
        <v>5.391</v>
      </c>
      <c r="S1036" t="s">
        <v>1162</v>
      </c>
      <c r="T1036" t="s">
        <v>1162</v>
      </c>
    </row>
    <row r="1037" spans="1:20">
      <c r="A1037" t="s">
        <v>866</v>
      </c>
      <c r="B1037">
        <v>2021</v>
      </c>
      <c r="C1037" s="9">
        <v>44388</v>
      </c>
      <c r="D1037" t="s">
        <v>64</v>
      </c>
      <c r="E1037" t="s">
        <v>536</v>
      </c>
      <c r="F1037">
        <v>2</v>
      </c>
      <c r="G1037">
        <v>1</v>
      </c>
      <c r="H1037" t="s">
        <v>871</v>
      </c>
      <c r="I1037" t="s">
        <v>26</v>
      </c>
      <c r="J1037">
        <v>33.4684931506849</v>
      </c>
      <c r="K1037">
        <v>9</v>
      </c>
      <c r="L1037">
        <v>2</v>
      </c>
      <c r="M1037" t="s">
        <v>534</v>
      </c>
      <c r="O1037">
        <v>26.977</v>
      </c>
      <c r="P1037">
        <v>26.773</v>
      </c>
      <c r="Q1037">
        <v>29.876999999999999</v>
      </c>
      <c r="R1037">
        <v>1.552</v>
      </c>
      <c r="S1037" t="s">
        <v>1162</v>
      </c>
      <c r="T1037" t="s">
        <v>1162</v>
      </c>
    </row>
    <row r="1038" spans="1:20">
      <c r="A1038" t="s">
        <v>866</v>
      </c>
      <c r="B1038">
        <v>2021</v>
      </c>
      <c r="C1038" s="9">
        <v>44388</v>
      </c>
      <c r="D1038" t="s">
        <v>64</v>
      </c>
      <c r="E1038" t="s">
        <v>536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20.082000000000001</v>
      </c>
      <c r="P1038">
        <v>20.760999999999999</v>
      </c>
      <c r="Q1038">
        <v>25.427</v>
      </c>
      <c r="R1038">
        <v>2.3330000000000002</v>
      </c>
      <c r="S1038" t="s">
        <v>1162</v>
      </c>
      <c r="T1038" t="s">
        <v>1162</v>
      </c>
    </row>
    <row r="1039" spans="1:20">
      <c r="A1039" t="s">
        <v>866</v>
      </c>
      <c r="B1039">
        <v>2021</v>
      </c>
      <c r="C1039" s="9">
        <v>44388</v>
      </c>
      <c r="D1039" t="s">
        <v>64</v>
      </c>
      <c r="E1039" t="s">
        <v>536</v>
      </c>
      <c r="F1039">
        <v>3</v>
      </c>
      <c r="G1039">
        <v>1</v>
      </c>
      <c r="H1039" t="s">
        <v>185</v>
      </c>
      <c r="I1039" t="s">
        <v>186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12.994999999999999</v>
      </c>
      <c r="P1039">
        <v>11.519</v>
      </c>
      <c r="Q1039">
        <v>21.407</v>
      </c>
      <c r="R1039">
        <v>4.944</v>
      </c>
      <c r="S1039" t="s">
        <v>1162</v>
      </c>
      <c r="T1039" t="s">
        <v>1162</v>
      </c>
    </row>
    <row r="1040" spans="1:20">
      <c r="A1040" t="s">
        <v>866</v>
      </c>
      <c r="B1040">
        <v>2021</v>
      </c>
      <c r="C1040" s="9">
        <v>44388</v>
      </c>
      <c r="D1040" t="s">
        <v>64</v>
      </c>
      <c r="E1040" t="s">
        <v>536</v>
      </c>
      <c r="F1040">
        <v>4</v>
      </c>
      <c r="G1040">
        <v>1</v>
      </c>
      <c r="H1040" t="s">
        <v>468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18.364000000000001</v>
      </c>
      <c r="Q1040">
        <v>30.734000000000002</v>
      </c>
      <c r="R1040">
        <v>6.1849999999999996</v>
      </c>
      <c r="S1040" t="s">
        <v>1162</v>
      </c>
      <c r="T1040" t="s">
        <v>1162</v>
      </c>
    </row>
    <row r="1041" spans="1:20">
      <c r="A1041" t="s">
        <v>866</v>
      </c>
      <c r="B1041">
        <v>2021</v>
      </c>
      <c r="C1041" s="9">
        <v>44388</v>
      </c>
      <c r="D1041" t="s">
        <v>64</v>
      </c>
      <c r="E1041" t="s">
        <v>536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17.460999999999999</v>
      </c>
      <c r="P1041">
        <v>17.137</v>
      </c>
      <c r="Q1041">
        <v>24.401</v>
      </c>
      <c r="R1041">
        <v>3.6320000000000001</v>
      </c>
      <c r="S1041" t="s">
        <v>1162</v>
      </c>
      <c r="T1041" t="s">
        <v>1162</v>
      </c>
    </row>
    <row r="1042" spans="1:20">
      <c r="A1042" t="s">
        <v>866</v>
      </c>
      <c r="B1042">
        <v>2021</v>
      </c>
      <c r="C1042" s="9">
        <v>44388</v>
      </c>
      <c r="D1042" t="s">
        <v>64</v>
      </c>
      <c r="E1042" t="s">
        <v>536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17.471</v>
      </c>
      <c r="Q1042">
        <v>26.669</v>
      </c>
      <c r="R1042">
        <v>4.5990000000000002</v>
      </c>
      <c r="S1042" t="s">
        <v>1162</v>
      </c>
      <c r="T1042" t="s">
        <v>1162</v>
      </c>
    </row>
    <row r="1043" spans="1:20">
      <c r="A1043" t="s">
        <v>866</v>
      </c>
      <c r="B1043">
        <v>2021</v>
      </c>
      <c r="C1043" s="9">
        <v>44388</v>
      </c>
      <c r="D1043" t="s">
        <v>64</v>
      </c>
      <c r="E1043" t="s">
        <v>536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17.106000000000002</v>
      </c>
      <c r="P1043">
        <v>17.863</v>
      </c>
      <c r="Q1043">
        <v>23.367000000000001</v>
      </c>
      <c r="R1043">
        <v>2.7519999999999998</v>
      </c>
      <c r="S1043" t="s">
        <v>1162</v>
      </c>
      <c r="T1043" t="s">
        <v>1162</v>
      </c>
    </row>
    <row r="1044" spans="1:20">
      <c r="A1044" t="s">
        <v>866</v>
      </c>
      <c r="B1044">
        <v>2021</v>
      </c>
      <c r="C1044" s="9">
        <v>44388</v>
      </c>
      <c r="D1044" t="s">
        <v>64</v>
      </c>
      <c r="E1044" t="s">
        <v>536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22.695999999999898</v>
      </c>
      <c r="P1044">
        <v>22.861999999999998</v>
      </c>
      <c r="Q1044">
        <v>26.206</v>
      </c>
      <c r="R1044">
        <v>1.6719999999999999</v>
      </c>
      <c r="S1044" t="s">
        <v>1162</v>
      </c>
      <c r="T1044" t="s">
        <v>1162</v>
      </c>
    </row>
    <row r="1045" spans="1:20">
      <c r="A1045" t="s">
        <v>866</v>
      </c>
      <c r="B1045">
        <v>2021</v>
      </c>
      <c r="C1045" s="9">
        <v>44388</v>
      </c>
      <c r="D1045" t="s">
        <v>64</v>
      </c>
      <c r="E1045" t="s">
        <v>536</v>
      </c>
      <c r="F1045">
        <v>6</v>
      </c>
      <c r="G1045">
        <v>1</v>
      </c>
      <c r="H1045" t="s">
        <v>1267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17.655000000000001</v>
      </c>
      <c r="P1045">
        <v>16.503</v>
      </c>
      <c r="Q1045">
        <v>23.548999999999999</v>
      </c>
      <c r="R1045">
        <v>3.5230000000000001</v>
      </c>
      <c r="S1045" t="s">
        <v>1162</v>
      </c>
      <c r="T1045" t="s">
        <v>1162</v>
      </c>
    </row>
    <row r="1046" spans="1:20">
      <c r="A1046" t="s">
        <v>866</v>
      </c>
      <c r="B1046">
        <v>2021</v>
      </c>
      <c r="C1046" s="9">
        <v>44388</v>
      </c>
      <c r="D1046" t="s">
        <v>64</v>
      </c>
      <c r="E1046" t="s">
        <v>536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20.401</v>
      </c>
      <c r="P1046">
        <v>20.98</v>
      </c>
      <c r="Q1046">
        <v>24.756</v>
      </c>
      <c r="R1046">
        <v>1.8879999999999999</v>
      </c>
      <c r="S1046" t="s">
        <v>1162</v>
      </c>
      <c r="T1046" t="s">
        <v>1162</v>
      </c>
    </row>
    <row r="1047" spans="1:20">
      <c r="A1047" t="s">
        <v>866</v>
      </c>
      <c r="B1047">
        <v>2021</v>
      </c>
      <c r="C1047" s="9">
        <v>44388</v>
      </c>
      <c r="D1047" t="s">
        <v>64</v>
      </c>
      <c r="E1047" t="s">
        <v>536</v>
      </c>
      <c r="F1047">
        <v>7</v>
      </c>
      <c r="G1047">
        <v>1</v>
      </c>
      <c r="H1047" t="s">
        <v>867</v>
      </c>
      <c r="I1047" t="s">
        <v>868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12.7</v>
      </c>
      <c r="P1047">
        <v>11.5049999999999</v>
      </c>
      <c r="Q1047">
        <v>21.023</v>
      </c>
      <c r="R1047">
        <v>4.7590000000000003</v>
      </c>
      <c r="S1047" t="s">
        <v>1162</v>
      </c>
      <c r="T1047" t="s">
        <v>1162</v>
      </c>
    </row>
    <row r="1048" spans="1:20">
      <c r="A1048" t="s">
        <v>866</v>
      </c>
      <c r="B1048">
        <v>2021</v>
      </c>
      <c r="C1048" s="9">
        <v>44388</v>
      </c>
      <c r="D1048" t="s">
        <v>64</v>
      </c>
      <c r="E1048" t="s">
        <v>536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7.2309999999999999</v>
      </c>
      <c r="P1048">
        <v>14.706</v>
      </c>
      <c r="Q1048">
        <v>22.52</v>
      </c>
      <c r="R1048">
        <v>3.907</v>
      </c>
      <c r="S1048" t="s">
        <v>1162</v>
      </c>
      <c r="T1048" t="s">
        <v>1162</v>
      </c>
    </row>
    <row r="1049" spans="1:20">
      <c r="A1049" t="s">
        <v>866</v>
      </c>
      <c r="B1049">
        <v>2021</v>
      </c>
      <c r="C1049" s="9">
        <v>44388</v>
      </c>
      <c r="D1049" t="s">
        <v>64</v>
      </c>
      <c r="E1049" t="s">
        <v>536</v>
      </c>
      <c r="F1049">
        <v>8</v>
      </c>
      <c r="G1049">
        <v>1</v>
      </c>
      <c r="H1049" t="s">
        <v>872</v>
      </c>
      <c r="I1049" t="s">
        <v>196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13.699</v>
      </c>
      <c r="Q1049">
        <v>23.009</v>
      </c>
      <c r="R1049">
        <v>4.6550000000000002</v>
      </c>
      <c r="S1049" t="s">
        <v>1162</v>
      </c>
      <c r="T1049" t="s">
        <v>1162</v>
      </c>
    </row>
    <row r="1050" spans="1:20">
      <c r="A1050" t="s">
        <v>866</v>
      </c>
      <c r="B1050">
        <v>2021</v>
      </c>
      <c r="C1050" s="9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17.478999999999999</v>
      </c>
      <c r="P1050">
        <v>20.475999999999999</v>
      </c>
      <c r="Q1050">
        <v>28.53</v>
      </c>
      <c r="R1050">
        <v>4.0270000000000001</v>
      </c>
      <c r="S1050" t="s">
        <v>1162</v>
      </c>
      <c r="T1050" t="s">
        <v>1162</v>
      </c>
    </row>
    <row r="1051" spans="1:20">
      <c r="A1051" t="s">
        <v>866</v>
      </c>
      <c r="B1051">
        <v>2021</v>
      </c>
      <c r="C1051" s="9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14.706</v>
      </c>
      <c r="P1051">
        <v>16.140999999999998</v>
      </c>
      <c r="Q1051">
        <v>22.632999999999999</v>
      </c>
      <c r="R1051">
        <v>3.246</v>
      </c>
      <c r="S1051" t="s">
        <v>1162</v>
      </c>
      <c r="T1051" t="s">
        <v>1162</v>
      </c>
    </row>
    <row r="1052" spans="1:20">
      <c r="A1052" t="s">
        <v>866</v>
      </c>
      <c r="B1052">
        <v>2021</v>
      </c>
      <c r="C1052" s="9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182</v>
      </c>
      <c r="I1052" t="s">
        <v>196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20.475999999999999</v>
      </c>
      <c r="P1052">
        <v>21.882999999999999</v>
      </c>
      <c r="Q1052">
        <v>29.422999999999998</v>
      </c>
      <c r="R1052">
        <v>3.77</v>
      </c>
      <c r="S1052" t="s">
        <v>1162</v>
      </c>
      <c r="T1052" t="s">
        <v>1162</v>
      </c>
    </row>
    <row r="1053" spans="1:20">
      <c r="A1053" t="s">
        <v>866</v>
      </c>
      <c r="B1053">
        <v>2021</v>
      </c>
      <c r="C1053" s="9">
        <v>44388</v>
      </c>
      <c r="D1053" t="s">
        <v>64</v>
      </c>
      <c r="E1053" t="s">
        <v>537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16.140999999999998</v>
      </c>
      <c r="P1053">
        <v>15.827</v>
      </c>
      <c r="Q1053">
        <v>22.053000000000001</v>
      </c>
      <c r="R1053">
        <v>3.113</v>
      </c>
      <c r="S1053" t="s">
        <v>1162</v>
      </c>
      <c r="T1053" t="s">
        <v>1162</v>
      </c>
    </row>
    <row r="1054" spans="1:20">
      <c r="A1054" t="s">
        <v>866</v>
      </c>
      <c r="B1054">
        <v>2021</v>
      </c>
      <c r="C1054" s="9">
        <v>44388</v>
      </c>
      <c r="D1054" t="s">
        <v>64</v>
      </c>
      <c r="E1054" t="s">
        <v>537</v>
      </c>
      <c r="F1054">
        <v>2</v>
      </c>
      <c r="G1054">
        <v>1</v>
      </c>
      <c r="H1054" t="s">
        <v>869</v>
      </c>
      <c r="I1054" t="s">
        <v>868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23.572999999999901</v>
      </c>
      <c r="P1054">
        <v>23.814</v>
      </c>
      <c r="Q1054">
        <v>31.664000000000001</v>
      </c>
      <c r="R1054">
        <v>3.9249999999999998</v>
      </c>
      <c r="S1054" t="s">
        <v>1162</v>
      </c>
      <c r="T1054" t="s">
        <v>1162</v>
      </c>
    </row>
    <row r="1055" spans="1:20">
      <c r="A1055" t="s">
        <v>866</v>
      </c>
      <c r="B1055">
        <v>2021</v>
      </c>
      <c r="C1055" s="9">
        <v>44388</v>
      </c>
      <c r="D1055" t="s">
        <v>64</v>
      </c>
      <c r="E1055" t="s">
        <v>537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20.98</v>
      </c>
      <c r="P1055">
        <v>20.795000000000002</v>
      </c>
      <c r="Q1055">
        <v>24.419</v>
      </c>
      <c r="R1055">
        <v>1.8120000000000001</v>
      </c>
      <c r="S1055" t="s">
        <v>1162</v>
      </c>
      <c r="T1055" t="s">
        <v>1162</v>
      </c>
    </row>
    <row r="1056" spans="1:20">
      <c r="A1056" t="s">
        <v>866</v>
      </c>
      <c r="B1056">
        <v>2021</v>
      </c>
      <c r="C1056" s="9">
        <v>44388</v>
      </c>
      <c r="D1056" t="s">
        <v>64</v>
      </c>
      <c r="E1056" t="s">
        <v>537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20.795000000000002</v>
      </c>
      <c r="P1056">
        <v>21.602999999999899</v>
      </c>
      <c r="Q1056">
        <v>25.138999999999999</v>
      </c>
      <c r="R1056">
        <v>1.768</v>
      </c>
      <c r="S1056" t="s">
        <v>1162</v>
      </c>
      <c r="T1056" t="s">
        <v>1162</v>
      </c>
    </row>
    <row r="1057" spans="1:20">
      <c r="A1057" t="s">
        <v>866</v>
      </c>
      <c r="B1057">
        <v>2021</v>
      </c>
      <c r="C1057" s="9">
        <v>44388</v>
      </c>
      <c r="D1057" t="s">
        <v>64</v>
      </c>
      <c r="E1057" t="s">
        <v>537</v>
      </c>
      <c r="F1057">
        <v>2</v>
      </c>
      <c r="G1057">
        <v>2</v>
      </c>
      <c r="H1057" t="s">
        <v>869</v>
      </c>
      <c r="I1057" t="s">
        <v>868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23.814</v>
      </c>
      <c r="P1057">
        <v>21.419</v>
      </c>
      <c r="Q1057">
        <v>28.291</v>
      </c>
      <c r="R1057">
        <v>3.4359999999999999</v>
      </c>
      <c r="S1057" t="s">
        <v>1162</v>
      </c>
      <c r="T1057" t="s">
        <v>1162</v>
      </c>
    </row>
    <row r="1058" spans="1:20">
      <c r="A1058" t="s">
        <v>866</v>
      </c>
      <c r="B1058">
        <v>2021</v>
      </c>
      <c r="C1058" s="9">
        <v>44388</v>
      </c>
      <c r="D1058" t="s">
        <v>64</v>
      </c>
      <c r="E1058" t="s">
        <v>537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21.602999999999899</v>
      </c>
      <c r="P1058">
        <v>22.388999999999999</v>
      </c>
      <c r="Q1058">
        <v>25.803000000000001</v>
      </c>
      <c r="R1058">
        <v>1.7070000000000001</v>
      </c>
      <c r="S1058" t="s">
        <v>1162</v>
      </c>
      <c r="T1058" t="s">
        <v>1162</v>
      </c>
    </row>
    <row r="1059" spans="1:20">
      <c r="A1059" t="s">
        <v>866</v>
      </c>
      <c r="B1059">
        <v>2021</v>
      </c>
      <c r="C1059" s="9">
        <v>44388</v>
      </c>
      <c r="D1059" t="s">
        <v>64</v>
      </c>
      <c r="E1059" t="s">
        <v>537</v>
      </c>
      <c r="F1059">
        <v>2</v>
      </c>
      <c r="G1059">
        <v>3</v>
      </c>
      <c r="H1059" t="s">
        <v>869</v>
      </c>
      <c r="I1059" t="s">
        <v>868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21.419</v>
      </c>
      <c r="P1059">
        <v>20.367000000000001</v>
      </c>
      <c r="Q1059">
        <v>26.567</v>
      </c>
      <c r="R1059">
        <v>3.1</v>
      </c>
      <c r="S1059" t="s">
        <v>1162</v>
      </c>
      <c r="T1059" t="s">
        <v>1162</v>
      </c>
    </row>
    <row r="1060" spans="1:20">
      <c r="A1060" t="s">
        <v>866</v>
      </c>
      <c r="B1060">
        <v>2021</v>
      </c>
      <c r="C1060" s="9">
        <v>44388</v>
      </c>
      <c r="D1060" t="s">
        <v>64</v>
      </c>
      <c r="E1060" t="s">
        <v>537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20.760999999999999</v>
      </c>
      <c r="P1060">
        <v>22.146999999999998</v>
      </c>
      <c r="Q1060">
        <v>26.529</v>
      </c>
      <c r="R1060">
        <v>2.1909999999999998</v>
      </c>
      <c r="S1060" t="s">
        <v>1162</v>
      </c>
      <c r="T1060" t="s">
        <v>1162</v>
      </c>
    </row>
    <row r="1061" spans="1:20">
      <c r="A1061" t="s">
        <v>866</v>
      </c>
      <c r="B1061">
        <v>2021</v>
      </c>
      <c r="C1061" s="9">
        <v>44388</v>
      </c>
      <c r="D1061" t="s">
        <v>64</v>
      </c>
      <c r="E1061" t="s">
        <v>537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22.861999999999998</v>
      </c>
      <c r="P1061">
        <v>22.629000000000001</v>
      </c>
      <c r="Q1061">
        <v>25.899000000000001</v>
      </c>
      <c r="R1061">
        <v>1.635</v>
      </c>
      <c r="S1061" t="s">
        <v>1162</v>
      </c>
      <c r="T1061" t="s">
        <v>1162</v>
      </c>
    </row>
    <row r="1062" spans="1:20">
      <c r="A1062" t="s">
        <v>866</v>
      </c>
      <c r="B1062">
        <v>2021</v>
      </c>
      <c r="C1062" s="9">
        <v>44388</v>
      </c>
      <c r="D1062" t="s">
        <v>64</v>
      </c>
      <c r="E1062" t="s">
        <v>537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22.146999999999998</v>
      </c>
      <c r="P1062">
        <v>22.904999999999902</v>
      </c>
      <c r="Q1062">
        <v>27.126999999999999</v>
      </c>
      <c r="R1062">
        <v>2.1110000000000002</v>
      </c>
      <c r="S1062" t="s">
        <v>1162</v>
      </c>
      <c r="T1062" t="s">
        <v>1162</v>
      </c>
    </row>
    <row r="1063" spans="1:20">
      <c r="A1063" t="s">
        <v>866</v>
      </c>
      <c r="B1063">
        <v>2021</v>
      </c>
      <c r="C1063" s="9">
        <v>44388</v>
      </c>
      <c r="D1063" t="s">
        <v>64</v>
      </c>
      <c r="E1063" t="s">
        <v>537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22.629000000000001</v>
      </c>
      <c r="P1063">
        <v>22.359000000000002</v>
      </c>
      <c r="Q1063">
        <v>25.565000000000001</v>
      </c>
      <c r="R1063">
        <v>1.603</v>
      </c>
      <c r="S1063" t="s">
        <v>1162</v>
      </c>
      <c r="T1063" t="s">
        <v>1162</v>
      </c>
    </row>
    <row r="1064" spans="1:20">
      <c r="A1064" t="s">
        <v>866</v>
      </c>
      <c r="B1064">
        <v>2021</v>
      </c>
      <c r="C1064" s="9">
        <v>44388</v>
      </c>
      <c r="D1064" t="s">
        <v>64</v>
      </c>
      <c r="E1064" t="s">
        <v>537</v>
      </c>
      <c r="F1064">
        <v>4</v>
      </c>
      <c r="G1064">
        <v>1</v>
      </c>
      <c r="H1064" t="s">
        <v>468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18.364000000000001</v>
      </c>
      <c r="P1064">
        <v>21.669</v>
      </c>
      <c r="Q1064">
        <v>32.625</v>
      </c>
      <c r="R1064">
        <v>5.4779999999999998</v>
      </c>
      <c r="S1064" t="s">
        <v>1162</v>
      </c>
      <c r="T1064" t="s">
        <v>1162</v>
      </c>
    </row>
    <row r="1065" spans="1:20">
      <c r="A1065" t="s">
        <v>866</v>
      </c>
      <c r="B1065">
        <v>2021</v>
      </c>
      <c r="C1065" s="9">
        <v>44388</v>
      </c>
      <c r="D1065" t="s">
        <v>64</v>
      </c>
      <c r="E1065" t="s">
        <v>537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17.471</v>
      </c>
      <c r="P1065">
        <v>17.146999999999998</v>
      </c>
      <c r="Q1065">
        <v>24.417000000000002</v>
      </c>
      <c r="R1065">
        <v>3.6349999999999998</v>
      </c>
      <c r="S1065" t="s">
        <v>1162</v>
      </c>
      <c r="T1065" t="s">
        <v>1162</v>
      </c>
    </row>
    <row r="1066" spans="1:20">
      <c r="A1066" t="s">
        <v>866</v>
      </c>
      <c r="B1066">
        <v>2021</v>
      </c>
      <c r="C1066" s="9">
        <v>44388</v>
      </c>
      <c r="D1066" t="s">
        <v>64</v>
      </c>
      <c r="E1066" t="s">
        <v>537</v>
      </c>
      <c r="F1066">
        <v>4</v>
      </c>
      <c r="G1066">
        <v>2</v>
      </c>
      <c r="H1066" t="s">
        <v>468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21.669</v>
      </c>
      <c r="P1066">
        <v>22.771999999999998</v>
      </c>
      <c r="Q1066">
        <v>30.641999999999999</v>
      </c>
      <c r="R1066">
        <v>3.9350000000000001</v>
      </c>
      <c r="S1066" t="s">
        <v>1162</v>
      </c>
      <c r="T1066" t="s">
        <v>1162</v>
      </c>
    </row>
    <row r="1067" spans="1:20">
      <c r="A1067" t="s">
        <v>866</v>
      </c>
      <c r="B1067">
        <v>2021</v>
      </c>
      <c r="C1067" s="9">
        <v>44388</v>
      </c>
      <c r="D1067" t="s">
        <v>64</v>
      </c>
      <c r="E1067" t="s">
        <v>537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17.146999999999998</v>
      </c>
      <c r="P1067">
        <v>16.768000000000001</v>
      </c>
      <c r="Q1067">
        <v>23.763999999999999</v>
      </c>
      <c r="R1067">
        <v>3.4980000000000002</v>
      </c>
      <c r="S1067" t="s">
        <v>1162</v>
      </c>
      <c r="T1067" t="s">
        <v>1162</v>
      </c>
    </row>
    <row r="1068" spans="1:20">
      <c r="A1068" t="s">
        <v>866</v>
      </c>
      <c r="B1068">
        <v>2021</v>
      </c>
      <c r="C1068" s="9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21.882999999999999</v>
      </c>
      <c r="P1068">
        <v>24.175000000000001</v>
      </c>
      <c r="Q1068">
        <v>31.123000000000001</v>
      </c>
      <c r="R1068">
        <v>3.4740000000000002</v>
      </c>
      <c r="S1068" t="s">
        <v>1162</v>
      </c>
      <c r="T1068" t="s">
        <v>1162</v>
      </c>
    </row>
    <row r="1069" spans="1:20">
      <c r="A1069" t="s">
        <v>866</v>
      </c>
      <c r="B1069">
        <v>2021</v>
      </c>
      <c r="C1069" s="9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22.771999999999998</v>
      </c>
      <c r="P1069">
        <v>21.597999999999999</v>
      </c>
      <c r="Q1069">
        <v>28.79</v>
      </c>
      <c r="R1069">
        <v>3.5960000000000001</v>
      </c>
      <c r="S1069" t="s">
        <v>1162</v>
      </c>
      <c r="T1069" t="s">
        <v>1162</v>
      </c>
    </row>
    <row r="1070" spans="1:20">
      <c r="A1070" t="s">
        <v>866</v>
      </c>
      <c r="B1070">
        <v>2021</v>
      </c>
      <c r="C1070" s="9">
        <v>44388</v>
      </c>
      <c r="D1070" t="s">
        <v>64</v>
      </c>
      <c r="E1070" t="s">
        <v>538</v>
      </c>
      <c r="F1070">
        <v>1</v>
      </c>
      <c r="G1070">
        <v>2</v>
      </c>
      <c r="H1070" t="s">
        <v>182</v>
      </c>
      <c r="I1070" t="s">
        <v>196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24.175000000000001</v>
      </c>
      <c r="P1070">
        <v>25.65</v>
      </c>
      <c r="Q1070">
        <v>32.171999999999997</v>
      </c>
      <c r="R1070">
        <v>3.2610000000000001</v>
      </c>
      <c r="S1070" t="s">
        <v>1162</v>
      </c>
      <c r="T1070" t="s">
        <v>1162</v>
      </c>
    </row>
    <row r="1071" spans="1:20">
      <c r="A1071" t="s">
        <v>866</v>
      </c>
      <c r="B1071">
        <v>2021</v>
      </c>
      <c r="C1071" s="9">
        <v>44388</v>
      </c>
      <c r="D1071" t="s">
        <v>64</v>
      </c>
      <c r="E1071" t="s">
        <v>538</v>
      </c>
      <c r="F1071">
        <v>1</v>
      </c>
      <c r="G1071">
        <v>2</v>
      </c>
      <c r="H1071" t="s">
        <v>468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21.597999999999999</v>
      </c>
      <c r="P1071">
        <v>20.946000000000002</v>
      </c>
      <c r="Q1071">
        <v>27.666</v>
      </c>
      <c r="R1071">
        <v>3.36</v>
      </c>
      <c r="S1071" t="s">
        <v>1162</v>
      </c>
      <c r="T1071" t="s">
        <v>1162</v>
      </c>
    </row>
    <row r="1072" spans="1:20">
      <c r="A1072" t="s">
        <v>866</v>
      </c>
      <c r="B1072">
        <v>2021</v>
      </c>
      <c r="C1072" s="9">
        <v>44388</v>
      </c>
      <c r="D1072" t="s">
        <v>64</v>
      </c>
      <c r="E1072" t="s">
        <v>538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22.904999999999902</v>
      </c>
      <c r="P1072">
        <v>23.553000000000001</v>
      </c>
      <c r="Q1072">
        <v>27.637</v>
      </c>
      <c r="R1072">
        <v>2.0419999999999998</v>
      </c>
      <c r="S1072" t="s">
        <v>1162</v>
      </c>
      <c r="T1072" t="s">
        <v>1162</v>
      </c>
    </row>
    <row r="1073" spans="1:20">
      <c r="A1073" t="s">
        <v>866</v>
      </c>
      <c r="B1073">
        <v>2021</v>
      </c>
      <c r="C1073" s="9">
        <v>44388</v>
      </c>
      <c r="D1073" t="s">
        <v>64</v>
      </c>
      <c r="E1073" t="s">
        <v>538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22.388999999999999</v>
      </c>
      <c r="P1073">
        <v>22.125</v>
      </c>
      <c r="Q1073">
        <v>25.469000000000001</v>
      </c>
      <c r="R1073">
        <v>1.6719999999999999</v>
      </c>
      <c r="S1073" t="s">
        <v>1162</v>
      </c>
      <c r="T1073" t="s">
        <v>1162</v>
      </c>
    </row>
    <row r="1074" spans="1:20">
      <c r="A1074" t="s">
        <v>866</v>
      </c>
      <c r="B1074">
        <v>2021</v>
      </c>
      <c r="C1074" s="9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23.553000000000001</v>
      </c>
      <c r="P1074">
        <v>24.099999999999898</v>
      </c>
      <c r="Q1074">
        <v>28.065999999999999</v>
      </c>
      <c r="R1074">
        <v>1.9830000000000001</v>
      </c>
      <c r="S1074" t="s">
        <v>1162</v>
      </c>
      <c r="T1074" t="s">
        <v>1162</v>
      </c>
    </row>
    <row r="1075" spans="1:20">
      <c r="A1075" t="s">
        <v>866</v>
      </c>
      <c r="B1075">
        <v>2021</v>
      </c>
      <c r="C1075" s="9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22.125</v>
      </c>
      <c r="P1075">
        <v>21.899000000000001</v>
      </c>
      <c r="Q1075">
        <v>25.181000000000001</v>
      </c>
      <c r="R1075">
        <v>1.641</v>
      </c>
      <c r="S1075" t="s">
        <v>1162</v>
      </c>
      <c r="T1075" t="s">
        <v>1162</v>
      </c>
    </row>
    <row r="1076" spans="1:20">
      <c r="A1076" t="s">
        <v>866</v>
      </c>
      <c r="B1076">
        <v>2021</v>
      </c>
      <c r="C1076" s="9">
        <v>44388</v>
      </c>
      <c r="D1076" t="s">
        <v>64</v>
      </c>
      <c r="E1076" t="s">
        <v>62</v>
      </c>
      <c r="F1076" t="s">
        <v>540</v>
      </c>
      <c r="G1076">
        <v>1</v>
      </c>
      <c r="H1076" t="s">
        <v>468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20.946000000000002</v>
      </c>
      <c r="P1076">
        <v>23.343</v>
      </c>
      <c r="Q1076">
        <v>29.381</v>
      </c>
      <c r="R1076">
        <v>3.0190000000000001</v>
      </c>
      <c r="S1076" t="s">
        <v>1162</v>
      </c>
      <c r="T1076" t="s">
        <v>1162</v>
      </c>
    </row>
    <row r="1077" spans="1:20">
      <c r="A1077" t="s">
        <v>866</v>
      </c>
      <c r="B1077">
        <v>2021</v>
      </c>
      <c r="C1077" s="9">
        <v>44388</v>
      </c>
      <c r="D1077" t="s">
        <v>64</v>
      </c>
      <c r="E1077" t="s">
        <v>62</v>
      </c>
      <c r="F1077" t="s">
        <v>540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21.899000000000001</v>
      </c>
      <c r="P1077">
        <v>22.227999999999899</v>
      </c>
      <c r="Q1077">
        <v>25.391999999999999</v>
      </c>
      <c r="R1077">
        <v>1.5820000000000001</v>
      </c>
      <c r="S1077" t="s">
        <v>1162</v>
      </c>
      <c r="T1077" t="s">
        <v>1162</v>
      </c>
    </row>
    <row r="1078" spans="1:20">
      <c r="A1078" t="s">
        <v>866</v>
      </c>
      <c r="B1078">
        <v>2021</v>
      </c>
      <c r="C1078" s="9">
        <v>44388</v>
      </c>
      <c r="D1078" t="s">
        <v>64</v>
      </c>
      <c r="E1078" t="s">
        <v>62</v>
      </c>
      <c r="F1078" t="s">
        <v>540</v>
      </c>
      <c r="G1078">
        <v>2</v>
      </c>
      <c r="H1078" t="s">
        <v>468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23.343</v>
      </c>
      <c r="P1078">
        <v>24.497999999999902</v>
      </c>
      <c r="Q1078">
        <v>29.757999999999999</v>
      </c>
      <c r="R1078">
        <v>2.63</v>
      </c>
      <c r="S1078" t="s">
        <v>1162</v>
      </c>
      <c r="T1078" t="s">
        <v>1162</v>
      </c>
    </row>
    <row r="1079" spans="1:20">
      <c r="A1079" t="s">
        <v>866</v>
      </c>
      <c r="B1079">
        <v>2021</v>
      </c>
      <c r="C1079" s="9">
        <v>44388</v>
      </c>
      <c r="D1079" t="s">
        <v>64</v>
      </c>
      <c r="E1079" t="s">
        <v>62</v>
      </c>
      <c r="F1079" t="s">
        <v>540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22.227999999999899</v>
      </c>
      <c r="P1079">
        <v>22.418999999999901</v>
      </c>
      <c r="Q1079">
        <v>25.460999999999999</v>
      </c>
      <c r="R1079">
        <v>1.5209999999999999</v>
      </c>
      <c r="S1079" t="s">
        <v>1162</v>
      </c>
      <c r="T1079" t="s">
        <v>1162</v>
      </c>
    </row>
    <row r="1080" spans="1:20">
      <c r="A1080" t="s">
        <v>866</v>
      </c>
      <c r="B1080">
        <v>2021</v>
      </c>
      <c r="C1080" s="9">
        <v>44388</v>
      </c>
      <c r="D1080" t="s">
        <v>64</v>
      </c>
      <c r="E1080" t="s">
        <v>62</v>
      </c>
      <c r="F1080" t="s">
        <v>539</v>
      </c>
      <c r="G1080">
        <v>1</v>
      </c>
      <c r="H1080" t="s">
        <v>182</v>
      </c>
      <c r="I1080" t="s">
        <v>196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25.65</v>
      </c>
      <c r="P1080">
        <v>26.812000000000001</v>
      </c>
      <c r="Q1080">
        <v>32.96</v>
      </c>
      <c r="R1080">
        <v>3.0739999999999998</v>
      </c>
      <c r="S1080" t="s">
        <v>1162</v>
      </c>
      <c r="T1080" t="s">
        <v>1162</v>
      </c>
    </row>
    <row r="1081" spans="1:20">
      <c r="A1081" t="s">
        <v>866</v>
      </c>
      <c r="B1081">
        <v>2021</v>
      </c>
      <c r="C1081" s="9">
        <v>44388</v>
      </c>
      <c r="D1081" t="s">
        <v>64</v>
      </c>
      <c r="E1081" t="s">
        <v>62</v>
      </c>
      <c r="F1081" t="s">
        <v>539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24.099999999999898</v>
      </c>
      <c r="P1081">
        <v>23.888000000000002</v>
      </c>
      <c r="Q1081">
        <v>27.774000000000001</v>
      </c>
      <c r="R1081">
        <v>1.9430000000000001</v>
      </c>
      <c r="S1081" t="s">
        <v>1162</v>
      </c>
      <c r="T1081" t="s">
        <v>1162</v>
      </c>
    </row>
    <row r="1082" spans="1:20">
      <c r="A1082" t="s">
        <v>866</v>
      </c>
      <c r="B1082">
        <v>2021</v>
      </c>
      <c r="C1082" s="9">
        <v>44388</v>
      </c>
      <c r="D1082" t="s">
        <v>64</v>
      </c>
      <c r="E1082" t="s">
        <v>62</v>
      </c>
      <c r="F1082" t="s">
        <v>539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23.888000000000002</v>
      </c>
      <c r="P1082">
        <v>24.587</v>
      </c>
      <c r="Q1082">
        <v>28.253</v>
      </c>
      <c r="R1082">
        <v>1.833</v>
      </c>
      <c r="S1082" t="s">
        <v>1162</v>
      </c>
      <c r="T1082" t="s">
        <v>1162</v>
      </c>
    </row>
    <row r="1083" spans="1:20">
      <c r="A1083" t="s">
        <v>866</v>
      </c>
      <c r="B1083">
        <v>2021</v>
      </c>
      <c r="C1083" s="9">
        <v>44388</v>
      </c>
      <c r="D1083" t="s">
        <v>64</v>
      </c>
      <c r="E1083" t="s">
        <v>62</v>
      </c>
      <c r="F1083" t="s">
        <v>539</v>
      </c>
      <c r="G1083">
        <v>2</v>
      </c>
      <c r="H1083" t="s">
        <v>182</v>
      </c>
      <c r="I1083" t="s">
        <v>196</v>
      </c>
      <c r="J1083">
        <v>20.871232876712298</v>
      </c>
      <c r="K1083">
        <v>2</v>
      </c>
      <c r="L1083">
        <v>2</v>
      </c>
      <c r="M1083">
        <v>10.294</v>
      </c>
      <c r="N1083" s="146">
        <v>69.943656498931404</v>
      </c>
      <c r="O1083">
        <v>26.812000000000001</v>
      </c>
      <c r="P1083">
        <v>25.388999999999999</v>
      </c>
      <c r="Q1083">
        <v>30.785</v>
      </c>
      <c r="R1083">
        <v>2.698</v>
      </c>
      <c r="S1083" t="s">
        <v>1162</v>
      </c>
      <c r="T1083" t="s">
        <v>1162</v>
      </c>
    </row>
    <row r="1084" spans="1:20">
      <c r="A1084" t="s">
        <v>866</v>
      </c>
      <c r="B1084">
        <v>2021</v>
      </c>
      <c r="C1084" s="9">
        <v>44388</v>
      </c>
      <c r="D1084" t="s">
        <v>64</v>
      </c>
      <c r="E1084" t="s">
        <v>62</v>
      </c>
      <c r="F1084" t="s">
        <v>539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24.587</v>
      </c>
      <c r="P1084">
        <v>25.228000000000002</v>
      </c>
      <c r="Q1084">
        <v>28.788</v>
      </c>
      <c r="R1084">
        <v>1.78</v>
      </c>
      <c r="S1084" t="s">
        <v>1162</v>
      </c>
      <c r="T1084" t="s">
        <v>1162</v>
      </c>
    </row>
    <row r="1085" spans="1:20">
      <c r="A1085" t="s">
        <v>866</v>
      </c>
      <c r="B1085">
        <v>2021</v>
      </c>
      <c r="C1085" s="9">
        <v>44388</v>
      </c>
      <c r="D1085" t="s">
        <v>64</v>
      </c>
      <c r="E1085" t="s">
        <v>62</v>
      </c>
      <c r="F1085" t="s">
        <v>539</v>
      </c>
      <c r="G1085">
        <v>3</v>
      </c>
      <c r="H1085" t="s">
        <v>182</v>
      </c>
      <c r="I1085" t="s">
        <v>196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25.388999999999999</v>
      </c>
      <c r="P1085">
        <v>24.543999999999901</v>
      </c>
      <c r="Q1085">
        <v>29.361999999999998</v>
      </c>
      <c r="R1085">
        <v>2.4089999999999998</v>
      </c>
      <c r="S1085" t="s">
        <v>1162</v>
      </c>
      <c r="T1085" t="s">
        <v>1162</v>
      </c>
    </row>
    <row r="1086" spans="1:20">
      <c r="A1086" t="s">
        <v>1144</v>
      </c>
      <c r="B1086">
        <v>2021</v>
      </c>
      <c r="C1086" s="9">
        <v>44412</v>
      </c>
      <c r="D1086" t="s">
        <v>189</v>
      </c>
      <c r="E1086" t="s">
        <v>533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33.304000000000002</v>
      </c>
      <c r="P1086">
        <v>33.314999999999998</v>
      </c>
      <c r="Q1086">
        <v>35.354999999999997</v>
      </c>
      <c r="R1086">
        <v>1.02</v>
      </c>
      <c r="S1086" t="s">
        <v>1162</v>
      </c>
      <c r="T1086" t="s">
        <v>1162</v>
      </c>
    </row>
    <row r="1087" spans="1:20">
      <c r="A1087" t="s">
        <v>1144</v>
      </c>
      <c r="B1087">
        <v>2021</v>
      </c>
      <c r="C1087" s="9">
        <v>44412</v>
      </c>
      <c r="D1087" t="s">
        <v>189</v>
      </c>
      <c r="E1087" t="s">
        <v>533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26.771999999999998</v>
      </c>
      <c r="P1087">
        <v>26.533000000000001</v>
      </c>
      <c r="Q1087">
        <v>29.193000000000001</v>
      </c>
      <c r="R1087">
        <v>1.33</v>
      </c>
      <c r="S1087" t="s">
        <v>1162</v>
      </c>
      <c r="T1087" t="s">
        <v>1162</v>
      </c>
    </row>
    <row r="1088" spans="1:20">
      <c r="A1088" t="s">
        <v>1144</v>
      </c>
      <c r="B1088">
        <v>2021</v>
      </c>
      <c r="C1088" s="9">
        <v>44412</v>
      </c>
      <c r="D1088" t="s">
        <v>189</v>
      </c>
      <c r="E1088" t="s">
        <v>533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35.482999999999997</v>
      </c>
      <c r="P1088">
        <v>35.363</v>
      </c>
      <c r="Q1088">
        <v>37.423000000000002</v>
      </c>
      <c r="R1088">
        <v>1.03</v>
      </c>
      <c r="S1088" t="s">
        <v>1162</v>
      </c>
      <c r="T1088" t="s">
        <v>1162</v>
      </c>
    </row>
    <row r="1089" spans="1:20">
      <c r="A1089" t="s">
        <v>1144</v>
      </c>
      <c r="B1089">
        <v>2021</v>
      </c>
      <c r="C1089" s="9">
        <v>44412</v>
      </c>
      <c r="D1089" t="s">
        <v>189</v>
      </c>
      <c r="E1089" t="s">
        <v>533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26.911000000000001</v>
      </c>
      <c r="P1089">
        <v>26.908999999999999</v>
      </c>
      <c r="Q1089">
        <v>29.053000000000001</v>
      </c>
      <c r="R1089">
        <v>1.0720000000000001</v>
      </c>
      <c r="S1089" t="s">
        <v>1162</v>
      </c>
      <c r="T1089" t="s">
        <v>1162</v>
      </c>
    </row>
    <row r="1090" spans="1:20">
      <c r="A1090" t="s">
        <v>1144</v>
      </c>
      <c r="B1090">
        <v>2021</v>
      </c>
      <c r="C1090" s="9">
        <v>44412</v>
      </c>
      <c r="D1090" t="s">
        <v>189</v>
      </c>
      <c r="E1090" t="s">
        <v>533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28.088000000000001</v>
      </c>
      <c r="P1090">
        <v>28.672000000000001</v>
      </c>
      <c r="Q1090">
        <v>31.626000000000001</v>
      </c>
      <c r="R1090">
        <v>1.4770000000000001</v>
      </c>
      <c r="S1090" t="s">
        <v>1162</v>
      </c>
      <c r="T1090" t="s">
        <v>1162</v>
      </c>
    </row>
    <row r="1091" spans="1:20">
      <c r="A1091" t="s">
        <v>1144</v>
      </c>
      <c r="B1091">
        <v>2021</v>
      </c>
      <c r="C1091" s="9">
        <v>44412</v>
      </c>
      <c r="D1091" t="s">
        <v>189</v>
      </c>
      <c r="E1091" t="s">
        <v>533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22.134999999999899</v>
      </c>
      <c r="P1091">
        <v>22.085000000000001</v>
      </c>
      <c r="Q1091">
        <v>26.245000000000001</v>
      </c>
      <c r="R1091">
        <v>2.08</v>
      </c>
      <c r="S1091" t="s">
        <v>1162</v>
      </c>
      <c r="T1091" t="s">
        <v>1162</v>
      </c>
    </row>
    <row r="1092" spans="1:20">
      <c r="A1092" t="s">
        <v>1144</v>
      </c>
      <c r="B1092">
        <v>2021</v>
      </c>
      <c r="C1092" s="9">
        <v>44412</v>
      </c>
      <c r="D1092" t="s">
        <v>189</v>
      </c>
      <c r="E1092" t="s">
        <v>533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24.757999999999999</v>
      </c>
      <c r="P1092">
        <v>25.29</v>
      </c>
      <c r="Q1092">
        <v>28.29</v>
      </c>
      <c r="R1092">
        <v>1.5</v>
      </c>
      <c r="S1092" t="s">
        <v>1162</v>
      </c>
      <c r="T1092" t="s">
        <v>1162</v>
      </c>
    </row>
    <row r="1093" spans="1:20">
      <c r="A1093" t="s">
        <v>1144</v>
      </c>
      <c r="B1093">
        <v>2021</v>
      </c>
      <c r="C1093" s="9">
        <v>44412</v>
      </c>
      <c r="D1093" t="s">
        <v>189</v>
      </c>
      <c r="E1093" t="s">
        <v>533</v>
      </c>
      <c r="F1093">
        <v>4</v>
      </c>
      <c r="G1093">
        <v>1</v>
      </c>
      <c r="H1093" t="s">
        <v>194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27.904999999999902</v>
      </c>
      <c r="P1093">
        <v>27.449000000000002</v>
      </c>
      <c r="Q1093">
        <v>30.649000000000001</v>
      </c>
      <c r="R1093">
        <v>1.6</v>
      </c>
      <c r="S1093" t="s">
        <v>1162</v>
      </c>
      <c r="T1093" t="s">
        <v>1162</v>
      </c>
    </row>
    <row r="1094" spans="1:20">
      <c r="A1094" t="s">
        <v>1144</v>
      </c>
      <c r="B1094">
        <v>2021</v>
      </c>
      <c r="C1094" s="9">
        <v>44412</v>
      </c>
      <c r="D1094" t="s">
        <v>189</v>
      </c>
      <c r="E1094" t="s">
        <v>533</v>
      </c>
      <c r="F1094">
        <v>5</v>
      </c>
      <c r="G1094">
        <v>1</v>
      </c>
      <c r="H1094" t="s">
        <v>195</v>
      </c>
      <c r="I1094" t="s">
        <v>1145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27.157</v>
      </c>
      <c r="P1094">
        <v>27.331</v>
      </c>
      <c r="Q1094">
        <v>30.818999999999999</v>
      </c>
      <c r="R1094">
        <v>1.744</v>
      </c>
      <c r="S1094" t="s">
        <v>1162</v>
      </c>
      <c r="T1094" t="s">
        <v>1162</v>
      </c>
    </row>
    <row r="1095" spans="1:20">
      <c r="A1095" t="s">
        <v>1144</v>
      </c>
      <c r="B1095">
        <v>2021</v>
      </c>
      <c r="C1095" s="9">
        <v>44412</v>
      </c>
      <c r="D1095" t="s">
        <v>189</v>
      </c>
      <c r="E1095" t="s">
        <v>533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15.1</v>
      </c>
      <c r="P1095">
        <v>14.8759999999999</v>
      </c>
      <c r="Q1095">
        <v>22.565999999999999</v>
      </c>
      <c r="R1095">
        <v>3.8450000000000002</v>
      </c>
      <c r="S1095" t="s">
        <v>1162</v>
      </c>
      <c r="T1095" t="s">
        <v>1162</v>
      </c>
    </row>
    <row r="1096" spans="1:20">
      <c r="A1096" t="s">
        <v>1144</v>
      </c>
      <c r="B1096">
        <v>2021</v>
      </c>
      <c r="C1096" s="9">
        <v>44412</v>
      </c>
      <c r="D1096" t="s">
        <v>189</v>
      </c>
      <c r="E1096" t="s">
        <v>533</v>
      </c>
      <c r="F1096">
        <v>6</v>
      </c>
      <c r="G1096">
        <v>1</v>
      </c>
      <c r="H1096" t="s">
        <v>192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22.904</v>
      </c>
      <c r="P1096">
        <v>23.744</v>
      </c>
      <c r="Q1096">
        <v>28.65</v>
      </c>
      <c r="R1096">
        <v>2.4529999999999998</v>
      </c>
      <c r="S1096" t="s">
        <v>1162</v>
      </c>
      <c r="T1096" t="s">
        <v>1162</v>
      </c>
    </row>
    <row r="1097" spans="1:20">
      <c r="A1097" t="s">
        <v>1144</v>
      </c>
      <c r="B1097">
        <v>2021</v>
      </c>
      <c r="C1097" s="9">
        <v>44412</v>
      </c>
      <c r="D1097" t="s">
        <v>189</v>
      </c>
      <c r="E1097" t="s">
        <v>533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17.77</v>
      </c>
      <c r="P1097">
        <v>16.311</v>
      </c>
      <c r="Q1097">
        <v>25.376999999999999</v>
      </c>
      <c r="R1097">
        <v>4.5330000000000004</v>
      </c>
      <c r="S1097" t="s">
        <v>1162</v>
      </c>
      <c r="T1097" t="s">
        <v>1162</v>
      </c>
    </row>
    <row r="1098" spans="1:20">
      <c r="A1098" t="s">
        <v>1144</v>
      </c>
      <c r="B1098">
        <v>2021</v>
      </c>
      <c r="C1098" s="9">
        <v>44412</v>
      </c>
      <c r="D1098" t="s">
        <v>189</v>
      </c>
      <c r="E1098" t="s">
        <v>533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27.016999999999999</v>
      </c>
      <c r="P1098">
        <v>27.463999999999999</v>
      </c>
      <c r="Q1098">
        <v>30.456</v>
      </c>
      <c r="R1098">
        <v>1.496</v>
      </c>
      <c r="S1098" t="s">
        <v>1162</v>
      </c>
      <c r="T1098" t="s">
        <v>1162</v>
      </c>
    </row>
    <row r="1099" spans="1:20">
      <c r="A1099" t="s">
        <v>1144</v>
      </c>
      <c r="B1099">
        <v>2021</v>
      </c>
      <c r="C1099" s="9">
        <v>44412</v>
      </c>
      <c r="D1099" t="s">
        <v>189</v>
      </c>
      <c r="E1099" t="s">
        <v>533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28.559000000000001</v>
      </c>
      <c r="P1099">
        <v>28.24</v>
      </c>
      <c r="Q1099">
        <v>31.196000000000002</v>
      </c>
      <c r="R1099">
        <v>1.478</v>
      </c>
      <c r="S1099" t="s">
        <v>1162</v>
      </c>
      <c r="T1099" t="s">
        <v>1162</v>
      </c>
    </row>
    <row r="1100" spans="1:20">
      <c r="A1100" t="s">
        <v>1144</v>
      </c>
      <c r="B1100">
        <v>2021</v>
      </c>
      <c r="C1100" s="9">
        <v>44412</v>
      </c>
      <c r="D1100" t="s">
        <v>189</v>
      </c>
      <c r="E1100" t="s">
        <v>533</v>
      </c>
      <c r="F1100">
        <v>8</v>
      </c>
      <c r="G1100">
        <v>1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25.722000000000001</v>
      </c>
      <c r="P1100">
        <v>26.43</v>
      </c>
      <c r="Q1100">
        <v>29.861999999999998</v>
      </c>
      <c r="R1100">
        <v>1.716</v>
      </c>
      <c r="S1100" t="s">
        <v>1162</v>
      </c>
      <c r="T1100" t="s">
        <v>1162</v>
      </c>
    </row>
    <row r="1101" spans="1:20">
      <c r="A1101" t="s">
        <v>1144</v>
      </c>
      <c r="B1101">
        <v>2021</v>
      </c>
      <c r="C1101" s="9">
        <v>44412</v>
      </c>
      <c r="D1101" t="s">
        <v>189</v>
      </c>
      <c r="E1101" t="s">
        <v>533</v>
      </c>
      <c r="F1101">
        <v>8</v>
      </c>
      <c r="G1101">
        <v>1</v>
      </c>
      <c r="H1101" t="s">
        <v>193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26.552</v>
      </c>
      <c r="P1101">
        <v>26.45</v>
      </c>
      <c r="Q1101">
        <v>30.044</v>
      </c>
      <c r="R1101">
        <v>1.7969999999999999</v>
      </c>
      <c r="S1101" t="s">
        <v>1162</v>
      </c>
      <c r="T1101" t="s">
        <v>1162</v>
      </c>
    </row>
    <row r="1102" spans="1:20">
      <c r="A1102" t="s">
        <v>1144</v>
      </c>
      <c r="B1102">
        <v>2021</v>
      </c>
      <c r="C1102" s="9">
        <v>44412</v>
      </c>
      <c r="D1102" t="s">
        <v>189</v>
      </c>
      <c r="E1102" t="s">
        <v>536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33.314999999999998</v>
      </c>
      <c r="P1102">
        <v>33.398000000000003</v>
      </c>
      <c r="Q1102">
        <v>35.432000000000002</v>
      </c>
      <c r="R1102">
        <v>1.0169999999999999</v>
      </c>
      <c r="S1102" t="s">
        <v>1162</v>
      </c>
      <c r="T1102" t="s">
        <v>1162</v>
      </c>
    </row>
    <row r="1103" spans="1:20">
      <c r="A1103" t="s">
        <v>1144</v>
      </c>
      <c r="B1103">
        <v>2021</v>
      </c>
      <c r="C1103" s="9">
        <v>44412</v>
      </c>
      <c r="D1103" t="s">
        <v>189</v>
      </c>
      <c r="E1103" t="s">
        <v>536</v>
      </c>
      <c r="F1103">
        <v>1</v>
      </c>
      <c r="G1103">
        <v>1</v>
      </c>
      <c r="H1103" t="s">
        <v>194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27.724</v>
      </c>
      <c r="P1103">
        <v>27.587999999999901</v>
      </c>
      <c r="Q1103">
        <v>30.681999999999999</v>
      </c>
      <c r="R1103">
        <v>1.5469999999999999</v>
      </c>
      <c r="S1103" t="s">
        <v>1162</v>
      </c>
      <c r="T1103" t="s">
        <v>1162</v>
      </c>
    </row>
    <row r="1104" spans="1:20">
      <c r="A1104" t="s">
        <v>1144</v>
      </c>
      <c r="B1104">
        <v>2021</v>
      </c>
      <c r="C1104" s="9">
        <v>44412</v>
      </c>
      <c r="D1104" t="s">
        <v>189</v>
      </c>
      <c r="E1104" t="s">
        <v>536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35.363</v>
      </c>
      <c r="P1104">
        <v>35.384999999999998</v>
      </c>
      <c r="Q1104">
        <v>37.445</v>
      </c>
      <c r="R1104">
        <v>1.03</v>
      </c>
      <c r="S1104" t="s">
        <v>1162</v>
      </c>
      <c r="T1104" t="s">
        <v>1162</v>
      </c>
    </row>
    <row r="1105" spans="1:20">
      <c r="A1105" t="s">
        <v>1144</v>
      </c>
      <c r="B1105">
        <v>2021</v>
      </c>
      <c r="C1105" s="9">
        <v>44412</v>
      </c>
      <c r="D1105" t="s">
        <v>189</v>
      </c>
      <c r="E1105" t="s">
        <v>536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23.09</v>
      </c>
      <c r="P1105">
        <v>23.049999999999901</v>
      </c>
      <c r="Q1105">
        <v>26.873999999999999</v>
      </c>
      <c r="R1105">
        <v>1.9119999999999999</v>
      </c>
      <c r="S1105" t="s">
        <v>1162</v>
      </c>
      <c r="T1105" t="s">
        <v>1162</v>
      </c>
    </row>
    <row r="1106" spans="1:20">
      <c r="A1106" t="s">
        <v>1144</v>
      </c>
      <c r="B1106">
        <v>2021</v>
      </c>
      <c r="C1106" s="9">
        <v>44412</v>
      </c>
      <c r="D1106" t="s">
        <v>189</v>
      </c>
      <c r="E1106" t="s">
        <v>536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28.672000000000001</v>
      </c>
      <c r="P1106">
        <v>29.007000000000001</v>
      </c>
      <c r="Q1106">
        <v>31.911000000000001</v>
      </c>
      <c r="R1106">
        <v>1.452</v>
      </c>
      <c r="S1106" t="s">
        <v>1162</v>
      </c>
      <c r="T1106" t="s">
        <v>1162</v>
      </c>
    </row>
    <row r="1107" spans="1:20">
      <c r="A1107" t="s">
        <v>1144</v>
      </c>
      <c r="B1107">
        <v>2021</v>
      </c>
      <c r="C1107" s="9">
        <v>44412</v>
      </c>
      <c r="D1107" t="s">
        <v>189</v>
      </c>
      <c r="E1107" t="s">
        <v>536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28.193000000000001</v>
      </c>
      <c r="P1107">
        <v>27.972000000000001</v>
      </c>
      <c r="Q1107">
        <v>30.774000000000001</v>
      </c>
      <c r="R1107">
        <v>1.401</v>
      </c>
      <c r="S1107" t="s">
        <v>1162</v>
      </c>
      <c r="T1107" t="s">
        <v>1162</v>
      </c>
    </row>
    <row r="1108" spans="1:20">
      <c r="A1108" t="s">
        <v>1144</v>
      </c>
      <c r="B1108">
        <v>2021</v>
      </c>
      <c r="C1108" s="9">
        <v>44412</v>
      </c>
      <c r="D1108" t="s">
        <v>189</v>
      </c>
      <c r="E1108" t="s">
        <v>536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25.29</v>
      </c>
      <c r="P1108">
        <v>25.725000000000001</v>
      </c>
      <c r="Q1108">
        <v>28.669</v>
      </c>
      <c r="R1108">
        <v>1.472</v>
      </c>
      <c r="S1108" t="s">
        <v>1162</v>
      </c>
      <c r="T1108" t="s">
        <v>1162</v>
      </c>
    </row>
    <row r="1109" spans="1:20">
      <c r="A1109" t="s">
        <v>1144</v>
      </c>
      <c r="B1109">
        <v>2021</v>
      </c>
      <c r="C1109" s="9">
        <v>44412</v>
      </c>
      <c r="D1109" t="s">
        <v>189</v>
      </c>
      <c r="E1109" t="s">
        <v>536</v>
      </c>
      <c r="F1109">
        <v>4</v>
      </c>
      <c r="G1109">
        <v>1</v>
      </c>
      <c r="H1109" t="s">
        <v>193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26.606999999999999</v>
      </c>
      <c r="P1109">
        <v>26.206999999999901</v>
      </c>
      <c r="Q1109">
        <v>29.518999999999998</v>
      </c>
      <c r="R1109">
        <v>1.6559999999999999</v>
      </c>
      <c r="S1109" t="s">
        <v>1162</v>
      </c>
      <c r="T1109" t="s">
        <v>1162</v>
      </c>
    </row>
    <row r="1110" spans="1:20">
      <c r="A1110" t="s">
        <v>1144</v>
      </c>
      <c r="B1110">
        <v>2021</v>
      </c>
      <c r="C1110" s="9">
        <v>44412</v>
      </c>
      <c r="D1110" t="s">
        <v>189</v>
      </c>
      <c r="E1110" t="s">
        <v>536</v>
      </c>
      <c r="F1110">
        <v>5</v>
      </c>
      <c r="G1110">
        <v>1</v>
      </c>
      <c r="H1110" t="s">
        <v>195</v>
      </c>
      <c r="I1110" t="s">
        <v>1145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27.331</v>
      </c>
      <c r="P1110">
        <v>27.782</v>
      </c>
      <c r="Q1110">
        <v>31.19</v>
      </c>
      <c r="R1110">
        <v>1.704</v>
      </c>
      <c r="S1110" t="s">
        <v>1162</v>
      </c>
      <c r="T1110" t="s">
        <v>1162</v>
      </c>
    </row>
    <row r="1111" spans="1:20">
      <c r="A1111" t="s">
        <v>1144</v>
      </c>
      <c r="B1111">
        <v>2021</v>
      </c>
      <c r="C1111" s="9">
        <v>44412</v>
      </c>
      <c r="D1111" t="s">
        <v>189</v>
      </c>
      <c r="E1111" t="s">
        <v>536</v>
      </c>
      <c r="F1111">
        <v>5</v>
      </c>
      <c r="G1111">
        <v>1</v>
      </c>
      <c r="H1111" t="s">
        <v>190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26.43</v>
      </c>
      <c r="P1111">
        <v>26.146999999999998</v>
      </c>
      <c r="Q1111">
        <v>29.503</v>
      </c>
      <c r="R1111">
        <v>1.6779999999999999</v>
      </c>
      <c r="S1111" t="s">
        <v>1162</v>
      </c>
      <c r="T1111" t="s">
        <v>1162</v>
      </c>
    </row>
    <row r="1112" spans="1:20">
      <c r="A1112" t="s">
        <v>1144</v>
      </c>
      <c r="B1112">
        <v>2021</v>
      </c>
      <c r="C1112" s="9">
        <v>44412</v>
      </c>
      <c r="D1112" t="s">
        <v>189</v>
      </c>
      <c r="E1112" t="s">
        <v>536</v>
      </c>
      <c r="F1112">
        <v>6</v>
      </c>
      <c r="G1112">
        <v>1</v>
      </c>
      <c r="H1112" t="s">
        <v>192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23.744</v>
      </c>
      <c r="P1112">
        <v>24.965999999999902</v>
      </c>
      <c r="Q1112">
        <v>29.623999999999999</v>
      </c>
      <c r="R1112">
        <v>2.3290000000000002</v>
      </c>
      <c r="S1112" t="s">
        <v>1162</v>
      </c>
      <c r="T1112" t="s">
        <v>1162</v>
      </c>
    </row>
    <row r="1113" spans="1:20">
      <c r="A1113" t="s">
        <v>1144</v>
      </c>
      <c r="B1113">
        <v>2021</v>
      </c>
      <c r="C1113" s="9">
        <v>44412</v>
      </c>
      <c r="D1113" t="s">
        <v>189</v>
      </c>
      <c r="E1113" t="s">
        <v>536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27.463999999999999</v>
      </c>
      <c r="P1113">
        <v>27.152999999999999</v>
      </c>
      <c r="Q1113">
        <v>30.093</v>
      </c>
      <c r="R1113">
        <v>1.47</v>
      </c>
      <c r="S1113" t="s">
        <v>1162</v>
      </c>
      <c r="T1113" t="s">
        <v>1162</v>
      </c>
    </row>
    <row r="1114" spans="1:20">
      <c r="A1114" t="s">
        <v>1144</v>
      </c>
      <c r="B1114">
        <v>2021</v>
      </c>
      <c r="C1114" s="9">
        <v>44412</v>
      </c>
      <c r="D1114" t="s">
        <v>189</v>
      </c>
      <c r="E1114" t="s">
        <v>537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33.398000000000003</v>
      </c>
      <c r="P1114">
        <v>33.484999999999999</v>
      </c>
      <c r="Q1114">
        <v>35.511000000000003</v>
      </c>
      <c r="R1114">
        <v>1.0129999999999999</v>
      </c>
      <c r="S1114" t="s">
        <v>1162</v>
      </c>
      <c r="T1114" t="s">
        <v>1162</v>
      </c>
    </row>
    <row r="1115" spans="1:20">
      <c r="A1115" t="s">
        <v>1144</v>
      </c>
      <c r="B1115">
        <v>2021</v>
      </c>
      <c r="C1115" s="9">
        <v>44412</v>
      </c>
      <c r="D1115" t="s">
        <v>189</v>
      </c>
      <c r="E1115" t="s">
        <v>537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28.366999999999901</v>
      </c>
      <c r="P1115">
        <v>28.253</v>
      </c>
      <c r="Q1115">
        <v>30.971</v>
      </c>
      <c r="R1115">
        <v>1.359</v>
      </c>
      <c r="S1115" t="s">
        <v>1162</v>
      </c>
      <c r="T1115" t="s">
        <v>1162</v>
      </c>
    </row>
    <row r="1116" spans="1:20">
      <c r="A1116" t="s">
        <v>1144</v>
      </c>
      <c r="B1116">
        <v>2021</v>
      </c>
      <c r="C1116" s="9">
        <v>44412</v>
      </c>
      <c r="D1116" t="s">
        <v>189</v>
      </c>
      <c r="E1116" t="s">
        <v>537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33.484999999999999</v>
      </c>
      <c r="P1116">
        <v>33.401000000000003</v>
      </c>
      <c r="Q1116">
        <v>35.399000000000001</v>
      </c>
      <c r="R1116">
        <v>0.999</v>
      </c>
      <c r="S1116" t="s">
        <v>1162</v>
      </c>
      <c r="T1116" t="s">
        <v>1162</v>
      </c>
    </row>
    <row r="1117" spans="1:20">
      <c r="A1117" t="s">
        <v>1144</v>
      </c>
      <c r="B1117">
        <v>2021</v>
      </c>
      <c r="C1117" s="9">
        <v>44412</v>
      </c>
      <c r="D1117" t="s">
        <v>189</v>
      </c>
      <c r="E1117" t="s">
        <v>537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28.253</v>
      </c>
      <c r="P1117">
        <v>28.047000000000001</v>
      </c>
      <c r="Q1117">
        <v>30.715</v>
      </c>
      <c r="R1117">
        <v>1.3340000000000001</v>
      </c>
      <c r="S1117" t="s">
        <v>1162</v>
      </c>
      <c r="T1117" t="s">
        <v>1162</v>
      </c>
    </row>
    <row r="1118" spans="1:20">
      <c r="A1118" t="s">
        <v>1144</v>
      </c>
      <c r="B1118">
        <v>2021</v>
      </c>
      <c r="C1118" s="9">
        <v>44412</v>
      </c>
      <c r="D1118" t="s">
        <v>189</v>
      </c>
      <c r="E1118" t="s">
        <v>537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35.384999999999998</v>
      </c>
      <c r="P1118">
        <v>35.435000000000002</v>
      </c>
      <c r="Q1118">
        <v>37.491</v>
      </c>
      <c r="R1118">
        <v>1.028</v>
      </c>
      <c r="S1118" t="s">
        <v>1162</v>
      </c>
      <c r="T1118" t="s">
        <v>1162</v>
      </c>
    </row>
    <row r="1119" spans="1:20">
      <c r="A1119" t="s">
        <v>1144</v>
      </c>
      <c r="B1119">
        <v>2021</v>
      </c>
      <c r="C1119" s="9">
        <v>44412</v>
      </c>
      <c r="D1119" t="s">
        <v>189</v>
      </c>
      <c r="E1119" t="s">
        <v>537</v>
      </c>
      <c r="F1119">
        <v>2</v>
      </c>
      <c r="G1119">
        <v>1</v>
      </c>
      <c r="H1119" t="s">
        <v>190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26.902000000000001</v>
      </c>
      <c r="P1119">
        <v>26.823999999999899</v>
      </c>
      <c r="Q1119">
        <v>30.033999999999999</v>
      </c>
      <c r="R1119">
        <v>1.605</v>
      </c>
      <c r="S1119" t="s">
        <v>1162</v>
      </c>
      <c r="T1119" t="s">
        <v>1162</v>
      </c>
    </row>
    <row r="1120" spans="1:20">
      <c r="A1120" t="s">
        <v>1144</v>
      </c>
      <c r="B1120">
        <v>2021</v>
      </c>
      <c r="C1120" s="9">
        <v>44412</v>
      </c>
      <c r="D1120" t="s">
        <v>189</v>
      </c>
      <c r="E1120" t="s">
        <v>537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35.435000000000002</v>
      </c>
      <c r="P1120">
        <v>35.482999999999997</v>
      </c>
      <c r="Q1120">
        <v>37.534999999999997</v>
      </c>
      <c r="R1120">
        <v>1.026</v>
      </c>
      <c r="S1120" t="s">
        <v>1162</v>
      </c>
      <c r="T1120" t="s">
        <v>1162</v>
      </c>
    </row>
    <row r="1121" spans="1:20">
      <c r="A1121" t="s">
        <v>1144</v>
      </c>
      <c r="B1121">
        <v>2021</v>
      </c>
      <c r="C1121" s="9">
        <v>44412</v>
      </c>
      <c r="D1121" t="s">
        <v>189</v>
      </c>
      <c r="E1121" t="s">
        <v>537</v>
      </c>
      <c r="F1121">
        <v>2</v>
      </c>
      <c r="G1121">
        <v>2</v>
      </c>
      <c r="H1121" t="s">
        <v>190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26.823999999999899</v>
      </c>
      <c r="P1121">
        <v>26.750999999999902</v>
      </c>
      <c r="Q1121">
        <v>29.927</v>
      </c>
      <c r="R1121">
        <v>1.5880000000000001</v>
      </c>
      <c r="S1121" t="s">
        <v>1162</v>
      </c>
      <c r="T1121" t="s">
        <v>1162</v>
      </c>
    </row>
    <row r="1122" spans="1:20">
      <c r="A1122" t="s">
        <v>1144</v>
      </c>
      <c r="B1122">
        <v>2021</v>
      </c>
      <c r="C1122" s="9">
        <v>44412</v>
      </c>
      <c r="D1122" t="s">
        <v>189</v>
      </c>
      <c r="E1122" t="s">
        <v>537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29.007000000000001</v>
      </c>
      <c r="P1122">
        <v>29.34</v>
      </c>
      <c r="Q1122">
        <v>32.186</v>
      </c>
      <c r="R1122">
        <v>1.423</v>
      </c>
      <c r="S1122" t="s">
        <v>1162</v>
      </c>
      <c r="T1122" t="s">
        <v>1162</v>
      </c>
    </row>
    <row r="1123" spans="1:20">
      <c r="A1123" t="s">
        <v>1144</v>
      </c>
      <c r="B1123">
        <v>2021</v>
      </c>
      <c r="C1123" s="9">
        <v>44412</v>
      </c>
      <c r="D1123" t="s">
        <v>189</v>
      </c>
      <c r="E1123" t="s">
        <v>537</v>
      </c>
      <c r="F1123">
        <v>3</v>
      </c>
      <c r="G1123">
        <v>1</v>
      </c>
      <c r="H1123" t="s">
        <v>192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24.965999999999902</v>
      </c>
      <c r="P1123">
        <v>25.187999999999999</v>
      </c>
      <c r="Q1123">
        <v>29.486000000000001</v>
      </c>
      <c r="R1123">
        <v>2.149</v>
      </c>
      <c r="S1123" t="s">
        <v>1162</v>
      </c>
      <c r="T1123" t="s">
        <v>1162</v>
      </c>
    </row>
    <row r="1124" spans="1:20">
      <c r="A1124" t="s">
        <v>1144</v>
      </c>
      <c r="B1124">
        <v>2021</v>
      </c>
      <c r="C1124" s="9">
        <v>44412</v>
      </c>
      <c r="D1124" t="s">
        <v>189</v>
      </c>
      <c r="E1124" t="s">
        <v>537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29.34</v>
      </c>
      <c r="P1124">
        <v>29.568000000000001</v>
      </c>
      <c r="Q1124">
        <v>32.380000000000003</v>
      </c>
      <c r="R1124">
        <v>1.4059999999999999</v>
      </c>
      <c r="S1124" t="s">
        <v>1162</v>
      </c>
      <c r="T1124" t="s">
        <v>1162</v>
      </c>
    </row>
    <row r="1125" spans="1:20">
      <c r="A1125" t="s">
        <v>1144</v>
      </c>
      <c r="B1125">
        <v>2021</v>
      </c>
      <c r="C1125" s="9">
        <v>44412</v>
      </c>
      <c r="D1125" t="s">
        <v>189</v>
      </c>
      <c r="E1125" t="s">
        <v>537</v>
      </c>
      <c r="F1125">
        <v>3</v>
      </c>
      <c r="G1125">
        <v>2</v>
      </c>
      <c r="H1125" t="s">
        <v>192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25.187999999999999</v>
      </c>
      <c r="P1125">
        <v>24.88</v>
      </c>
      <c r="Q1125">
        <v>29.044</v>
      </c>
      <c r="R1125">
        <v>2.0819999999999999</v>
      </c>
      <c r="S1125" t="s">
        <v>1162</v>
      </c>
      <c r="T1125" t="s">
        <v>1162</v>
      </c>
    </row>
    <row r="1126" spans="1:20">
      <c r="A1126" t="s">
        <v>1144</v>
      </c>
      <c r="B1126">
        <v>2021</v>
      </c>
      <c r="C1126" s="9">
        <v>44412</v>
      </c>
      <c r="D1126" t="s">
        <v>189</v>
      </c>
      <c r="E1126" t="s">
        <v>537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25.725000000000001</v>
      </c>
      <c r="P1126">
        <v>26.358000000000001</v>
      </c>
      <c r="Q1126">
        <v>29.204000000000001</v>
      </c>
      <c r="R1126">
        <v>1.423</v>
      </c>
      <c r="S1126" t="s">
        <v>1162</v>
      </c>
      <c r="T1126" t="s">
        <v>1162</v>
      </c>
    </row>
    <row r="1127" spans="1:20">
      <c r="A1127" t="s">
        <v>1144</v>
      </c>
      <c r="B1127">
        <v>2021</v>
      </c>
      <c r="C1127" s="9">
        <v>44412</v>
      </c>
      <c r="D1127" t="s">
        <v>189</v>
      </c>
      <c r="E1127" t="s">
        <v>537</v>
      </c>
      <c r="F1127">
        <v>4</v>
      </c>
      <c r="G1127">
        <v>1</v>
      </c>
      <c r="H1127" t="s">
        <v>195</v>
      </c>
      <c r="I1127" t="s">
        <v>1145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27.782</v>
      </c>
      <c r="P1127">
        <v>27.619</v>
      </c>
      <c r="Q1127">
        <v>30.885000000000002</v>
      </c>
      <c r="R1127">
        <v>1.633</v>
      </c>
      <c r="S1127" t="s">
        <v>1162</v>
      </c>
      <c r="T1127" t="s">
        <v>1162</v>
      </c>
    </row>
    <row r="1128" spans="1:20">
      <c r="A1128" t="s">
        <v>1144</v>
      </c>
      <c r="B1128">
        <v>2021</v>
      </c>
      <c r="C1128" s="9">
        <v>44412</v>
      </c>
      <c r="D1128" t="s">
        <v>189</v>
      </c>
      <c r="E1128" t="s">
        <v>537</v>
      </c>
      <c r="F1128">
        <v>4</v>
      </c>
      <c r="G1128">
        <v>2</v>
      </c>
      <c r="H1128" t="s">
        <v>195</v>
      </c>
      <c r="I1128" t="s">
        <v>1145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27.619</v>
      </c>
      <c r="P1128">
        <v>27.982999999999901</v>
      </c>
      <c r="Q1128">
        <v>31.184999999999999</v>
      </c>
      <c r="R1128">
        <v>1.601</v>
      </c>
      <c r="S1128" t="s">
        <v>1162</v>
      </c>
      <c r="T1128" t="s">
        <v>1162</v>
      </c>
    </row>
    <row r="1129" spans="1:20">
      <c r="A1129" t="s">
        <v>1144</v>
      </c>
      <c r="B1129">
        <v>2021</v>
      </c>
      <c r="C1129" s="9">
        <v>44412</v>
      </c>
      <c r="D1129" t="s">
        <v>189</v>
      </c>
      <c r="E1129" t="s">
        <v>537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534</v>
      </c>
      <c r="O1129">
        <v>26.358000000000001</v>
      </c>
      <c r="P1129">
        <v>26.169999999999899</v>
      </c>
      <c r="Q1129">
        <v>28.975999999999999</v>
      </c>
      <c r="R1129">
        <v>1.403</v>
      </c>
      <c r="S1129" t="s">
        <v>1162</v>
      </c>
      <c r="T1129" t="s">
        <v>1162</v>
      </c>
    </row>
    <row r="1130" spans="1:20">
      <c r="A1130" t="s">
        <v>1144</v>
      </c>
      <c r="B1130">
        <v>2021</v>
      </c>
      <c r="C1130" s="9">
        <v>44412</v>
      </c>
      <c r="D1130" t="s">
        <v>189</v>
      </c>
      <c r="E1130" t="s">
        <v>537</v>
      </c>
      <c r="F1130">
        <v>4</v>
      </c>
      <c r="G1130">
        <v>3</v>
      </c>
      <c r="H1130" t="s">
        <v>195</v>
      </c>
      <c r="I1130" t="s">
        <v>1145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27.982999999999901</v>
      </c>
      <c r="P1130">
        <v>28.31</v>
      </c>
      <c r="Q1130">
        <v>31.454000000000001</v>
      </c>
      <c r="R1130">
        <v>1.5720000000000001</v>
      </c>
      <c r="S1130" t="s">
        <v>1162</v>
      </c>
      <c r="T1130" t="s">
        <v>1162</v>
      </c>
    </row>
    <row r="1131" spans="1:20">
      <c r="A1131" t="s">
        <v>1144</v>
      </c>
      <c r="B1131">
        <v>2021</v>
      </c>
      <c r="C1131" s="9">
        <v>44412</v>
      </c>
      <c r="D1131" t="s">
        <v>189</v>
      </c>
      <c r="E1131" t="s">
        <v>537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26.169999999999899</v>
      </c>
      <c r="P1131">
        <v>26</v>
      </c>
      <c r="Q1131">
        <v>28.77</v>
      </c>
      <c r="R1131">
        <v>1.385</v>
      </c>
      <c r="S1131" t="s">
        <v>1162</v>
      </c>
      <c r="T1131" t="s">
        <v>1162</v>
      </c>
    </row>
    <row r="1132" spans="1:20">
      <c r="A1132" t="s">
        <v>1144</v>
      </c>
      <c r="B1132">
        <v>2021</v>
      </c>
      <c r="C1132" s="9">
        <v>44412</v>
      </c>
      <c r="D1132" t="s">
        <v>189</v>
      </c>
      <c r="E1132" t="s">
        <v>538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33.401000000000003</v>
      </c>
      <c r="P1132">
        <v>33.488</v>
      </c>
      <c r="Q1132">
        <v>35.479999999999997</v>
      </c>
      <c r="R1132">
        <v>0.996</v>
      </c>
      <c r="S1132" t="s">
        <v>1162</v>
      </c>
      <c r="T1132" t="s">
        <v>1162</v>
      </c>
    </row>
    <row r="1133" spans="1:20">
      <c r="A1133" t="s">
        <v>1144</v>
      </c>
      <c r="B1133">
        <v>2021</v>
      </c>
      <c r="C1133" s="9">
        <v>44412</v>
      </c>
      <c r="D1133" t="s">
        <v>189</v>
      </c>
      <c r="E1133" t="s">
        <v>538</v>
      </c>
      <c r="F1133">
        <v>1</v>
      </c>
      <c r="G1133">
        <v>1</v>
      </c>
      <c r="H1133" t="s">
        <v>195</v>
      </c>
      <c r="I1133" t="s">
        <v>1145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28.31</v>
      </c>
      <c r="P1133">
        <v>28.158000000000001</v>
      </c>
      <c r="Q1133">
        <v>31.254000000000001</v>
      </c>
      <c r="R1133">
        <v>1.548</v>
      </c>
      <c r="S1133" t="s">
        <v>1162</v>
      </c>
      <c r="T1133" t="s">
        <v>1162</v>
      </c>
    </row>
    <row r="1134" spans="1:20">
      <c r="A1134" t="s">
        <v>1144</v>
      </c>
      <c r="B1134">
        <v>2021</v>
      </c>
      <c r="C1134" s="9">
        <v>44412</v>
      </c>
      <c r="D1134" t="s">
        <v>189</v>
      </c>
      <c r="E1134" t="s">
        <v>538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33.488</v>
      </c>
      <c r="P1134">
        <v>33.570999999999998</v>
      </c>
      <c r="Q1134">
        <v>35.557000000000002</v>
      </c>
      <c r="R1134">
        <v>0.99299999999999999</v>
      </c>
      <c r="S1134" t="s">
        <v>1162</v>
      </c>
      <c r="T1134" t="s">
        <v>1162</v>
      </c>
    </row>
    <row r="1135" spans="1:20">
      <c r="A1135" t="s">
        <v>1144</v>
      </c>
      <c r="B1135">
        <v>2021</v>
      </c>
      <c r="C1135" s="9">
        <v>44412</v>
      </c>
      <c r="D1135" t="s">
        <v>189</v>
      </c>
      <c r="E1135" t="s">
        <v>538</v>
      </c>
      <c r="F1135">
        <v>1</v>
      </c>
      <c r="G1135">
        <v>2</v>
      </c>
      <c r="H1135" t="s">
        <v>195</v>
      </c>
      <c r="I1135" t="s">
        <v>1145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28.158000000000001</v>
      </c>
      <c r="P1135">
        <v>28.016999999999999</v>
      </c>
      <c r="Q1135">
        <v>31.068999999999999</v>
      </c>
      <c r="R1135">
        <v>1.526</v>
      </c>
      <c r="S1135" t="s">
        <v>1162</v>
      </c>
      <c r="T1135" t="s">
        <v>1162</v>
      </c>
    </row>
    <row r="1136" spans="1:20">
      <c r="A1136" t="s">
        <v>1144</v>
      </c>
      <c r="B1136">
        <v>2021</v>
      </c>
      <c r="C1136" s="9">
        <v>44412</v>
      </c>
      <c r="D1136" t="s">
        <v>189</v>
      </c>
      <c r="E1136" t="s">
        <v>538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35.482999999999997</v>
      </c>
      <c r="P1136">
        <v>35.558999999999997</v>
      </c>
      <c r="Q1136">
        <v>37.604999999999997</v>
      </c>
      <c r="R1136">
        <v>1.0229999999999999</v>
      </c>
      <c r="S1136" t="s">
        <v>1162</v>
      </c>
      <c r="T1136" t="s">
        <v>1162</v>
      </c>
    </row>
    <row r="1137" spans="1:20">
      <c r="A1137" t="s">
        <v>1144</v>
      </c>
      <c r="B1137">
        <v>2021</v>
      </c>
      <c r="C1137" s="9">
        <v>44412</v>
      </c>
      <c r="D1137" t="s">
        <v>189</v>
      </c>
      <c r="E1137" t="s">
        <v>538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29.568000000000001</v>
      </c>
      <c r="P1137">
        <v>29.466000000000001</v>
      </c>
      <c r="Q1137">
        <v>32.25</v>
      </c>
      <c r="R1137">
        <v>1.3919999999999999</v>
      </c>
      <c r="S1137" t="s">
        <v>1162</v>
      </c>
      <c r="T1137" t="s">
        <v>1162</v>
      </c>
    </row>
    <row r="1138" spans="1:20">
      <c r="A1138" t="s">
        <v>1144</v>
      </c>
      <c r="B1138">
        <v>2021</v>
      </c>
      <c r="C1138" s="9">
        <v>44412</v>
      </c>
      <c r="D1138" t="s">
        <v>189</v>
      </c>
      <c r="E1138" t="s">
        <v>538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35.558999999999997</v>
      </c>
      <c r="P1138">
        <v>35.69</v>
      </c>
      <c r="Q1138">
        <v>37.722000000000001</v>
      </c>
      <c r="R1138">
        <v>1.016</v>
      </c>
      <c r="S1138" t="s">
        <v>1162</v>
      </c>
      <c r="T1138" t="s">
        <v>1162</v>
      </c>
    </row>
    <row r="1139" spans="1:20">
      <c r="A1139" t="s">
        <v>1144</v>
      </c>
      <c r="B1139">
        <v>2021</v>
      </c>
      <c r="C1139" s="9">
        <v>44412</v>
      </c>
      <c r="D1139" t="s">
        <v>189</v>
      </c>
      <c r="E1139" t="s">
        <v>538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29.466000000000001</v>
      </c>
      <c r="P1139">
        <v>29.7149999999999</v>
      </c>
      <c r="Q1139">
        <v>32.418999999999997</v>
      </c>
      <c r="R1139">
        <v>1.3520000000000001</v>
      </c>
      <c r="S1139" t="s">
        <v>1162</v>
      </c>
      <c r="T1139" t="s">
        <v>1162</v>
      </c>
    </row>
    <row r="1140" spans="1:20">
      <c r="A1140" t="s">
        <v>1144</v>
      </c>
      <c r="B1140">
        <v>2021</v>
      </c>
      <c r="C1140" s="9">
        <v>44412</v>
      </c>
      <c r="D1140" t="s">
        <v>189</v>
      </c>
      <c r="E1140" t="s">
        <v>62</v>
      </c>
      <c r="F1140" t="s">
        <v>540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29.7149999999999</v>
      </c>
      <c r="P1140">
        <v>30.032999999999902</v>
      </c>
      <c r="Q1140">
        <v>32.664999999999999</v>
      </c>
      <c r="R1140">
        <v>1.3160000000000001</v>
      </c>
      <c r="S1140" t="s">
        <v>1162</v>
      </c>
      <c r="T1140" t="s">
        <v>1162</v>
      </c>
    </row>
    <row r="1141" spans="1:20">
      <c r="A1141" t="s">
        <v>1144</v>
      </c>
      <c r="B1141">
        <v>2021</v>
      </c>
      <c r="C1141" s="9">
        <v>44412</v>
      </c>
      <c r="D1141" t="s">
        <v>189</v>
      </c>
      <c r="E1141" t="s">
        <v>62</v>
      </c>
      <c r="F1141" t="s">
        <v>540</v>
      </c>
      <c r="G1141">
        <v>1</v>
      </c>
      <c r="H1141" t="s">
        <v>195</v>
      </c>
      <c r="I1141" t="s">
        <v>1145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28.016999999999999</v>
      </c>
      <c r="P1141">
        <v>27.838000000000001</v>
      </c>
      <c r="Q1141">
        <v>30.827999999999999</v>
      </c>
      <c r="R1141">
        <v>1.4950000000000001</v>
      </c>
      <c r="S1141" t="s">
        <v>1162</v>
      </c>
      <c r="T1141" t="s">
        <v>1162</v>
      </c>
    </row>
    <row r="1142" spans="1:20">
      <c r="A1142" t="s">
        <v>1144</v>
      </c>
      <c r="B1142">
        <v>2021</v>
      </c>
      <c r="C1142" s="9">
        <v>44412</v>
      </c>
      <c r="D1142" t="s">
        <v>189</v>
      </c>
      <c r="E1142" t="s">
        <v>62</v>
      </c>
      <c r="F1142" t="s">
        <v>540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30.032999999999902</v>
      </c>
      <c r="P1142">
        <v>30.255999999999901</v>
      </c>
      <c r="Q1142">
        <v>32.857999999999997</v>
      </c>
      <c r="R1142">
        <v>1.3009999999999999</v>
      </c>
      <c r="S1142" t="s">
        <v>1162</v>
      </c>
      <c r="T1142" t="s">
        <v>1162</v>
      </c>
    </row>
    <row r="1143" spans="1:20">
      <c r="A1143" t="s">
        <v>1144</v>
      </c>
      <c r="B1143">
        <v>2021</v>
      </c>
      <c r="C1143" s="9">
        <v>44412</v>
      </c>
      <c r="D1143" t="s">
        <v>189</v>
      </c>
      <c r="E1143" t="s">
        <v>62</v>
      </c>
      <c r="F1143" t="s">
        <v>540</v>
      </c>
      <c r="G1143">
        <v>2</v>
      </c>
      <c r="H1143" t="s">
        <v>195</v>
      </c>
      <c r="I1143" t="s">
        <v>1145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27.838000000000001</v>
      </c>
      <c r="P1143">
        <v>27.637999999999899</v>
      </c>
      <c r="Q1143">
        <v>30.58</v>
      </c>
      <c r="R1143">
        <v>1.4710000000000001</v>
      </c>
      <c r="S1143" t="s">
        <v>1162</v>
      </c>
      <c r="T1143" t="s">
        <v>1162</v>
      </c>
    </row>
    <row r="1144" spans="1:20">
      <c r="A1144" t="s">
        <v>1144</v>
      </c>
      <c r="B1144">
        <v>2021</v>
      </c>
      <c r="C1144" s="9">
        <v>44412</v>
      </c>
      <c r="D1144" t="s">
        <v>189</v>
      </c>
      <c r="E1144" t="s">
        <v>62</v>
      </c>
      <c r="F1144" t="s">
        <v>539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33.570999999999998</v>
      </c>
      <c r="P1144">
        <v>33.564999999999998</v>
      </c>
      <c r="Q1144">
        <v>35.527000000000001</v>
      </c>
      <c r="R1144">
        <v>0.98099999999999998</v>
      </c>
      <c r="S1144" t="s">
        <v>1162</v>
      </c>
      <c r="T1144" t="s">
        <v>1162</v>
      </c>
    </row>
    <row r="1145" spans="1:20">
      <c r="A1145" t="s">
        <v>1144</v>
      </c>
      <c r="B1145">
        <v>2021</v>
      </c>
      <c r="C1145" s="9">
        <v>44412</v>
      </c>
      <c r="D1145" t="s">
        <v>189</v>
      </c>
      <c r="E1145" t="s">
        <v>62</v>
      </c>
      <c r="F1145" t="s">
        <v>539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35.69</v>
      </c>
      <c r="P1145">
        <v>35.378999999999998</v>
      </c>
      <c r="Q1145">
        <v>37.396999999999998</v>
      </c>
      <c r="R1145">
        <v>1.0089999999999999</v>
      </c>
      <c r="S1145" t="s">
        <v>1162</v>
      </c>
      <c r="T1145" t="s">
        <v>1162</v>
      </c>
    </row>
    <row r="1146" spans="1:20">
      <c r="A1146" t="s">
        <v>1144</v>
      </c>
      <c r="B1146">
        <v>2021</v>
      </c>
      <c r="C1146" s="9">
        <v>44412</v>
      </c>
      <c r="D1146" t="s">
        <v>189</v>
      </c>
      <c r="E1146" t="s">
        <v>62</v>
      </c>
      <c r="F1146" t="s">
        <v>539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35.378999999999998</v>
      </c>
      <c r="P1146">
        <v>35.504999999999903</v>
      </c>
      <c r="Q1146">
        <v>37.512999999999998</v>
      </c>
      <c r="R1146">
        <v>1.004</v>
      </c>
      <c r="S1146" t="s">
        <v>1162</v>
      </c>
      <c r="T1146" t="s">
        <v>1162</v>
      </c>
    </row>
    <row r="1147" spans="1:20">
      <c r="A1147" t="s">
        <v>1144</v>
      </c>
      <c r="B1147">
        <v>2021</v>
      </c>
      <c r="C1147" s="9">
        <v>44412</v>
      </c>
      <c r="D1147" t="s">
        <v>189</v>
      </c>
      <c r="E1147" t="s">
        <v>62</v>
      </c>
      <c r="F1147" t="s">
        <v>539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 s="146">
        <v>73.536921662751496</v>
      </c>
      <c r="O1147">
        <v>33.564999999999998</v>
      </c>
      <c r="P1147">
        <v>33.463999999999999</v>
      </c>
      <c r="Q1147">
        <v>35.417999999999999</v>
      </c>
      <c r="R1147">
        <v>0.97699999999999998</v>
      </c>
      <c r="S1147" t="s">
        <v>1162</v>
      </c>
      <c r="T1147" t="s">
        <v>1162</v>
      </c>
    </row>
    <row r="1148" spans="1:20">
      <c r="A1148" t="s">
        <v>1144</v>
      </c>
      <c r="B1148">
        <v>2021</v>
      </c>
      <c r="C1148" s="9">
        <v>44412</v>
      </c>
      <c r="D1148" t="s">
        <v>189</v>
      </c>
      <c r="E1148" t="s">
        <v>62</v>
      </c>
      <c r="F1148" t="s">
        <v>539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35.504999999999903</v>
      </c>
      <c r="P1148">
        <v>35.625999999999998</v>
      </c>
      <c r="Q1148">
        <v>37.624000000000002</v>
      </c>
      <c r="R1148">
        <v>0.999</v>
      </c>
      <c r="S1148" t="s">
        <v>1162</v>
      </c>
      <c r="T1148" t="s">
        <v>1162</v>
      </c>
    </row>
    <row r="1149" spans="1:20">
      <c r="A1149" t="s">
        <v>1144</v>
      </c>
      <c r="B1149">
        <v>2021</v>
      </c>
      <c r="C1149" s="9">
        <v>44412</v>
      </c>
      <c r="D1149" t="s">
        <v>189</v>
      </c>
      <c r="E1149" t="s">
        <v>62</v>
      </c>
      <c r="F1149" t="s">
        <v>539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33.463999999999999</v>
      </c>
      <c r="P1149">
        <v>33.366999999999997</v>
      </c>
      <c r="Q1149">
        <v>35.313000000000002</v>
      </c>
      <c r="R1149">
        <v>0.97299999999999998</v>
      </c>
      <c r="S1149" t="s">
        <v>1162</v>
      </c>
      <c r="T1149" t="s">
        <v>1162</v>
      </c>
    </row>
    <row r="1150" spans="1:20">
      <c r="A1150" t="s">
        <v>1144</v>
      </c>
      <c r="B1150">
        <v>2021</v>
      </c>
      <c r="C1150" s="9">
        <v>44412</v>
      </c>
      <c r="D1150" t="s">
        <v>189</v>
      </c>
      <c r="E1150" t="s">
        <v>1158</v>
      </c>
      <c r="F1150">
        <v>1</v>
      </c>
      <c r="G1150">
        <v>1</v>
      </c>
      <c r="H1150" t="s">
        <v>192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24.88</v>
      </c>
      <c r="P1150">
        <v>26.286999999999999</v>
      </c>
      <c r="Q1150">
        <v>30.210999999999999</v>
      </c>
      <c r="R1150">
        <v>1.962</v>
      </c>
      <c r="S1150" t="s">
        <v>1162</v>
      </c>
      <c r="T1150" t="s">
        <v>1162</v>
      </c>
    </row>
    <row r="1151" spans="1:20">
      <c r="A1151" t="s">
        <v>1144</v>
      </c>
      <c r="B1151">
        <v>2021</v>
      </c>
      <c r="C1151" s="9">
        <v>44412</v>
      </c>
      <c r="D1151" t="s">
        <v>189</v>
      </c>
      <c r="E1151" t="s">
        <v>1158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26</v>
      </c>
      <c r="P1151">
        <v>26.329000000000001</v>
      </c>
      <c r="Q1151">
        <v>29.010999999999999</v>
      </c>
      <c r="R1151">
        <v>1.341</v>
      </c>
      <c r="S1151" t="s">
        <v>1162</v>
      </c>
      <c r="T1151" t="s">
        <v>1162</v>
      </c>
    </row>
    <row r="1152" spans="1:20">
      <c r="A1152" t="s">
        <v>1144</v>
      </c>
      <c r="B1152">
        <v>2021</v>
      </c>
      <c r="C1152" s="9">
        <v>44412</v>
      </c>
      <c r="D1152" t="s">
        <v>189</v>
      </c>
      <c r="E1152" t="s">
        <v>1158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28.047000000000001</v>
      </c>
      <c r="P1152">
        <v>27.899000000000001</v>
      </c>
      <c r="Q1152">
        <v>30.489000000000001</v>
      </c>
      <c r="R1152">
        <v>1.2949999999999999</v>
      </c>
      <c r="S1152" t="s">
        <v>1162</v>
      </c>
      <c r="T1152" t="s">
        <v>1162</v>
      </c>
    </row>
    <row r="1153" spans="1:20">
      <c r="A1153" t="s">
        <v>1144</v>
      </c>
      <c r="B1153">
        <v>2021</v>
      </c>
      <c r="C1153" s="9">
        <v>44412</v>
      </c>
      <c r="D1153" t="s">
        <v>189</v>
      </c>
      <c r="E1153" t="s">
        <v>1158</v>
      </c>
      <c r="F1153">
        <v>1</v>
      </c>
      <c r="G1153">
        <v>1</v>
      </c>
      <c r="H1153" t="s">
        <v>190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26.750999999999902</v>
      </c>
      <c r="P1153">
        <v>26.183</v>
      </c>
      <c r="Q1153">
        <v>29.251000000000001</v>
      </c>
      <c r="R1153">
        <v>1.534</v>
      </c>
      <c r="S1153" t="s">
        <v>1162</v>
      </c>
      <c r="T1153" t="s">
        <v>1162</v>
      </c>
    </row>
    <row r="1154" spans="1:20">
      <c r="A1154" t="s">
        <v>1144</v>
      </c>
      <c r="B1154">
        <v>2021</v>
      </c>
      <c r="C1154" s="9">
        <v>44412</v>
      </c>
      <c r="D1154" t="s">
        <v>189</v>
      </c>
      <c r="E1154" t="s">
        <v>1146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33.253999999999998</v>
      </c>
      <c r="P1154">
        <v>33.304000000000002</v>
      </c>
      <c r="Q1154">
        <v>35.378</v>
      </c>
      <c r="R1154">
        <v>1.0369999999999999</v>
      </c>
      <c r="S1154" t="s">
        <v>1162</v>
      </c>
      <c r="T1154" t="s">
        <v>1162</v>
      </c>
    </row>
    <row r="1155" spans="1:20">
      <c r="A1155" t="s">
        <v>1144</v>
      </c>
      <c r="B1155">
        <v>2021</v>
      </c>
      <c r="C1155" s="9">
        <v>44412</v>
      </c>
      <c r="D1155" t="s">
        <v>189</v>
      </c>
      <c r="E1155" t="s">
        <v>1146</v>
      </c>
      <c r="F1155">
        <v>1</v>
      </c>
      <c r="G1155">
        <v>1</v>
      </c>
      <c r="H1155" t="s">
        <v>904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24.672000000000001</v>
      </c>
      <c r="P1155">
        <v>24.591999999999999</v>
      </c>
      <c r="Q1155">
        <v>27.88</v>
      </c>
      <c r="R1155">
        <v>1.6439999999999999</v>
      </c>
      <c r="S1155" t="s">
        <v>1162</v>
      </c>
      <c r="T1155" t="s">
        <v>1162</v>
      </c>
    </row>
    <row r="1156" spans="1:20">
      <c r="A1156" t="s">
        <v>1144</v>
      </c>
      <c r="B1156">
        <v>2021</v>
      </c>
      <c r="C1156" s="9">
        <v>44412</v>
      </c>
      <c r="D1156" t="s">
        <v>189</v>
      </c>
      <c r="E1156" t="s">
        <v>1146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35.470999999999997</v>
      </c>
      <c r="P1156">
        <v>35.482999999999997</v>
      </c>
      <c r="Q1156">
        <v>37.579000000000001</v>
      </c>
      <c r="R1156">
        <v>1.048</v>
      </c>
      <c r="S1156" t="s">
        <v>1162</v>
      </c>
      <c r="T1156" t="s">
        <v>1162</v>
      </c>
    </row>
    <row r="1157" spans="1:20">
      <c r="A1157" t="s">
        <v>1144</v>
      </c>
      <c r="B1157">
        <v>2021</v>
      </c>
      <c r="C1157" s="9">
        <v>44412</v>
      </c>
      <c r="D1157" t="s">
        <v>189</v>
      </c>
      <c r="E1157" t="s">
        <v>1146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20.594000000000001</v>
      </c>
      <c r="P1157">
        <v>20.57</v>
      </c>
      <c r="Q1157">
        <v>25.088000000000001</v>
      </c>
      <c r="R1157">
        <v>2.2589999999999999</v>
      </c>
      <c r="S1157" t="s">
        <v>1162</v>
      </c>
      <c r="T1157" t="s">
        <v>1162</v>
      </c>
    </row>
    <row r="1158" spans="1:20">
      <c r="A1158" t="s">
        <v>1144</v>
      </c>
      <c r="B1158">
        <v>2021</v>
      </c>
      <c r="C1158" s="9">
        <v>44412</v>
      </c>
      <c r="D1158" t="s">
        <v>189</v>
      </c>
      <c r="E1158" t="s">
        <v>1146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27.646000000000001</v>
      </c>
      <c r="P1158">
        <v>28.088000000000001</v>
      </c>
      <c r="Q1158">
        <v>31.17</v>
      </c>
      <c r="R1158">
        <v>1.5409999999999999</v>
      </c>
      <c r="S1158" t="s">
        <v>1162</v>
      </c>
      <c r="T1158" t="s">
        <v>1162</v>
      </c>
    </row>
    <row r="1159" spans="1:20">
      <c r="A1159" t="s">
        <v>1144</v>
      </c>
      <c r="B1159">
        <v>2021</v>
      </c>
      <c r="C1159" s="9">
        <v>44412</v>
      </c>
      <c r="D1159" t="s">
        <v>189</v>
      </c>
      <c r="E1159" t="s">
        <v>1146</v>
      </c>
      <c r="F1159">
        <v>3</v>
      </c>
      <c r="G1159">
        <v>1</v>
      </c>
      <c r="H1159" t="s">
        <v>240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28.434000000000001</v>
      </c>
      <c r="P1159">
        <v>28.116</v>
      </c>
      <c r="Q1159">
        <v>31.213999999999999</v>
      </c>
      <c r="R1159">
        <v>1.5489999999999999</v>
      </c>
      <c r="S1159" t="s">
        <v>1162</v>
      </c>
      <c r="T1159" t="s">
        <v>1162</v>
      </c>
    </row>
    <row r="1160" spans="1:20">
      <c r="A1160" t="s">
        <v>1144</v>
      </c>
      <c r="B1160">
        <v>2021</v>
      </c>
      <c r="C1160" s="9">
        <v>44412</v>
      </c>
      <c r="D1160" t="s">
        <v>189</v>
      </c>
      <c r="E1160" t="s">
        <v>1146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24.437999999999999</v>
      </c>
      <c r="P1160">
        <v>24.757999999999999</v>
      </c>
      <c r="Q1160">
        <v>27.821999999999999</v>
      </c>
      <c r="R1160">
        <v>1.532</v>
      </c>
      <c r="S1160" t="s">
        <v>1162</v>
      </c>
      <c r="T1160" t="s">
        <v>1162</v>
      </c>
    </row>
    <row r="1161" spans="1:20">
      <c r="A1161" t="s">
        <v>1144</v>
      </c>
      <c r="B1161">
        <v>2021</v>
      </c>
      <c r="C1161" s="9">
        <v>44412</v>
      </c>
      <c r="D1161" t="s">
        <v>189</v>
      </c>
      <c r="E1161" t="s">
        <v>1146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19.110999999999901</v>
      </c>
      <c r="P1161">
        <v>18.015999999999998</v>
      </c>
      <c r="Q1161">
        <v>25.442</v>
      </c>
      <c r="R1161">
        <v>3.7130000000000001</v>
      </c>
      <c r="S1161" t="s">
        <v>1162</v>
      </c>
      <c r="T1161" t="s">
        <v>1162</v>
      </c>
    </row>
    <row r="1162" spans="1:20">
      <c r="A1162" t="s">
        <v>1144</v>
      </c>
      <c r="B1162">
        <v>2021</v>
      </c>
      <c r="C1162" s="9">
        <v>44412</v>
      </c>
      <c r="D1162" t="s">
        <v>189</v>
      </c>
      <c r="E1162" t="s">
        <v>1146</v>
      </c>
      <c r="F1162">
        <v>5</v>
      </c>
      <c r="G1162">
        <v>1</v>
      </c>
      <c r="H1162" t="s">
        <v>195</v>
      </c>
      <c r="I1162" t="s">
        <v>1145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26.449000000000002</v>
      </c>
      <c r="P1162">
        <v>27.157</v>
      </c>
      <c r="Q1162">
        <v>30.681000000000001</v>
      </c>
      <c r="R1162">
        <v>1.762</v>
      </c>
      <c r="S1162" t="s">
        <v>1162</v>
      </c>
      <c r="T1162" t="s">
        <v>1162</v>
      </c>
    </row>
    <row r="1163" spans="1:20">
      <c r="A1163" t="s">
        <v>1144</v>
      </c>
      <c r="B1163">
        <v>2021</v>
      </c>
      <c r="C1163" s="9">
        <v>44412</v>
      </c>
      <c r="D1163" t="s">
        <v>189</v>
      </c>
      <c r="E1163" t="s">
        <v>1146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29.540999999999901</v>
      </c>
      <c r="P1163">
        <v>29.157</v>
      </c>
      <c r="Q1163">
        <v>32.231000000000002</v>
      </c>
      <c r="R1163">
        <v>1.5369999999999999</v>
      </c>
      <c r="S1163" t="s">
        <v>1162</v>
      </c>
      <c r="T1163" t="s">
        <v>1162</v>
      </c>
    </row>
    <row r="1164" spans="1:20">
      <c r="A1164" t="s">
        <v>1144</v>
      </c>
      <c r="B1164">
        <v>2021</v>
      </c>
      <c r="C1164" s="9">
        <v>44412</v>
      </c>
      <c r="D1164" t="s">
        <v>189</v>
      </c>
      <c r="E1164" t="s">
        <v>1146</v>
      </c>
      <c r="F1164">
        <v>6</v>
      </c>
      <c r="G1164">
        <v>1</v>
      </c>
      <c r="H1164" t="s">
        <v>192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20.613999999999901</v>
      </c>
      <c r="P1164">
        <v>22.904</v>
      </c>
      <c r="Q1164">
        <v>27.966000000000001</v>
      </c>
      <c r="R1164">
        <v>2.5310000000000001</v>
      </c>
      <c r="S1164" t="s">
        <v>1162</v>
      </c>
      <c r="T1164" t="s">
        <v>1162</v>
      </c>
    </row>
    <row r="1165" spans="1:20">
      <c r="A1165" t="s">
        <v>1144</v>
      </c>
      <c r="B1165">
        <v>2021</v>
      </c>
      <c r="C1165" s="9">
        <v>44412</v>
      </c>
      <c r="D1165" t="s">
        <v>189</v>
      </c>
      <c r="E1165" t="s">
        <v>1146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27.033000000000001</v>
      </c>
      <c r="P1165">
        <v>26.706</v>
      </c>
      <c r="Q1165">
        <v>28.911999999999999</v>
      </c>
      <c r="R1165">
        <v>1.103</v>
      </c>
      <c r="S1165" t="s">
        <v>1162</v>
      </c>
      <c r="T1165" t="s">
        <v>1162</v>
      </c>
    </row>
    <row r="1166" spans="1:20">
      <c r="A1166" t="s">
        <v>1144</v>
      </c>
      <c r="B1166">
        <v>2021</v>
      </c>
      <c r="C1166" s="9">
        <v>44412</v>
      </c>
      <c r="D1166" t="s">
        <v>189</v>
      </c>
      <c r="E1166" t="s">
        <v>1146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26.704000000000001</v>
      </c>
      <c r="P1166">
        <v>27.016999999999999</v>
      </c>
      <c r="Q1166">
        <v>30.068999999999999</v>
      </c>
      <c r="R1166">
        <v>1.526</v>
      </c>
      <c r="S1166" t="s">
        <v>1162</v>
      </c>
      <c r="T1166" t="s">
        <v>1162</v>
      </c>
    </row>
    <row r="1167" spans="1:20">
      <c r="A1167" t="s">
        <v>1144</v>
      </c>
      <c r="B1167">
        <v>2021</v>
      </c>
      <c r="C1167" s="9">
        <v>44412</v>
      </c>
      <c r="D1167" t="s">
        <v>189</v>
      </c>
      <c r="E1167" t="s">
        <v>1146</v>
      </c>
      <c r="F1167">
        <v>7</v>
      </c>
      <c r="G1167">
        <v>1</v>
      </c>
      <c r="H1167" t="s">
        <v>200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30.866</v>
      </c>
      <c r="P1167">
        <v>30.651</v>
      </c>
      <c r="Q1167">
        <v>32.465000000000003</v>
      </c>
      <c r="R1167">
        <v>0.90700000000000003</v>
      </c>
      <c r="S1167" t="s">
        <v>1162</v>
      </c>
      <c r="T1167" t="s">
        <v>1162</v>
      </c>
    </row>
    <row r="1168" spans="1:20">
      <c r="A1168" t="s">
        <v>1144</v>
      </c>
      <c r="B1168">
        <v>2021</v>
      </c>
      <c r="C1168" s="9">
        <v>44412</v>
      </c>
      <c r="D1168" t="s">
        <v>189</v>
      </c>
      <c r="E1168" t="s">
        <v>1146</v>
      </c>
      <c r="F1168">
        <v>8</v>
      </c>
      <c r="G1168">
        <v>1</v>
      </c>
      <c r="H1168" t="s">
        <v>190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24.98</v>
      </c>
      <c r="P1168">
        <v>25.722000000000001</v>
      </c>
      <c r="Q1168">
        <v>29.295999999999999</v>
      </c>
      <c r="R1168">
        <v>1.7869999999999999</v>
      </c>
      <c r="S1168" t="s">
        <v>1162</v>
      </c>
      <c r="T1168" t="s">
        <v>1162</v>
      </c>
    </row>
    <row r="1169" spans="1:20">
      <c r="A1169" t="s">
        <v>1144</v>
      </c>
      <c r="B1169">
        <v>2021</v>
      </c>
      <c r="C1169" s="9">
        <v>44412</v>
      </c>
      <c r="D1169" t="s">
        <v>189</v>
      </c>
      <c r="E1169" t="s">
        <v>1146</v>
      </c>
      <c r="F1169">
        <v>8</v>
      </c>
      <c r="G1169">
        <v>1</v>
      </c>
      <c r="H1169" t="s">
        <v>194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28.052</v>
      </c>
      <c r="P1169">
        <v>27.564</v>
      </c>
      <c r="Q1169">
        <v>31.012</v>
      </c>
      <c r="R1169">
        <v>1.724</v>
      </c>
      <c r="S1169" t="s">
        <v>1162</v>
      </c>
      <c r="T1169" t="s">
        <v>1162</v>
      </c>
    </row>
    <row r="1170" spans="1:20">
      <c r="A1170" t="s">
        <v>1144</v>
      </c>
      <c r="B1170">
        <v>2021</v>
      </c>
      <c r="C1170" s="9">
        <v>44412</v>
      </c>
      <c r="D1170" t="s">
        <v>189</v>
      </c>
      <c r="E1170" t="s">
        <v>1146</v>
      </c>
      <c r="F1170">
        <v>9</v>
      </c>
      <c r="G1170">
        <v>1</v>
      </c>
      <c r="H1170" t="s">
        <v>193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25.977</v>
      </c>
      <c r="P1170">
        <v>26.552</v>
      </c>
      <c r="Q1170">
        <v>30.402000000000001</v>
      </c>
      <c r="R1170">
        <v>1.925</v>
      </c>
      <c r="S1170" t="s">
        <v>1162</v>
      </c>
      <c r="T1170" t="s">
        <v>1162</v>
      </c>
    </row>
    <row r="1171" spans="1:20">
      <c r="A1171" t="s">
        <v>1144</v>
      </c>
      <c r="B1171">
        <v>2021</v>
      </c>
      <c r="C1171" s="9">
        <v>44412</v>
      </c>
      <c r="D1171" t="s">
        <v>189</v>
      </c>
      <c r="E1171" t="s">
        <v>1146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25.228000000000002</v>
      </c>
      <c r="P1171">
        <v>24.937999999999999</v>
      </c>
      <c r="Q1171">
        <v>28.416</v>
      </c>
      <c r="R1171">
        <v>1.7390000000000001</v>
      </c>
      <c r="S1171" t="s">
        <v>1162</v>
      </c>
      <c r="T1171" t="s">
        <v>1162</v>
      </c>
    </row>
    <row r="1172" spans="1:20">
      <c r="A1172" t="s">
        <v>1144</v>
      </c>
      <c r="B1172">
        <v>2021</v>
      </c>
      <c r="C1172" s="9">
        <v>44412</v>
      </c>
      <c r="D1172" t="s">
        <v>189</v>
      </c>
      <c r="E1172" t="s">
        <v>1146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28.47</v>
      </c>
      <c r="P1172">
        <v>28.559000000000001</v>
      </c>
      <c r="Q1172">
        <v>31.573</v>
      </c>
      <c r="R1172">
        <v>1.5069999999999999</v>
      </c>
      <c r="S1172" t="s">
        <v>1162</v>
      </c>
      <c r="T1172" t="s">
        <v>1162</v>
      </c>
    </row>
    <row r="1173" spans="1:20">
      <c r="A1173" t="s">
        <v>1144</v>
      </c>
      <c r="B1173">
        <v>2021</v>
      </c>
      <c r="C1173" s="9">
        <v>44412</v>
      </c>
      <c r="D1173" t="s">
        <v>189</v>
      </c>
      <c r="E1173" t="s">
        <v>1146</v>
      </c>
      <c r="F1173">
        <v>10</v>
      </c>
      <c r="G1173">
        <v>1</v>
      </c>
      <c r="H1173" t="s">
        <v>181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17.942999999999898</v>
      </c>
      <c r="P1173">
        <v>17.866</v>
      </c>
      <c r="Q1173">
        <v>22.302</v>
      </c>
      <c r="R1173">
        <v>2.218</v>
      </c>
      <c r="S1173" t="s">
        <v>1162</v>
      </c>
      <c r="T1173" t="s">
        <v>1162</v>
      </c>
    </row>
    <row r="1174" spans="1:20">
      <c r="A1174" t="s">
        <v>1144</v>
      </c>
      <c r="B1174">
        <v>2021</v>
      </c>
      <c r="C1174" s="9">
        <v>44412</v>
      </c>
      <c r="D1174" t="s">
        <v>189</v>
      </c>
      <c r="E1174" t="s">
        <v>1146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6.2619999999999898</v>
      </c>
      <c r="P1174">
        <v>17.77</v>
      </c>
      <c r="Q1174">
        <v>28.384</v>
      </c>
      <c r="R1174">
        <v>5.3070000000000004</v>
      </c>
      <c r="S1174" t="s">
        <v>1162</v>
      </c>
      <c r="T1174" t="s">
        <v>1162</v>
      </c>
    </row>
    <row r="1175" spans="1:20">
      <c r="A1175" t="s">
        <v>1144</v>
      </c>
      <c r="B1175">
        <v>2021</v>
      </c>
      <c r="C1175" s="9">
        <v>44412</v>
      </c>
      <c r="D1175" t="s">
        <v>189</v>
      </c>
      <c r="E1175" t="s">
        <v>1146</v>
      </c>
      <c r="F1175">
        <v>11</v>
      </c>
      <c r="G1175">
        <v>1</v>
      </c>
      <c r="H1175" t="s">
        <v>199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24.591000000000001</v>
      </c>
      <c r="P1175">
        <v>24.149000000000001</v>
      </c>
      <c r="Q1175">
        <v>27.696999999999999</v>
      </c>
      <c r="R1175">
        <v>1.774</v>
      </c>
      <c r="S1175" t="s">
        <v>1162</v>
      </c>
      <c r="T1175" t="s">
        <v>1162</v>
      </c>
    </row>
    <row r="1176" spans="1:20">
      <c r="A1176" t="s">
        <v>1144</v>
      </c>
      <c r="B1176">
        <v>2021</v>
      </c>
      <c r="C1176" s="9">
        <v>44412</v>
      </c>
      <c r="D1176" t="s">
        <v>189</v>
      </c>
      <c r="E1176" t="s">
        <v>1146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5.5730000000000004</v>
      </c>
      <c r="P1176">
        <v>15.1</v>
      </c>
      <c r="Q1176">
        <v>23.314</v>
      </c>
      <c r="R1176">
        <v>4.1070000000000002</v>
      </c>
      <c r="S1176" t="s">
        <v>1162</v>
      </c>
      <c r="T1176" t="s">
        <v>1162</v>
      </c>
    </row>
    <row r="1177" spans="1:20">
      <c r="A1177" t="s">
        <v>1144</v>
      </c>
      <c r="B1177">
        <v>2021</v>
      </c>
      <c r="C1177" s="9">
        <v>44412</v>
      </c>
      <c r="D1177" t="s">
        <v>189</v>
      </c>
      <c r="E1177" t="s">
        <v>1146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26.655000000000001</v>
      </c>
      <c r="P1177">
        <v>26.381</v>
      </c>
      <c r="Q1177">
        <v>29.169</v>
      </c>
      <c r="R1177">
        <v>1.3939999999999999</v>
      </c>
      <c r="S1177" t="s">
        <v>1162</v>
      </c>
      <c r="T1177" t="s">
        <v>1162</v>
      </c>
    </row>
    <row r="1178" spans="1:20">
      <c r="A1178" t="s">
        <v>1144</v>
      </c>
      <c r="B1178">
        <v>2021</v>
      </c>
      <c r="C1178" s="9">
        <v>44412</v>
      </c>
      <c r="D1178" t="s">
        <v>189</v>
      </c>
      <c r="E1178" t="s">
        <v>1156</v>
      </c>
      <c r="F1178">
        <v>1</v>
      </c>
      <c r="G1178">
        <v>1</v>
      </c>
      <c r="H1178" t="s">
        <v>193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26.45</v>
      </c>
      <c r="P1178">
        <v>26.606999999999999</v>
      </c>
      <c r="Q1178">
        <v>30.004999999999999</v>
      </c>
      <c r="R1178">
        <v>1.6990000000000001</v>
      </c>
      <c r="S1178" t="s">
        <v>1162</v>
      </c>
      <c r="T1178" t="s">
        <v>1162</v>
      </c>
    </row>
    <row r="1179" spans="1:20">
      <c r="A1179" t="s">
        <v>1144</v>
      </c>
      <c r="B1179">
        <v>2021</v>
      </c>
      <c r="C1179" s="9">
        <v>44412</v>
      </c>
      <c r="D1179" t="s">
        <v>189</v>
      </c>
      <c r="E1179" t="s">
        <v>1156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26.533000000000001</v>
      </c>
      <c r="P1179">
        <v>26.542999999999999</v>
      </c>
      <c r="Q1179">
        <v>29.119</v>
      </c>
      <c r="R1179">
        <v>1.288</v>
      </c>
      <c r="S1179" t="s">
        <v>1162</v>
      </c>
      <c r="T1179" t="s">
        <v>1162</v>
      </c>
    </row>
    <row r="1180" spans="1:20">
      <c r="A1180" t="s">
        <v>1144</v>
      </c>
      <c r="B1180">
        <v>2021</v>
      </c>
      <c r="C1180" s="9">
        <v>44412</v>
      </c>
      <c r="D1180" t="s">
        <v>189</v>
      </c>
      <c r="E1180" t="s">
        <v>1156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 s="146">
        <v>72.727272727272705</v>
      </c>
      <c r="O1180">
        <v>28.24</v>
      </c>
      <c r="P1180">
        <v>28.193000000000001</v>
      </c>
      <c r="Q1180">
        <v>31.039000000000001</v>
      </c>
      <c r="R1180">
        <v>1.423</v>
      </c>
      <c r="S1180" t="s">
        <v>1162</v>
      </c>
      <c r="T1180" t="s">
        <v>1162</v>
      </c>
    </row>
    <row r="1181" spans="1:20">
      <c r="A1181" t="s">
        <v>1144</v>
      </c>
      <c r="B1181">
        <v>2021</v>
      </c>
      <c r="C1181" s="9">
        <v>44412</v>
      </c>
      <c r="D1181" t="s">
        <v>189</v>
      </c>
      <c r="E1181" t="s">
        <v>1156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 s="146">
        <v>72.108162243365001</v>
      </c>
      <c r="O1181">
        <v>26.908999999999999</v>
      </c>
      <c r="P1181">
        <v>26.725999999999999</v>
      </c>
      <c r="Q1181">
        <v>28.844000000000001</v>
      </c>
      <c r="R1181">
        <v>1.0589999999999999</v>
      </c>
      <c r="S1181" t="s">
        <v>1162</v>
      </c>
      <c r="T1181" t="s">
        <v>1162</v>
      </c>
    </row>
    <row r="1182" spans="1:20">
      <c r="A1182" t="s">
        <v>1144</v>
      </c>
      <c r="B1182">
        <v>2021</v>
      </c>
      <c r="C1182" s="9">
        <v>44412</v>
      </c>
      <c r="D1182" t="s">
        <v>189</v>
      </c>
      <c r="E1182" t="s">
        <v>1156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 s="146">
        <v>69.787728990985698</v>
      </c>
      <c r="O1182">
        <v>22.085000000000001</v>
      </c>
      <c r="P1182">
        <v>23.09</v>
      </c>
      <c r="Q1182">
        <v>26.95</v>
      </c>
      <c r="R1182">
        <v>1.93</v>
      </c>
      <c r="S1182" t="s">
        <v>1162</v>
      </c>
      <c r="T1182" t="s">
        <v>1162</v>
      </c>
    </row>
    <row r="1183" spans="1:20">
      <c r="A1183" t="s">
        <v>1144</v>
      </c>
      <c r="B1183">
        <v>2021</v>
      </c>
      <c r="C1183" s="9">
        <v>44412</v>
      </c>
      <c r="D1183" t="s">
        <v>189</v>
      </c>
      <c r="E1183" t="s">
        <v>1156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 s="146">
        <v>68.0722322019476</v>
      </c>
      <c r="O1183">
        <v>16.311</v>
      </c>
      <c r="P1183">
        <v>15.852</v>
      </c>
      <c r="Q1183">
        <v>23.757999999999999</v>
      </c>
      <c r="R1183">
        <v>3.9529999999999998</v>
      </c>
      <c r="S1183" t="s">
        <v>1162</v>
      </c>
      <c r="T1183" t="s">
        <v>1162</v>
      </c>
    </row>
    <row r="1184" spans="1:20">
      <c r="A1184" t="s">
        <v>1144</v>
      </c>
      <c r="B1184">
        <v>2021</v>
      </c>
      <c r="C1184" s="9">
        <v>44412</v>
      </c>
      <c r="D1184" t="s">
        <v>189</v>
      </c>
      <c r="E1184" t="s">
        <v>1156</v>
      </c>
      <c r="F1184">
        <v>4</v>
      </c>
      <c r="G1184">
        <v>1</v>
      </c>
      <c r="H1184" t="s">
        <v>194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 s="146">
        <v>71.0689961504293</v>
      </c>
      <c r="O1184">
        <v>27.449000000000002</v>
      </c>
      <c r="P1184">
        <v>27.724</v>
      </c>
      <c r="Q1184">
        <v>30.864000000000001</v>
      </c>
      <c r="R1184">
        <v>1.57</v>
      </c>
      <c r="S1184" t="s">
        <v>1162</v>
      </c>
      <c r="T1184" t="s">
        <v>1162</v>
      </c>
    </row>
    <row r="1185" spans="1:20">
      <c r="A1185" t="s">
        <v>1144</v>
      </c>
      <c r="B1185">
        <v>2021</v>
      </c>
      <c r="C1185" s="9">
        <v>44412</v>
      </c>
      <c r="D1185" t="s">
        <v>189</v>
      </c>
      <c r="E1185" t="s">
        <v>1156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 s="146">
        <v>70.346849047386399</v>
      </c>
      <c r="O1185">
        <v>14.8759999999999</v>
      </c>
      <c r="P1185">
        <v>17.664000000000001</v>
      </c>
      <c r="Q1185">
        <v>23.998000000000001</v>
      </c>
      <c r="R1185">
        <v>3.1669999999999998</v>
      </c>
      <c r="S1185" t="s">
        <v>1162</v>
      </c>
      <c r="T1185" t="s">
        <v>1162</v>
      </c>
    </row>
    <row r="1186" spans="1:20">
      <c r="A1186" t="s">
        <v>1144</v>
      </c>
      <c r="B1186">
        <v>2021</v>
      </c>
      <c r="C1186" s="9">
        <v>44412</v>
      </c>
      <c r="D1186" t="s">
        <v>189</v>
      </c>
      <c r="E1186" t="s">
        <v>1155</v>
      </c>
      <c r="F1186">
        <v>1</v>
      </c>
      <c r="G1186">
        <v>1</v>
      </c>
      <c r="H1186" t="s">
        <v>194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 s="146">
        <v>71.599045346061999</v>
      </c>
      <c r="O1186">
        <v>27.564</v>
      </c>
      <c r="P1186">
        <v>27.904999999999902</v>
      </c>
      <c r="Q1186">
        <v>31.184999999999999</v>
      </c>
      <c r="R1186">
        <v>1.64</v>
      </c>
      <c r="S1186" t="s">
        <v>1162</v>
      </c>
      <c r="T1186" t="s">
        <v>1162</v>
      </c>
    </row>
    <row r="1187" spans="1:20">
      <c r="A1187" t="s">
        <v>1144</v>
      </c>
      <c r="B1187">
        <v>2021</v>
      </c>
      <c r="C1187" s="9">
        <v>44412</v>
      </c>
      <c r="D1187" t="s">
        <v>189</v>
      </c>
      <c r="E1187" t="s">
        <v>1155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 s="146">
        <v>70.175438596491205</v>
      </c>
      <c r="O1187">
        <v>24.937999999999999</v>
      </c>
      <c r="P1187">
        <v>25.064</v>
      </c>
      <c r="Q1187">
        <v>28.38</v>
      </c>
      <c r="R1187">
        <v>1.6579999999999999</v>
      </c>
      <c r="S1187" t="s">
        <v>1162</v>
      </c>
      <c r="T1187" t="s">
        <v>1162</v>
      </c>
    </row>
    <row r="1188" spans="1:20">
      <c r="A1188" t="s">
        <v>1144</v>
      </c>
      <c r="B1188">
        <v>2021</v>
      </c>
      <c r="C1188" s="9">
        <v>44412</v>
      </c>
      <c r="D1188" t="s">
        <v>189</v>
      </c>
      <c r="E1188" t="s">
        <v>1155</v>
      </c>
      <c r="F1188">
        <v>1</v>
      </c>
      <c r="G1188">
        <v>1</v>
      </c>
      <c r="H1188" t="s">
        <v>904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24.591999999999999</v>
      </c>
      <c r="P1188">
        <v>24.151</v>
      </c>
      <c r="Q1188">
        <v>27.335000000000001</v>
      </c>
      <c r="R1188">
        <v>1.5920000000000001</v>
      </c>
      <c r="S1188" t="s">
        <v>1162</v>
      </c>
      <c r="T1188" t="s">
        <v>1162</v>
      </c>
    </row>
    <row r="1189" spans="1:20">
      <c r="A1189" t="s">
        <v>1144</v>
      </c>
      <c r="B1189">
        <v>2021</v>
      </c>
      <c r="C1189" s="9">
        <v>44412</v>
      </c>
      <c r="D1189" t="s">
        <v>189</v>
      </c>
      <c r="E1189" t="s">
        <v>1155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20.57</v>
      </c>
      <c r="P1189">
        <v>22.134999999999899</v>
      </c>
      <c r="Q1189">
        <v>26.375</v>
      </c>
      <c r="R1189">
        <v>2.12</v>
      </c>
      <c r="S1189" t="s">
        <v>1162</v>
      </c>
      <c r="T1189" t="s">
        <v>1162</v>
      </c>
    </row>
    <row r="1190" spans="1:20">
      <c r="A1190" t="s">
        <v>1144</v>
      </c>
      <c r="B1190">
        <v>2021</v>
      </c>
      <c r="C1190" s="9">
        <v>44412</v>
      </c>
      <c r="D1190" t="s">
        <v>189</v>
      </c>
      <c r="E1190" t="s">
        <v>1155</v>
      </c>
      <c r="F1190">
        <v>2</v>
      </c>
      <c r="G1190">
        <v>1</v>
      </c>
      <c r="H1190" t="s">
        <v>181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17.866</v>
      </c>
      <c r="P1190">
        <v>19.195</v>
      </c>
      <c r="Q1190">
        <v>23.311</v>
      </c>
      <c r="R1190">
        <v>2.0579999999999998</v>
      </c>
      <c r="S1190" t="s">
        <v>1162</v>
      </c>
      <c r="T1190" t="s">
        <v>1162</v>
      </c>
    </row>
    <row r="1191" spans="1:20">
      <c r="A1191" t="s">
        <v>1144</v>
      </c>
      <c r="B1191">
        <v>2021</v>
      </c>
      <c r="C1191" s="9">
        <v>44412</v>
      </c>
      <c r="D1191" t="s">
        <v>189</v>
      </c>
      <c r="E1191" t="s">
        <v>1155</v>
      </c>
      <c r="F1191">
        <v>2</v>
      </c>
      <c r="G1191">
        <v>1</v>
      </c>
      <c r="H1191" t="s">
        <v>200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30.651</v>
      </c>
      <c r="P1191">
        <v>30.285999999999898</v>
      </c>
      <c r="Q1191">
        <v>32.085999999999999</v>
      </c>
      <c r="R1191">
        <v>0.9</v>
      </c>
      <c r="S1191" t="s">
        <v>1162</v>
      </c>
      <c r="T1191" t="s">
        <v>1162</v>
      </c>
    </row>
    <row r="1192" spans="1:20">
      <c r="A1192" t="s">
        <v>1144</v>
      </c>
      <c r="B1192">
        <v>2021</v>
      </c>
      <c r="C1192" s="9">
        <v>44412</v>
      </c>
      <c r="D1192" t="s">
        <v>189</v>
      </c>
      <c r="E1192" t="s">
        <v>1155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26.706</v>
      </c>
      <c r="P1192">
        <v>26.911000000000001</v>
      </c>
      <c r="Q1192">
        <v>29.099</v>
      </c>
      <c r="R1192">
        <v>1.0940000000000001</v>
      </c>
      <c r="S1192" t="s">
        <v>1162</v>
      </c>
      <c r="T1192" t="s">
        <v>1162</v>
      </c>
    </row>
    <row r="1193" spans="1:20">
      <c r="A1193" t="s">
        <v>1144</v>
      </c>
      <c r="B1193">
        <v>2021</v>
      </c>
      <c r="C1193" s="9">
        <v>44412</v>
      </c>
      <c r="D1193" t="s">
        <v>189</v>
      </c>
      <c r="E1193" t="s">
        <v>1155</v>
      </c>
      <c r="F1193">
        <v>3</v>
      </c>
      <c r="G1193">
        <v>1</v>
      </c>
      <c r="H1193" t="s">
        <v>199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24.149000000000001</v>
      </c>
      <c r="P1193">
        <v>24.882999999999999</v>
      </c>
      <c r="Q1193">
        <v>28.327000000000002</v>
      </c>
      <c r="R1193">
        <v>1.722</v>
      </c>
      <c r="S1193" t="s">
        <v>1162</v>
      </c>
      <c r="T1193" t="s">
        <v>1162</v>
      </c>
    </row>
    <row r="1194" spans="1:20">
      <c r="A1194" t="s">
        <v>1144</v>
      </c>
      <c r="B1194">
        <v>2021</v>
      </c>
      <c r="C1194" s="9">
        <v>44412</v>
      </c>
      <c r="D1194" t="s">
        <v>189</v>
      </c>
      <c r="E1194" t="s">
        <v>1155</v>
      </c>
      <c r="F1194">
        <v>3</v>
      </c>
      <c r="G1194">
        <v>1</v>
      </c>
      <c r="H1194" t="s">
        <v>240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28.116</v>
      </c>
      <c r="P1194">
        <v>27.701000000000001</v>
      </c>
      <c r="Q1194">
        <v>30.733000000000001</v>
      </c>
      <c r="R1194">
        <v>1.516</v>
      </c>
      <c r="S1194" t="s">
        <v>1162</v>
      </c>
      <c r="T1194" t="s">
        <v>1162</v>
      </c>
    </row>
    <row r="1195" spans="1:20">
      <c r="A1195" t="s">
        <v>1144</v>
      </c>
      <c r="B1195">
        <v>2021</v>
      </c>
      <c r="C1195" s="9">
        <v>44412</v>
      </c>
      <c r="D1195" t="s">
        <v>189</v>
      </c>
      <c r="E1195" t="s">
        <v>1155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26.381</v>
      </c>
      <c r="P1195">
        <v>26.771999999999998</v>
      </c>
      <c r="Q1195">
        <v>29.472000000000001</v>
      </c>
      <c r="R1195">
        <v>1.35</v>
      </c>
      <c r="S1195" t="s">
        <v>1162</v>
      </c>
      <c r="T1195" t="s">
        <v>1162</v>
      </c>
    </row>
    <row r="1196" spans="1:20">
      <c r="A1196" t="s">
        <v>1144</v>
      </c>
      <c r="B1196">
        <v>2021</v>
      </c>
      <c r="C1196" s="9">
        <v>44412</v>
      </c>
      <c r="D1196" t="s">
        <v>189</v>
      </c>
      <c r="E1196" t="s">
        <v>1155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29.157</v>
      </c>
      <c r="P1196">
        <v>29.297999999999899</v>
      </c>
      <c r="Q1196">
        <v>32.345999999999997</v>
      </c>
      <c r="R1196">
        <v>1.524</v>
      </c>
      <c r="S1196" t="s">
        <v>1162</v>
      </c>
      <c r="T1196" t="s">
        <v>1162</v>
      </c>
    </row>
    <row r="1197" spans="1:20">
      <c r="A1197" t="s">
        <v>1144</v>
      </c>
      <c r="B1197">
        <v>2021</v>
      </c>
      <c r="C1197" s="9">
        <v>44412</v>
      </c>
      <c r="D1197" t="s">
        <v>189</v>
      </c>
      <c r="E1197" t="s">
        <v>1155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18.015999999999998</v>
      </c>
      <c r="P1197">
        <v>17.771999999999998</v>
      </c>
      <c r="Q1197">
        <v>24.77</v>
      </c>
      <c r="R1197">
        <v>3.4990000000000001</v>
      </c>
      <c r="S1197" t="s">
        <v>1162</v>
      </c>
      <c r="T1197" t="s">
        <v>1162</v>
      </c>
    </row>
    <row r="1198" spans="1:20">
      <c r="A1198" t="s">
        <v>1144</v>
      </c>
      <c r="B1198">
        <v>2021</v>
      </c>
      <c r="C1198" s="9">
        <v>44412</v>
      </c>
      <c r="D1198" t="s">
        <v>189</v>
      </c>
      <c r="E1198" t="s">
        <v>1157</v>
      </c>
      <c r="F1198">
        <v>1</v>
      </c>
      <c r="G1198">
        <v>1</v>
      </c>
      <c r="H1198" t="s">
        <v>190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26.146999999999998</v>
      </c>
      <c r="P1198">
        <v>26.902000000000001</v>
      </c>
      <c r="Q1198">
        <v>30.148</v>
      </c>
      <c r="R1198">
        <v>1.623</v>
      </c>
      <c r="S1198" t="s">
        <v>1162</v>
      </c>
      <c r="T1198" t="s">
        <v>1162</v>
      </c>
    </row>
    <row r="1199" spans="1:20">
      <c r="A1199" t="s">
        <v>1144</v>
      </c>
      <c r="B1199">
        <v>2021</v>
      </c>
      <c r="C1199" s="9">
        <v>44412</v>
      </c>
      <c r="D1199" t="s">
        <v>189</v>
      </c>
      <c r="E1199" t="s">
        <v>1157</v>
      </c>
      <c r="F1199">
        <v>1</v>
      </c>
      <c r="G1199">
        <v>1</v>
      </c>
      <c r="H1199" t="s">
        <v>194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27.587999999999901</v>
      </c>
      <c r="P1199">
        <v>27.611000000000001</v>
      </c>
      <c r="Q1199">
        <v>30.603000000000002</v>
      </c>
      <c r="R1199">
        <v>1.496</v>
      </c>
      <c r="S1199" t="s">
        <v>1162</v>
      </c>
      <c r="T1199" t="s">
        <v>1162</v>
      </c>
    </row>
    <row r="1200" spans="1:20">
      <c r="A1200" t="s">
        <v>1144</v>
      </c>
      <c r="B1200">
        <v>2021</v>
      </c>
      <c r="C1200" s="9">
        <v>44412</v>
      </c>
      <c r="D1200" t="s">
        <v>189</v>
      </c>
      <c r="E1200" t="s">
        <v>1157</v>
      </c>
      <c r="F1200">
        <v>1</v>
      </c>
      <c r="G1200">
        <v>1</v>
      </c>
      <c r="H1200" t="s">
        <v>193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26.206999999999901</v>
      </c>
      <c r="P1200">
        <v>25.77</v>
      </c>
      <c r="Q1200">
        <v>28.981999999999999</v>
      </c>
      <c r="R1200">
        <v>1.6060000000000001</v>
      </c>
      <c r="S1200" t="s">
        <v>1162</v>
      </c>
      <c r="T1200" t="s">
        <v>1162</v>
      </c>
    </row>
    <row r="1201" spans="1:20">
      <c r="A1201" t="s">
        <v>1144</v>
      </c>
      <c r="B1201">
        <v>2021</v>
      </c>
      <c r="C1201" s="9">
        <v>44412</v>
      </c>
      <c r="D1201" t="s">
        <v>189</v>
      </c>
      <c r="E1201" t="s">
        <v>1157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27.972000000000001</v>
      </c>
      <c r="P1201">
        <v>28.366999999999901</v>
      </c>
      <c r="Q1201">
        <v>31.114999999999998</v>
      </c>
      <c r="R1201">
        <v>1.3740000000000001</v>
      </c>
      <c r="S1201" t="s">
        <v>1162</v>
      </c>
      <c r="T1201" t="s">
        <v>1162</v>
      </c>
    </row>
    <row r="1202" spans="1:20">
      <c r="A1202" t="s">
        <v>1144</v>
      </c>
      <c r="B1202">
        <v>2021</v>
      </c>
      <c r="C1202" s="9">
        <v>44412</v>
      </c>
      <c r="D1202" t="s">
        <v>189</v>
      </c>
      <c r="E1202" t="s">
        <v>1157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27.152999999999999</v>
      </c>
      <c r="P1202">
        <v>27.154</v>
      </c>
      <c r="Q1202">
        <v>30.013999999999999</v>
      </c>
      <c r="R1202">
        <v>1.43</v>
      </c>
      <c r="S1202" t="s">
        <v>1162</v>
      </c>
      <c r="T1202" t="s">
        <v>1162</v>
      </c>
    </row>
    <row r="1203" spans="1:20">
      <c r="A1203" t="s">
        <v>1144</v>
      </c>
      <c r="B1203">
        <v>2021</v>
      </c>
      <c r="C1203" s="9">
        <v>44412</v>
      </c>
      <c r="D1203" t="s">
        <v>189</v>
      </c>
      <c r="E1203" t="s">
        <v>1157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23.049999999999901</v>
      </c>
      <c r="P1203">
        <v>22.681000000000001</v>
      </c>
      <c r="Q1203">
        <v>26.373000000000001</v>
      </c>
      <c r="R1203">
        <v>1.8460000000000001</v>
      </c>
      <c r="S1203" t="s">
        <v>1162</v>
      </c>
      <c r="T1203" t="s">
        <v>1162</v>
      </c>
    </row>
    <row r="1204" spans="1:20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4.2949999999999999</v>
      </c>
      <c r="P1204">
        <v>9.7539999999999996</v>
      </c>
      <c r="Q1204">
        <v>18.873999999999999</v>
      </c>
      <c r="R1204">
        <v>4.5599999999999996</v>
      </c>
      <c r="S1204" t="s">
        <v>1162</v>
      </c>
      <c r="T1204" t="s">
        <v>1162</v>
      </c>
    </row>
    <row r="1205" spans="1:20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6.2619999999999898</v>
      </c>
      <c r="Q1205">
        <v>20.603999999999999</v>
      </c>
      <c r="R1205">
        <v>7.1710000000000003</v>
      </c>
      <c r="S1205" t="s">
        <v>1162</v>
      </c>
      <c r="T1205" t="s">
        <v>1162</v>
      </c>
    </row>
    <row r="1206" spans="1:20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5.3329999999999904</v>
      </c>
      <c r="P1206">
        <v>10.27</v>
      </c>
      <c r="Q1206">
        <v>20.190000000000001</v>
      </c>
      <c r="R1206">
        <v>4.96</v>
      </c>
      <c r="S1206" t="s">
        <v>1162</v>
      </c>
      <c r="T1206" t="s">
        <v>1162</v>
      </c>
    </row>
    <row r="1207" spans="1:20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3.96</v>
      </c>
      <c r="Q1207">
        <v>16.088000000000001</v>
      </c>
      <c r="R1207">
        <v>6.0640000000000001</v>
      </c>
      <c r="S1207" t="s">
        <v>1162</v>
      </c>
      <c r="T1207" t="s">
        <v>1162</v>
      </c>
    </row>
    <row r="1208" spans="1:20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15.884</v>
      </c>
      <c r="Q1208">
        <v>29.244</v>
      </c>
      <c r="R1208">
        <v>6.68</v>
      </c>
      <c r="S1208" t="s">
        <v>1162</v>
      </c>
      <c r="T1208" t="s">
        <v>1162</v>
      </c>
    </row>
    <row r="1209" spans="1:20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3</v>
      </c>
      <c r="G1209">
        <v>1</v>
      </c>
      <c r="H1209" t="s">
        <v>850</v>
      </c>
      <c r="I1209" t="s">
        <v>851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10.438999999999901</v>
      </c>
      <c r="Q1209">
        <v>21.062999999999999</v>
      </c>
      <c r="R1209">
        <v>5.3120000000000003</v>
      </c>
      <c r="S1209" t="s">
        <v>1162</v>
      </c>
      <c r="T1209" t="s">
        <v>1162</v>
      </c>
    </row>
    <row r="1210" spans="1:20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4</v>
      </c>
      <c r="G1210">
        <v>1</v>
      </c>
      <c r="H1210" t="s">
        <v>1190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15.054</v>
      </c>
      <c r="Q1210">
        <v>29.396000000000001</v>
      </c>
      <c r="R1210">
        <v>7.1710000000000003</v>
      </c>
      <c r="S1210" t="s">
        <v>1162</v>
      </c>
      <c r="T1210" t="s">
        <v>1162</v>
      </c>
    </row>
    <row r="1211" spans="1:20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4</v>
      </c>
      <c r="G1211">
        <v>1</v>
      </c>
      <c r="H1211" t="s">
        <v>822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11.477</v>
      </c>
      <c r="P1211">
        <v>12.335999999999901</v>
      </c>
      <c r="Q1211">
        <v>20.155999999999999</v>
      </c>
      <c r="R1211">
        <v>3.91</v>
      </c>
      <c r="S1211" t="s">
        <v>1162</v>
      </c>
      <c r="T1211" t="s">
        <v>1162</v>
      </c>
    </row>
    <row r="1212" spans="1:20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6.2899999999999903</v>
      </c>
      <c r="P1212">
        <v>15.118</v>
      </c>
      <c r="Q1212">
        <v>25.69</v>
      </c>
      <c r="R1212">
        <v>5.2859999999999996</v>
      </c>
      <c r="S1212" t="s">
        <v>1162</v>
      </c>
      <c r="T1212" t="s">
        <v>1162</v>
      </c>
    </row>
    <row r="1213" spans="1:20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18.687999999999999</v>
      </c>
      <c r="P1213">
        <v>16.689999999999898</v>
      </c>
      <c r="Q1213">
        <v>24.585999999999999</v>
      </c>
      <c r="R1213">
        <v>3.948</v>
      </c>
      <c r="S1213" t="s">
        <v>1162</v>
      </c>
      <c r="T1213" t="s">
        <v>1162</v>
      </c>
    </row>
    <row r="1214" spans="1:20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6</v>
      </c>
      <c r="G1214">
        <v>1</v>
      </c>
      <c r="H1214" t="s">
        <v>849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10.968999999999999</v>
      </c>
      <c r="P1214">
        <v>16.739000000000001</v>
      </c>
      <c r="Q1214">
        <v>26.225000000000001</v>
      </c>
      <c r="R1214">
        <v>4.7430000000000003</v>
      </c>
      <c r="S1214" t="s">
        <v>1162</v>
      </c>
      <c r="T1214" t="s">
        <v>1162</v>
      </c>
    </row>
    <row r="1215" spans="1:20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534</v>
      </c>
      <c r="O1215">
        <v>9</v>
      </c>
      <c r="P1215">
        <v>11.8019999999999</v>
      </c>
      <c r="Q1215">
        <v>22.797999999999998</v>
      </c>
      <c r="R1215">
        <v>5.4980000000000002</v>
      </c>
      <c r="S1215" t="s">
        <v>1162</v>
      </c>
      <c r="T1215" t="s">
        <v>1162</v>
      </c>
    </row>
    <row r="1216" spans="1:20">
      <c r="A1216" t="s">
        <v>137</v>
      </c>
      <c r="B1216">
        <v>2021</v>
      </c>
      <c r="C1216" s="9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26.329000000000001</v>
      </c>
      <c r="P1216">
        <v>26.497</v>
      </c>
      <c r="Q1216">
        <v>29.161000000000001</v>
      </c>
      <c r="R1216">
        <v>1.3320000000000001</v>
      </c>
      <c r="S1216" t="s">
        <v>1162</v>
      </c>
      <c r="T1216" t="s">
        <v>1162</v>
      </c>
    </row>
    <row r="1217" spans="1:20">
      <c r="A1217" t="s">
        <v>137</v>
      </c>
      <c r="B1217">
        <v>2021</v>
      </c>
      <c r="C1217" s="9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16.739000000000001</v>
      </c>
      <c r="P1217">
        <v>15.977</v>
      </c>
      <c r="Q1217">
        <v>24.361000000000001</v>
      </c>
      <c r="R1217">
        <v>4.1920000000000002</v>
      </c>
      <c r="S1217" t="s">
        <v>1162</v>
      </c>
      <c r="T1217" t="s">
        <v>1162</v>
      </c>
    </row>
    <row r="1218" spans="1:20">
      <c r="A1218" t="s">
        <v>137</v>
      </c>
      <c r="B1218">
        <v>2021</v>
      </c>
      <c r="C1218" s="9">
        <v>44451</v>
      </c>
      <c r="D1218" t="s">
        <v>64</v>
      </c>
      <c r="E1218" t="s">
        <v>536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17.664000000000001</v>
      </c>
      <c r="P1218">
        <v>19.137</v>
      </c>
      <c r="Q1218">
        <v>25.161000000000001</v>
      </c>
      <c r="R1218">
        <v>3.012</v>
      </c>
      <c r="S1218" t="s">
        <v>1162</v>
      </c>
      <c r="T1218" t="s">
        <v>1162</v>
      </c>
    </row>
    <row r="1219" spans="1:20">
      <c r="A1219" t="s">
        <v>137</v>
      </c>
      <c r="B1219">
        <v>2021</v>
      </c>
      <c r="C1219" s="9">
        <v>44451</v>
      </c>
      <c r="D1219" t="s">
        <v>64</v>
      </c>
      <c r="E1219" t="s">
        <v>536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15.118</v>
      </c>
      <c r="P1219">
        <v>13.398</v>
      </c>
      <c r="Q1219">
        <v>22.452000000000002</v>
      </c>
      <c r="R1219">
        <v>4.5270000000000001</v>
      </c>
      <c r="S1219" t="s">
        <v>1162</v>
      </c>
      <c r="T1219" t="s">
        <v>1162</v>
      </c>
    </row>
    <row r="1220" spans="1:20">
      <c r="A1220" t="s">
        <v>137</v>
      </c>
      <c r="B1220">
        <v>2021</v>
      </c>
      <c r="C1220" s="9">
        <v>44451</v>
      </c>
      <c r="D1220" t="s">
        <v>64</v>
      </c>
      <c r="E1220" t="s">
        <v>536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25.064</v>
      </c>
      <c r="P1220">
        <v>25.582000000000001</v>
      </c>
      <c r="Q1220">
        <v>28.776</v>
      </c>
      <c r="R1220">
        <v>1.597</v>
      </c>
      <c r="S1220" t="s">
        <v>1162</v>
      </c>
      <c r="T1220" t="s">
        <v>1162</v>
      </c>
    </row>
    <row r="1221" spans="1:20">
      <c r="A1221" t="s">
        <v>137</v>
      </c>
      <c r="B1221">
        <v>2021</v>
      </c>
      <c r="C1221" s="9">
        <v>44451</v>
      </c>
      <c r="D1221" t="s">
        <v>64</v>
      </c>
      <c r="E1221" t="s">
        <v>536</v>
      </c>
      <c r="F1221">
        <v>3</v>
      </c>
      <c r="G1221">
        <v>1</v>
      </c>
      <c r="H1221" t="s">
        <v>1190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15.054</v>
      </c>
      <c r="P1221">
        <v>13.62</v>
      </c>
      <c r="Q1221">
        <v>24.065999999999999</v>
      </c>
      <c r="R1221">
        <v>5.2229999999999999</v>
      </c>
      <c r="S1221" t="s">
        <v>1162</v>
      </c>
      <c r="T1221" t="s">
        <v>1162</v>
      </c>
    </row>
    <row r="1222" spans="1:20">
      <c r="A1222" t="s">
        <v>137</v>
      </c>
      <c r="B1222">
        <v>2021</v>
      </c>
      <c r="C1222" s="9">
        <v>44451</v>
      </c>
      <c r="D1222" t="s">
        <v>64</v>
      </c>
      <c r="E1222" t="s">
        <v>536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29.297999999999899</v>
      </c>
      <c r="P1222">
        <v>29.268000000000001</v>
      </c>
      <c r="Q1222">
        <v>32.222000000000001</v>
      </c>
      <c r="R1222">
        <v>1.4770000000000001</v>
      </c>
      <c r="S1222" t="s">
        <v>1162</v>
      </c>
      <c r="T1222" t="s">
        <v>1162</v>
      </c>
    </row>
    <row r="1223" spans="1:20">
      <c r="A1223" t="s">
        <v>137</v>
      </c>
      <c r="B1223">
        <v>2021</v>
      </c>
      <c r="C1223" s="9">
        <v>44451</v>
      </c>
      <c r="D1223" t="s">
        <v>64</v>
      </c>
      <c r="E1223" t="s">
        <v>536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15.884</v>
      </c>
      <c r="P1223">
        <v>14.755000000000001</v>
      </c>
      <c r="Q1223">
        <v>25.207000000000001</v>
      </c>
      <c r="R1223">
        <v>5.226</v>
      </c>
      <c r="S1223" t="s">
        <v>1162</v>
      </c>
      <c r="T1223" t="s">
        <v>1162</v>
      </c>
    </row>
    <row r="1224" spans="1:20">
      <c r="A1224" t="s">
        <v>137</v>
      </c>
      <c r="B1224">
        <v>2021</v>
      </c>
      <c r="C1224" s="9">
        <v>44451</v>
      </c>
      <c r="D1224" t="s">
        <v>64</v>
      </c>
      <c r="E1224" t="s">
        <v>536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27.899000000000001</v>
      </c>
      <c r="P1224">
        <v>27.951000000000001</v>
      </c>
      <c r="Q1224">
        <v>30.535</v>
      </c>
      <c r="R1224">
        <v>1.292</v>
      </c>
      <c r="S1224" t="s">
        <v>1162</v>
      </c>
      <c r="T1224" t="s">
        <v>1162</v>
      </c>
    </row>
    <row r="1225" spans="1:20">
      <c r="A1225" t="s">
        <v>137</v>
      </c>
      <c r="B1225">
        <v>2021</v>
      </c>
      <c r="C1225" s="9">
        <v>44451</v>
      </c>
      <c r="D1225" t="s">
        <v>64</v>
      </c>
      <c r="E1225" t="s">
        <v>536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10.27</v>
      </c>
      <c r="P1225">
        <v>10.229999999999899</v>
      </c>
      <c r="Q1225">
        <v>19.521999999999998</v>
      </c>
      <c r="R1225">
        <v>4.6459999999999999</v>
      </c>
      <c r="S1225" t="s">
        <v>1162</v>
      </c>
      <c r="T1225" t="s">
        <v>1162</v>
      </c>
    </row>
    <row r="1226" spans="1:20">
      <c r="A1226" t="s">
        <v>137</v>
      </c>
      <c r="B1226">
        <v>2021</v>
      </c>
      <c r="C1226" s="9">
        <v>44451</v>
      </c>
      <c r="D1226" t="s">
        <v>64</v>
      </c>
      <c r="E1226" t="s">
        <v>536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15.827</v>
      </c>
      <c r="P1226">
        <v>16.832999999999998</v>
      </c>
      <c r="Q1226">
        <v>22.792999999999999</v>
      </c>
      <c r="R1226">
        <v>2.98</v>
      </c>
      <c r="S1226" t="s">
        <v>1162</v>
      </c>
      <c r="T1226" t="s">
        <v>1162</v>
      </c>
    </row>
    <row r="1227" spans="1:20">
      <c r="A1227" t="s">
        <v>137</v>
      </c>
      <c r="B1227">
        <v>2021</v>
      </c>
      <c r="C1227" s="9">
        <v>44451</v>
      </c>
      <c r="D1227" t="s">
        <v>64</v>
      </c>
      <c r="E1227" t="s">
        <v>536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9.7539999999999996</v>
      </c>
      <c r="P1227">
        <v>9.0289999999999999</v>
      </c>
      <c r="Q1227">
        <v>17.286999999999999</v>
      </c>
      <c r="R1227">
        <v>4.1289999999999996</v>
      </c>
      <c r="S1227" t="s">
        <v>1162</v>
      </c>
      <c r="T1227" t="s">
        <v>1162</v>
      </c>
    </row>
    <row r="1228" spans="1:20">
      <c r="A1228" t="s">
        <v>137</v>
      </c>
      <c r="B1228">
        <v>2021</v>
      </c>
      <c r="C1228" s="9">
        <v>44451</v>
      </c>
      <c r="D1228" t="s">
        <v>64</v>
      </c>
      <c r="E1228" t="s">
        <v>536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15.852</v>
      </c>
      <c r="P1228">
        <v>18.027000000000001</v>
      </c>
      <c r="Q1228">
        <v>25.408999999999999</v>
      </c>
      <c r="R1228">
        <v>3.6909999999999998</v>
      </c>
      <c r="S1228" t="s">
        <v>1162</v>
      </c>
      <c r="T1228" t="s">
        <v>1162</v>
      </c>
    </row>
    <row r="1229" spans="1:20">
      <c r="A1229" t="s">
        <v>137</v>
      </c>
      <c r="B1229">
        <v>2021</v>
      </c>
      <c r="C1229" s="9">
        <v>44451</v>
      </c>
      <c r="D1229" t="s">
        <v>64</v>
      </c>
      <c r="E1229" t="s">
        <v>536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13.801</v>
      </c>
      <c r="P1229">
        <v>11.994999999999999</v>
      </c>
      <c r="Q1229">
        <v>21.818999999999999</v>
      </c>
      <c r="R1229">
        <v>4.9119999999999999</v>
      </c>
      <c r="S1229" t="s">
        <v>1162</v>
      </c>
      <c r="T1229" t="s">
        <v>1162</v>
      </c>
    </row>
    <row r="1230" spans="1:20">
      <c r="A1230" t="s">
        <v>137</v>
      </c>
      <c r="B1230">
        <v>2021</v>
      </c>
      <c r="C1230" s="9">
        <v>44451</v>
      </c>
      <c r="D1230" t="s">
        <v>64</v>
      </c>
      <c r="E1230" t="s">
        <v>536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  <c r="S1230" t="s">
        <v>1162</v>
      </c>
      <c r="T1230" t="s">
        <v>1162</v>
      </c>
    </row>
    <row r="1231" spans="1:20">
      <c r="A1231" t="s">
        <v>137</v>
      </c>
      <c r="B1231">
        <v>2021</v>
      </c>
      <c r="C1231" s="9">
        <v>44451</v>
      </c>
      <c r="D1231" t="s">
        <v>64</v>
      </c>
      <c r="E1231" t="s">
        <v>536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  <c r="S1231" t="s">
        <v>1162</v>
      </c>
      <c r="T1231" t="s">
        <v>1162</v>
      </c>
    </row>
    <row r="1232" spans="1:20">
      <c r="A1232" t="s">
        <v>137</v>
      </c>
      <c r="B1232">
        <v>2021</v>
      </c>
      <c r="C1232" s="9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26.497</v>
      </c>
      <c r="P1232">
        <v>26.672999999999998</v>
      </c>
      <c r="Q1232">
        <v>29.324999999999999</v>
      </c>
      <c r="R1232">
        <v>1.3260000000000001</v>
      </c>
      <c r="S1232" t="s">
        <v>1162</v>
      </c>
      <c r="T1232" t="s">
        <v>1162</v>
      </c>
    </row>
    <row r="1233" spans="1:20">
      <c r="A1233" t="s">
        <v>137</v>
      </c>
      <c r="B1233">
        <v>2021</v>
      </c>
      <c r="C1233" s="9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13.4039999999999</v>
      </c>
      <c r="Q1233">
        <v>24.65</v>
      </c>
      <c r="R1233">
        <v>5.6230000000000002</v>
      </c>
      <c r="S1233" t="s">
        <v>1162</v>
      </c>
      <c r="T1233" t="s">
        <v>1162</v>
      </c>
    </row>
    <row r="1234" spans="1:20">
      <c r="A1234" t="s">
        <v>137</v>
      </c>
      <c r="B1234">
        <v>2021</v>
      </c>
      <c r="C1234" s="9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26.672999999999998</v>
      </c>
      <c r="P1234">
        <v>26.795999999999999</v>
      </c>
      <c r="Q1234">
        <v>29.436</v>
      </c>
      <c r="R1234">
        <v>1.32</v>
      </c>
      <c r="S1234" t="s">
        <v>1162</v>
      </c>
      <c r="T1234" t="s">
        <v>1162</v>
      </c>
    </row>
    <row r="1235" spans="1:20">
      <c r="A1235" t="s">
        <v>137</v>
      </c>
      <c r="B1235">
        <v>2021</v>
      </c>
      <c r="C1235" s="9">
        <v>44451</v>
      </c>
      <c r="D1235" t="s">
        <v>64</v>
      </c>
      <c r="E1235" t="s">
        <v>537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13.4039999999999</v>
      </c>
      <c r="P1235">
        <v>12.856999999999999</v>
      </c>
      <c r="Q1235">
        <v>22.652999999999999</v>
      </c>
      <c r="R1235">
        <v>4.8979999999999997</v>
      </c>
      <c r="S1235" t="s">
        <v>1162</v>
      </c>
      <c r="T1235" t="s">
        <v>1162</v>
      </c>
    </row>
    <row r="1236" spans="1:20">
      <c r="A1236" t="s">
        <v>137</v>
      </c>
      <c r="B1236">
        <v>2021</v>
      </c>
      <c r="C1236" s="9">
        <v>44451</v>
      </c>
      <c r="D1236" t="s">
        <v>64</v>
      </c>
      <c r="E1236" t="s">
        <v>537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19.137</v>
      </c>
      <c r="P1236">
        <v>21.329000000000001</v>
      </c>
      <c r="Q1236">
        <v>26.815000000000001</v>
      </c>
      <c r="R1236">
        <v>2.7429999999999999</v>
      </c>
      <c r="S1236" t="s">
        <v>1162</v>
      </c>
      <c r="T1236" t="s">
        <v>1162</v>
      </c>
    </row>
    <row r="1237" spans="1:20">
      <c r="A1237" t="s">
        <v>137</v>
      </c>
      <c r="B1237">
        <v>2021</v>
      </c>
      <c r="C1237" s="9">
        <v>44451</v>
      </c>
      <c r="D1237" t="s">
        <v>64</v>
      </c>
      <c r="E1237" t="s">
        <v>537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18.027000000000001</v>
      </c>
      <c r="P1237">
        <v>19.183</v>
      </c>
      <c r="Q1237">
        <v>25.331</v>
      </c>
      <c r="R1237">
        <v>3.0739999999999998</v>
      </c>
      <c r="S1237" t="s">
        <v>1162</v>
      </c>
      <c r="T1237" t="s">
        <v>1162</v>
      </c>
    </row>
    <row r="1238" spans="1:20">
      <c r="A1238" t="s">
        <v>137</v>
      </c>
      <c r="B1238">
        <v>2021</v>
      </c>
      <c r="C1238" s="9">
        <v>44451</v>
      </c>
      <c r="D1238" t="s">
        <v>64</v>
      </c>
      <c r="E1238" t="s">
        <v>537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21.329000000000001</v>
      </c>
      <c r="P1238">
        <v>22.344999999999999</v>
      </c>
      <c r="Q1238">
        <v>27.582999999999998</v>
      </c>
      <c r="R1238">
        <v>2.6190000000000002</v>
      </c>
      <c r="S1238" t="s">
        <v>1162</v>
      </c>
      <c r="T1238" t="s">
        <v>1162</v>
      </c>
    </row>
    <row r="1239" spans="1:20">
      <c r="A1239" t="s">
        <v>137</v>
      </c>
      <c r="B1239">
        <v>2021</v>
      </c>
      <c r="C1239" s="9">
        <v>44451</v>
      </c>
      <c r="D1239" t="s">
        <v>64</v>
      </c>
      <c r="E1239" t="s">
        <v>537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19.183</v>
      </c>
      <c r="P1239">
        <v>18.571000000000002</v>
      </c>
      <c r="Q1239">
        <v>24.367000000000001</v>
      </c>
      <c r="R1239">
        <v>2.8980000000000001</v>
      </c>
      <c r="S1239" t="s">
        <v>1162</v>
      </c>
      <c r="T1239" t="s">
        <v>1162</v>
      </c>
    </row>
    <row r="1240" spans="1:20">
      <c r="A1240" t="s">
        <v>137</v>
      </c>
      <c r="B1240">
        <v>2021</v>
      </c>
      <c r="C1240" s="9">
        <v>44451</v>
      </c>
      <c r="D1240" t="s">
        <v>64</v>
      </c>
      <c r="E1240" t="s">
        <v>537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16.832999999999998</v>
      </c>
      <c r="P1240">
        <v>20.204000000000001</v>
      </c>
      <c r="Q1240">
        <v>25.428000000000001</v>
      </c>
      <c r="R1240">
        <v>2.6120000000000001</v>
      </c>
      <c r="S1240" t="s">
        <v>1162</v>
      </c>
      <c r="T1240" t="s">
        <v>1162</v>
      </c>
    </row>
    <row r="1241" spans="1:20">
      <c r="A1241" t="s">
        <v>137</v>
      </c>
      <c r="B1241">
        <v>2021</v>
      </c>
      <c r="C1241" s="9">
        <v>44451</v>
      </c>
      <c r="D1241" t="s">
        <v>64</v>
      </c>
      <c r="E1241" t="s">
        <v>537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25.582000000000001</v>
      </c>
      <c r="P1241">
        <v>25.236999999999998</v>
      </c>
      <c r="Q1241">
        <v>28.324999999999999</v>
      </c>
      <c r="R1241">
        <v>1.544</v>
      </c>
      <c r="S1241" t="s">
        <v>1162</v>
      </c>
      <c r="T1241" t="s">
        <v>1162</v>
      </c>
    </row>
    <row r="1242" spans="1:20">
      <c r="A1242" t="s">
        <v>137</v>
      </c>
      <c r="B1242">
        <v>2021</v>
      </c>
      <c r="C1242" s="9">
        <v>44451</v>
      </c>
      <c r="D1242" t="s">
        <v>64</v>
      </c>
      <c r="E1242" t="s">
        <v>537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25.236999999999998</v>
      </c>
      <c r="P1242">
        <v>25.495999999999999</v>
      </c>
      <c r="Q1242">
        <v>28.542000000000002</v>
      </c>
      <c r="R1242">
        <v>1.5229999999999999</v>
      </c>
      <c r="S1242" t="s">
        <v>1162</v>
      </c>
      <c r="T1242" t="s">
        <v>1162</v>
      </c>
    </row>
    <row r="1243" spans="1:20">
      <c r="A1243" t="s">
        <v>137</v>
      </c>
      <c r="B1243">
        <v>2021</v>
      </c>
      <c r="C1243" s="9">
        <v>44451</v>
      </c>
      <c r="D1243" t="s">
        <v>64</v>
      </c>
      <c r="E1243" t="s">
        <v>537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20.204000000000001</v>
      </c>
      <c r="P1243">
        <v>19.812999999999999</v>
      </c>
      <c r="Q1243">
        <v>24.806999999999999</v>
      </c>
      <c r="R1243">
        <v>2.4969999999999999</v>
      </c>
      <c r="S1243" t="s">
        <v>1162</v>
      </c>
      <c r="T1243" t="s">
        <v>1162</v>
      </c>
    </row>
    <row r="1244" spans="1:20">
      <c r="A1244" t="s">
        <v>137</v>
      </c>
      <c r="B1244">
        <v>2021</v>
      </c>
      <c r="C1244" s="9">
        <v>44451</v>
      </c>
      <c r="D1244" t="s">
        <v>64</v>
      </c>
      <c r="E1244" t="s">
        <v>537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25.495999999999999</v>
      </c>
      <c r="P1244">
        <v>25.722000000000001</v>
      </c>
      <c r="Q1244">
        <v>28.73</v>
      </c>
      <c r="R1244">
        <v>1.504</v>
      </c>
      <c r="S1244" t="s">
        <v>1162</v>
      </c>
      <c r="T1244" t="s">
        <v>1162</v>
      </c>
    </row>
    <row r="1245" spans="1:20">
      <c r="A1245" t="s">
        <v>137</v>
      </c>
      <c r="B1245">
        <v>2021</v>
      </c>
      <c r="C1245" s="9">
        <v>44451</v>
      </c>
      <c r="D1245" t="s">
        <v>64</v>
      </c>
      <c r="E1245" t="s">
        <v>537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19.812999999999999</v>
      </c>
      <c r="P1245">
        <v>19.497999999999902</v>
      </c>
      <c r="Q1245">
        <v>24.302</v>
      </c>
      <c r="R1245">
        <v>2.4020000000000001</v>
      </c>
      <c r="S1245" t="s">
        <v>1162</v>
      </c>
      <c r="T1245" t="s">
        <v>1162</v>
      </c>
    </row>
    <row r="1246" spans="1:20">
      <c r="A1246" t="s">
        <v>137</v>
      </c>
      <c r="B1246">
        <v>2021</v>
      </c>
      <c r="C1246" s="9">
        <v>44451</v>
      </c>
      <c r="D1246" t="s">
        <v>64</v>
      </c>
      <c r="E1246" t="s">
        <v>537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29.268000000000001</v>
      </c>
      <c r="P1246">
        <v>29.183999999999902</v>
      </c>
      <c r="Q1246">
        <v>32.043999999999997</v>
      </c>
      <c r="R1246">
        <v>1.43</v>
      </c>
      <c r="S1246" t="s">
        <v>1162</v>
      </c>
      <c r="T1246" t="s">
        <v>1162</v>
      </c>
    </row>
    <row r="1247" spans="1:20">
      <c r="A1247" t="s">
        <v>137</v>
      </c>
      <c r="B1247">
        <v>2021</v>
      </c>
      <c r="C1247" s="9">
        <v>44451</v>
      </c>
      <c r="D1247" t="s">
        <v>64</v>
      </c>
      <c r="E1247" t="s">
        <v>537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27.951000000000001</v>
      </c>
      <c r="P1247">
        <v>27.638999999999999</v>
      </c>
      <c r="Q1247">
        <v>30.175000000000001</v>
      </c>
      <c r="R1247">
        <v>1.268</v>
      </c>
      <c r="S1247" t="s">
        <v>1162</v>
      </c>
      <c r="T1247" t="s">
        <v>1162</v>
      </c>
    </row>
    <row r="1248" spans="1:20">
      <c r="A1248" t="s">
        <v>137</v>
      </c>
      <c r="B1248">
        <v>2021</v>
      </c>
      <c r="C1248" s="9">
        <v>44451</v>
      </c>
      <c r="D1248" t="s">
        <v>64</v>
      </c>
      <c r="E1248" t="s">
        <v>537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29.183999999999902</v>
      </c>
      <c r="P1248">
        <v>29.452999999999999</v>
      </c>
      <c r="Q1248">
        <v>32.271000000000001</v>
      </c>
      <c r="R1248">
        <v>1.409</v>
      </c>
      <c r="S1248" t="s">
        <v>1162</v>
      </c>
      <c r="T1248" t="s">
        <v>1162</v>
      </c>
    </row>
    <row r="1249" spans="1:20">
      <c r="A1249" t="s">
        <v>137</v>
      </c>
      <c r="B1249">
        <v>2021</v>
      </c>
      <c r="C1249" s="9">
        <v>44451</v>
      </c>
      <c r="D1249" t="s">
        <v>64</v>
      </c>
      <c r="E1249" t="s">
        <v>537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27.638999999999999</v>
      </c>
      <c r="P1249">
        <v>27.485999999999901</v>
      </c>
      <c r="Q1249">
        <v>29.995999999999999</v>
      </c>
      <c r="R1249">
        <v>1.2549999999999999</v>
      </c>
      <c r="S1249" t="s">
        <v>1162</v>
      </c>
      <c r="T1249" t="s">
        <v>1162</v>
      </c>
    </row>
    <row r="1250" spans="1:20">
      <c r="A1250" t="s">
        <v>137</v>
      </c>
      <c r="B1250">
        <v>2021</v>
      </c>
      <c r="C1250" s="9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26.795999999999999</v>
      </c>
      <c r="P1250">
        <v>27.181999999999999</v>
      </c>
      <c r="Q1250">
        <v>29.77</v>
      </c>
      <c r="R1250">
        <v>1.294</v>
      </c>
      <c r="S1250" t="s">
        <v>1162</v>
      </c>
      <c r="T1250" t="s">
        <v>1162</v>
      </c>
    </row>
    <row r="1251" spans="1:20">
      <c r="A1251" t="s">
        <v>137</v>
      </c>
      <c r="B1251">
        <v>2021</v>
      </c>
      <c r="C1251" s="9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29.452999999999999</v>
      </c>
      <c r="P1251">
        <v>29.167000000000002</v>
      </c>
      <c r="Q1251">
        <v>31.899000000000001</v>
      </c>
      <c r="R1251">
        <v>1.3660000000000001</v>
      </c>
      <c r="S1251" t="s">
        <v>1162</v>
      </c>
      <c r="T1251" t="s">
        <v>1162</v>
      </c>
    </row>
    <row r="1252" spans="1:20">
      <c r="A1252" t="s">
        <v>137</v>
      </c>
      <c r="B1252">
        <v>2021</v>
      </c>
      <c r="C1252" s="9">
        <v>44451</v>
      </c>
      <c r="D1252" t="s">
        <v>64</v>
      </c>
      <c r="E1252" t="s">
        <v>538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27.181999999999999</v>
      </c>
      <c r="P1252">
        <v>27.384</v>
      </c>
      <c r="Q1252">
        <v>29.908000000000001</v>
      </c>
      <c r="R1252">
        <v>1.262</v>
      </c>
      <c r="S1252" t="s">
        <v>1162</v>
      </c>
      <c r="T1252" t="s">
        <v>1162</v>
      </c>
    </row>
    <row r="1253" spans="1:20">
      <c r="A1253" t="s">
        <v>137</v>
      </c>
      <c r="B1253">
        <v>2021</v>
      </c>
      <c r="C1253" s="9">
        <v>44451</v>
      </c>
      <c r="D1253" t="s">
        <v>64</v>
      </c>
      <c r="E1253" t="s">
        <v>538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29.167000000000002</v>
      </c>
      <c r="P1253">
        <v>28.785</v>
      </c>
      <c r="Q1253">
        <v>31.457000000000001</v>
      </c>
      <c r="R1253">
        <v>1.3360000000000001</v>
      </c>
      <c r="S1253" t="s">
        <v>1162</v>
      </c>
      <c r="T1253" t="s">
        <v>1162</v>
      </c>
    </row>
    <row r="1254" spans="1:20">
      <c r="A1254" t="s">
        <v>137</v>
      </c>
      <c r="B1254">
        <v>2021</v>
      </c>
      <c r="C1254" s="9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22.344999999999999</v>
      </c>
      <c r="P1254">
        <v>23.925999999999998</v>
      </c>
      <c r="Q1254">
        <v>28.638000000000002</v>
      </c>
      <c r="R1254">
        <v>2.3559999999999999</v>
      </c>
      <c r="S1254" t="s">
        <v>1162</v>
      </c>
      <c r="T1254" t="s">
        <v>1162</v>
      </c>
    </row>
    <row r="1255" spans="1:20">
      <c r="A1255" t="s">
        <v>137</v>
      </c>
      <c r="B1255">
        <v>2021</v>
      </c>
      <c r="C1255" s="9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25.722000000000001</v>
      </c>
      <c r="P1255">
        <v>25.817</v>
      </c>
      <c r="Q1255">
        <v>28.721</v>
      </c>
      <c r="R1255">
        <v>1.452</v>
      </c>
      <c r="S1255" t="s">
        <v>1162</v>
      </c>
      <c r="T1255" t="s">
        <v>1162</v>
      </c>
    </row>
    <row r="1256" spans="1:20">
      <c r="A1256" t="s">
        <v>137</v>
      </c>
      <c r="B1256">
        <v>2021</v>
      </c>
      <c r="C1256" s="9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25.817</v>
      </c>
      <c r="P1256">
        <v>26.140999999999998</v>
      </c>
      <c r="Q1256">
        <v>29.001000000000001</v>
      </c>
      <c r="R1256">
        <v>1.43</v>
      </c>
      <c r="S1256" t="s">
        <v>1162</v>
      </c>
      <c r="T1256" t="s">
        <v>1162</v>
      </c>
    </row>
    <row r="1257" spans="1:20">
      <c r="A1257" t="s">
        <v>137</v>
      </c>
      <c r="B1257">
        <v>2021</v>
      </c>
      <c r="C1257" s="9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23.925999999999998</v>
      </c>
      <c r="P1257">
        <v>23.395</v>
      </c>
      <c r="Q1257">
        <v>27.901</v>
      </c>
      <c r="R1257">
        <v>2.2530000000000001</v>
      </c>
      <c r="S1257" t="s">
        <v>1162</v>
      </c>
      <c r="T1257" t="s">
        <v>1162</v>
      </c>
    </row>
    <row r="1258" spans="1:20">
      <c r="A1258" t="s">
        <v>137</v>
      </c>
      <c r="B1258">
        <v>2021</v>
      </c>
      <c r="C1258" s="9">
        <v>44451</v>
      </c>
      <c r="D1258" t="s">
        <v>64</v>
      </c>
      <c r="E1258" t="s">
        <v>538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26.140999999999998</v>
      </c>
      <c r="P1258">
        <v>26.422999999999998</v>
      </c>
      <c r="Q1258">
        <v>29.242999999999999</v>
      </c>
      <c r="R1258">
        <v>1.41</v>
      </c>
      <c r="S1258" t="s">
        <v>1162</v>
      </c>
      <c r="T1258" t="s">
        <v>1162</v>
      </c>
    </row>
    <row r="1259" spans="1:20">
      <c r="A1259" t="s">
        <v>137</v>
      </c>
      <c r="B1259">
        <v>2021</v>
      </c>
      <c r="C1259" s="9">
        <v>44451</v>
      </c>
      <c r="D1259" t="s">
        <v>64</v>
      </c>
      <c r="E1259" t="s">
        <v>538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23.395</v>
      </c>
      <c r="P1259">
        <v>22.968</v>
      </c>
      <c r="Q1259">
        <v>27.302</v>
      </c>
      <c r="R1259">
        <v>2.1669999999999998</v>
      </c>
      <c r="S1259" t="s">
        <v>1162</v>
      </c>
      <c r="T1259" t="s">
        <v>1162</v>
      </c>
    </row>
    <row r="1260" spans="1:20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540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28.785</v>
      </c>
      <c r="P1260">
        <v>28.946999999999999</v>
      </c>
      <c r="Q1260">
        <v>31.594999999999999</v>
      </c>
      <c r="R1260">
        <v>1.3240000000000001</v>
      </c>
      <c r="S1260" t="s">
        <v>1162</v>
      </c>
      <c r="T1260" t="s">
        <v>1162</v>
      </c>
    </row>
    <row r="1261" spans="1:20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540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22.968</v>
      </c>
      <c r="P1261">
        <v>22.730999999999899</v>
      </c>
      <c r="Q1261">
        <v>26.940999999999999</v>
      </c>
      <c r="R1261">
        <v>2.105</v>
      </c>
      <c r="S1261" t="s">
        <v>1162</v>
      </c>
      <c r="T1261" t="s">
        <v>1162</v>
      </c>
    </row>
    <row r="1262" spans="1:20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540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28.946999999999999</v>
      </c>
      <c r="P1262">
        <v>29.093999999999902</v>
      </c>
      <c r="Q1262">
        <v>31.72</v>
      </c>
      <c r="R1262">
        <v>1.3129999999999999</v>
      </c>
      <c r="S1262" t="s">
        <v>1162</v>
      </c>
      <c r="T1262" t="s">
        <v>1162</v>
      </c>
    </row>
    <row r="1263" spans="1:20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540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22.730999999999899</v>
      </c>
      <c r="P1263">
        <v>22.524000000000001</v>
      </c>
      <c r="Q1263">
        <v>26.626000000000001</v>
      </c>
      <c r="R1263">
        <v>2.0510000000000002</v>
      </c>
      <c r="S1263" t="s">
        <v>1162</v>
      </c>
      <c r="T1263" t="s">
        <v>1162</v>
      </c>
    </row>
    <row r="1264" spans="1:20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539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27.384</v>
      </c>
      <c r="P1264">
        <v>27.62</v>
      </c>
      <c r="Q1264">
        <v>30.116</v>
      </c>
      <c r="R1264">
        <v>1.248</v>
      </c>
      <c r="S1264" t="s">
        <v>1162</v>
      </c>
      <c r="T1264" t="s">
        <v>1162</v>
      </c>
    </row>
    <row r="1265" spans="1:20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539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26.422999999999998</v>
      </c>
      <c r="P1265">
        <v>26.204999999999998</v>
      </c>
      <c r="Q1265">
        <v>28.983000000000001</v>
      </c>
      <c r="R1265">
        <v>1.389</v>
      </c>
      <c r="S1265" t="s">
        <v>1162</v>
      </c>
      <c r="T1265" t="s">
        <v>1162</v>
      </c>
    </row>
    <row r="1266" spans="1:20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539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27.62</v>
      </c>
      <c r="P1266">
        <v>27.838000000000001</v>
      </c>
      <c r="Q1266">
        <v>30.308</v>
      </c>
      <c r="R1266">
        <v>1.2350000000000001</v>
      </c>
      <c r="S1266" t="s">
        <v>1162</v>
      </c>
      <c r="T1266" t="s">
        <v>1162</v>
      </c>
    </row>
    <row r="1267" spans="1:20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539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 s="146">
        <v>69.491361837660406</v>
      </c>
      <c r="O1267">
        <v>26.204999999999998</v>
      </c>
      <c r="P1267">
        <v>26.007999999999999</v>
      </c>
      <c r="Q1267">
        <v>28.745999999999999</v>
      </c>
      <c r="R1267">
        <v>1.369</v>
      </c>
      <c r="S1267" t="s">
        <v>1162</v>
      </c>
      <c r="T1267" t="s">
        <v>1162</v>
      </c>
    </row>
    <row r="1268" spans="1:20">
      <c r="A1268" t="s">
        <v>180</v>
      </c>
      <c r="B1268">
        <v>2021</v>
      </c>
      <c r="C1268" s="9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30.285999999999898</v>
      </c>
      <c r="P1268">
        <v>30.181000000000001</v>
      </c>
      <c r="Q1268">
        <v>31.971</v>
      </c>
      <c r="R1268">
        <v>0.89500000000000002</v>
      </c>
      <c r="S1268" t="s">
        <v>1162</v>
      </c>
      <c r="T1268" t="s">
        <v>1162</v>
      </c>
    </row>
    <row r="1269" spans="1:20">
      <c r="A1269" t="s">
        <v>180</v>
      </c>
      <c r="B1269">
        <v>2021</v>
      </c>
      <c r="C1269" s="9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11.8019999999999</v>
      </c>
      <c r="P1269">
        <v>11.56</v>
      </c>
      <c r="Q1269">
        <v>21.18</v>
      </c>
      <c r="R1269">
        <v>4.8099999999999996</v>
      </c>
      <c r="S1269" t="s">
        <v>1162</v>
      </c>
      <c r="T1269" t="s">
        <v>1162</v>
      </c>
    </row>
    <row r="1270" spans="1:20">
      <c r="A1270" t="s">
        <v>180</v>
      </c>
      <c r="B1270">
        <v>2021</v>
      </c>
      <c r="C1270" s="9">
        <v>44492</v>
      </c>
      <c r="D1270" t="s">
        <v>19</v>
      </c>
      <c r="E1270" t="s">
        <v>533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33.366999999999997</v>
      </c>
      <c r="P1270">
        <v>33.376999999999903</v>
      </c>
      <c r="Q1270">
        <v>35.326999999999998</v>
      </c>
      <c r="R1270">
        <v>0.97499999999999998</v>
      </c>
      <c r="S1270" t="s">
        <v>1162</v>
      </c>
      <c r="T1270" t="s">
        <v>1162</v>
      </c>
    </row>
    <row r="1271" spans="1:20">
      <c r="A1271" t="s">
        <v>180</v>
      </c>
      <c r="B1271">
        <v>2021</v>
      </c>
      <c r="C1271" s="9">
        <v>44492</v>
      </c>
      <c r="D1271" t="s">
        <v>19</v>
      </c>
      <c r="E1271" t="s">
        <v>533</v>
      </c>
      <c r="F1271">
        <v>2</v>
      </c>
      <c r="G1271">
        <v>1</v>
      </c>
      <c r="H1271" t="s">
        <v>81</v>
      </c>
      <c r="I1271" t="s">
        <v>248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13.039</v>
      </c>
      <c r="Q1271">
        <v>22.739000000000001</v>
      </c>
      <c r="R1271">
        <v>4.8499999999999996</v>
      </c>
      <c r="S1271" t="s">
        <v>1162</v>
      </c>
      <c r="T1271" t="s">
        <v>1162</v>
      </c>
    </row>
    <row r="1272" spans="1:20">
      <c r="A1272" t="s">
        <v>180</v>
      </c>
      <c r="B1272">
        <v>2021</v>
      </c>
      <c r="C1272" s="9">
        <v>44492</v>
      </c>
      <c r="D1272" t="s">
        <v>19</v>
      </c>
      <c r="E1272" t="s">
        <v>533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26.542999999999999</v>
      </c>
      <c r="P1272">
        <v>26.734999999999999</v>
      </c>
      <c r="Q1272">
        <v>29.286999999999999</v>
      </c>
      <c r="R1272">
        <v>1.276</v>
      </c>
      <c r="S1272" t="s">
        <v>1162</v>
      </c>
      <c r="T1272" t="s">
        <v>1162</v>
      </c>
    </row>
    <row r="1273" spans="1:20">
      <c r="A1273" t="s">
        <v>180</v>
      </c>
      <c r="B1273">
        <v>2021</v>
      </c>
      <c r="C1273" s="9">
        <v>44492</v>
      </c>
      <c r="D1273" t="s">
        <v>19</v>
      </c>
      <c r="E1273" t="s">
        <v>533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14.755000000000001</v>
      </c>
      <c r="P1273">
        <v>15.743</v>
      </c>
      <c r="Q1273">
        <v>24.145</v>
      </c>
      <c r="R1273">
        <v>4.2009999999999996</v>
      </c>
      <c r="S1273" t="s">
        <v>1162</v>
      </c>
      <c r="T1273" t="s">
        <v>1162</v>
      </c>
    </row>
    <row r="1274" spans="1:20">
      <c r="A1274" t="s">
        <v>180</v>
      </c>
      <c r="B1274">
        <v>2021</v>
      </c>
      <c r="C1274" s="9">
        <v>44492</v>
      </c>
      <c r="D1274" t="s">
        <v>19</v>
      </c>
      <c r="E1274" t="s">
        <v>533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26.725999999999999</v>
      </c>
      <c r="P1274">
        <v>26.824999999999999</v>
      </c>
      <c r="Q1274">
        <v>28.913</v>
      </c>
      <c r="R1274">
        <v>1.044</v>
      </c>
      <c r="S1274" t="s">
        <v>1162</v>
      </c>
      <c r="T1274" t="s">
        <v>1162</v>
      </c>
    </row>
    <row r="1275" spans="1:20">
      <c r="A1275" t="s">
        <v>180</v>
      </c>
      <c r="B1275">
        <v>2021</v>
      </c>
      <c r="C1275" s="9">
        <v>44492</v>
      </c>
      <c r="D1275" t="s">
        <v>19</v>
      </c>
      <c r="E1275" t="s">
        <v>533</v>
      </c>
      <c r="F1275">
        <v>4</v>
      </c>
      <c r="G1275">
        <v>1</v>
      </c>
      <c r="H1275" t="s">
        <v>702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13.579999999999901</v>
      </c>
      <c r="Q1275">
        <v>23.777999999999999</v>
      </c>
      <c r="R1275">
        <v>5.0990000000000002</v>
      </c>
      <c r="S1275" t="s">
        <v>1162</v>
      </c>
      <c r="T1275" t="s">
        <v>1162</v>
      </c>
    </row>
    <row r="1276" spans="1:20">
      <c r="A1276" t="s">
        <v>180</v>
      </c>
      <c r="B1276">
        <v>2021</v>
      </c>
      <c r="C1276" s="9">
        <v>44492</v>
      </c>
      <c r="D1276" t="s">
        <v>19</v>
      </c>
      <c r="E1276" t="s">
        <v>533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29.093999999999902</v>
      </c>
      <c r="P1276">
        <v>29.206</v>
      </c>
      <c r="Q1276">
        <v>31.814</v>
      </c>
      <c r="R1276">
        <v>1.304</v>
      </c>
      <c r="S1276" t="s">
        <v>1162</v>
      </c>
      <c r="T1276" t="s">
        <v>1162</v>
      </c>
    </row>
    <row r="1277" spans="1:20">
      <c r="A1277" t="s">
        <v>180</v>
      </c>
      <c r="B1277">
        <v>2021</v>
      </c>
      <c r="C1277" s="9">
        <v>44492</v>
      </c>
      <c r="D1277" t="s">
        <v>19</v>
      </c>
      <c r="E1277" t="s">
        <v>533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22.359000000000002</v>
      </c>
      <c r="P1277">
        <v>22.259</v>
      </c>
      <c r="Q1277">
        <v>25.425000000000001</v>
      </c>
      <c r="R1277">
        <v>1.583</v>
      </c>
      <c r="S1277" t="s">
        <v>1162</v>
      </c>
      <c r="T1277" t="s">
        <v>1162</v>
      </c>
    </row>
    <row r="1278" spans="1:20">
      <c r="A1278" t="s">
        <v>180</v>
      </c>
      <c r="B1278">
        <v>2021</v>
      </c>
      <c r="C1278" s="9">
        <v>44492</v>
      </c>
      <c r="D1278" t="s">
        <v>19</v>
      </c>
      <c r="E1278" t="s">
        <v>533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12.856999999999999</v>
      </c>
      <c r="P1278">
        <v>16.303999999999998</v>
      </c>
      <c r="Q1278">
        <v>25.106000000000002</v>
      </c>
      <c r="R1278">
        <v>4.4009999999999998</v>
      </c>
      <c r="S1278" t="s">
        <v>1162</v>
      </c>
      <c r="T1278" t="s">
        <v>1162</v>
      </c>
    </row>
    <row r="1279" spans="1:20">
      <c r="A1279" t="s">
        <v>180</v>
      </c>
      <c r="B1279">
        <v>2021</v>
      </c>
      <c r="C1279" s="9">
        <v>44492</v>
      </c>
      <c r="D1279" t="s">
        <v>19</v>
      </c>
      <c r="E1279" t="s">
        <v>533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13.717000000000001</v>
      </c>
      <c r="P1279">
        <v>12.187999999999899</v>
      </c>
      <c r="Q1279">
        <v>21.251999999999999</v>
      </c>
      <c r="R1279">
        <v>4.532</v>
      </c>
      <c r="S1279" t="s">
        <v>1162</v>
      </c>
      <c r="T1279" t="s">
        <v>1162</v>
      </c>
    </row>
    <row r="1280" spans="1:20">
      <c r="A1280" t="s">
        <v>180</v>
      </c>
      <c r="B1280">
        <v>2021</v>
      </c>
      <c r="C1280" s="9">
        <v>44492</v>
      </c>
      <c r="D1280" t="s">
        <v>19</v>
      </c>
      <c r="E1280" t="s">
        <v>533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22.681000000000001</v>
      </c>
      <c r="P1280">
        <v>23.297999999999998</v>
      </c>
      <c r="Q1280">
        <v>26.783999999999999</v>
      </c>
      <c r="R1280">
        <v>1.7430000000000001</v>
      </c>
      <c r="S1280" t="s">
        <v>1162</v>
      </c>
      <c r="T1280" t="s">
        <v>1162</v>
      </c>
    </row>
    <row r="1281" spans="1:20">
      <c r="A1281" t="s">
        <v>180</v>
      </c>
      <c r="B1281">
        <v>2021</v>
      </c>
      <c r="C1281" s="9">
        <v>44492</v>
      </c>
      <c r="D1281" t="s">
        <v>19</v>
      </c>
      <c r="E1281" t="s">
        <v>533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22.363999999999901</v>
      </c>
      <c r="P1281">
        <v>22.018000000000001</v>
      </c>
      <c r="Q1281">
        <v>26.31</v>
      </c>
      <c r="R1281">
        <v>2.1459999999999999</v>
      </c>
      <c r="S1281" t="s">
        <v>1162</v>
      </c>
      <c r="T1281" t="s">
        <v>1162</v>
      </c>
    </row>
    <row r="1282" spans="1:20">
      <c r="A1282" t="s">
        <v>180</v>
      </c>
      <c r="B1282">
        <v>2021</v>
      </c>
      <c r="C1282" s="9">
        <v>44492</v>
      </c>
      <c r="D1282" t="s">
        <v>19</v>
      </c>
      <c r="E1282" t="s">
        <v>533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22.524000000000001</v>
      </c>
      <c r="P1282">
        <v>23.25</v>
      </c>
      <c r="Q1282">
        <v>27.07</v>
      </c>
      <c r="R1282">
        <v>1.91</v>
      </c>
      <c r="S1282" t="s">
        <v>1162</v>
      </c>
      <c r="T1282" t="s">
        <v>1162</v>
      </c>
    </row>
    <row r="1283" spans="1:20">
      <c r="A1283" t="s">
        <v>180</v>
      </c>
      <c r="B1283">
        <v>2021</v>
      </c>
      <c r="C1283" s="9">
        <v>44492</v>
      </c>
      <c r="D1283" t="s">
        <v>19</v>
      </c>
      <c r="E1283" t="s">
        <v>533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22.1</v>
      </c>
      <c r="P1283">
        <v>22.187000000000001</v>
      </c>
      <c r="Q1283">
        <v>25.643000000000001</v>
      </c>
      <c r="R1283">
        <v>1.728</v>
      </c>
      <c r="S1283" t="s">
        <v>1162</v>
      </c>
      <c r="T1283" t="s">
        <v>1162</v>
      </c>
    </row>
    <row r="1284" spans="1:20">
      <c r="A1284" t="s">
        <v>180</v>
      </c>
      <c r="B1284">
        <v>2021</v>
      </c>
      <c r="C1284" s="9">
        <v>44492</v>
      </c>
      <c r="D1284" t="s">
        <v>19</v>
      </c>
      <c r="E1284" t="s">
        <v>533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16.768000000000001</v>
      </c>
      <c r="P1284">
        <v>20.152000000000001</v>
      </c>
      <c r="Q1284">
        <v>26.135999999999999</v>
      </c>
      <c r="R1284">
        <v>2.992</v>
      </c>
      <c r="S1284" t="s">
        <v>1162</v>
      </c>
      <c r="T1284" t="s">
        <v>1162</v>
      </c>
    </row>
    <row r="1285" spans="1:20">
      <c r="A1285" t="s">
        <v>180</v>
      </c>
      <c r="B1285">
        <v>2021</v>
      </c>
      <c r="C1285" s="9">
        <v>44492</v>
      </c>
      <c r="D1285" t="s">
        <v>19</v>
      </c>
      <c r="E1285" t="s">
        <v>533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26.007999999999999</v>
      </c>
      <c r="P1285">
        <v>25.733000000000001</v>
      </c>
      <c r="Q1285">
        <v>28.387</v>
      </c>
      <c r="R1285">
        <v>1.327</v>
      </c>
      <c r="S1285" t="s">
        <v>1162</v>
      </c>
      <c r="T1285" t="s">
        <v>1162</v>
      </c>
    </row>
    <row r="1286" spans="1:20">
      <c r="A1286" t="s">
        <v>180</v>
      </c>
      <c r="B1286">
        <v>2021</v>
      </c>
      <c r="C1286" s="9">
        <v>44492</v>
      </c>
      <c r="D1286" t="s">
        <v>19</v>
      </c>
      <c r="E1286" t="s">
        <v>533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8.032</v>
      </c>
      <c r="P1286">
        <v>13.2019999999999</v>
      </c>
      <c r="Q1286">
        <v>24.867999999999999</v>
      </c>
      <c r="R1286">
        <v>5.8330000000000002</v>
      </c>
      <c r="S1286" t="s">
        <v>1162</v>
      </c>
      <c r="T1286" t="s">
        <v>1162</v>
      </c>
    </row>
    <row r="1287" spans="1:20">
      <c r="A1287" t="s">
        <v>180</v>
      </c>
      <c r="B1287">
        <v>2021</v>
      </c>
      <c r="C1287" s="9">
        <v>44492</v>
      </c>
      <c r="D1287" t="s">
        <v>19</v>
      </c>
      <c r="E1287" t="s">
        <v>533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5.3799999999999901</v>
      </c>
      <c r="Q1287">
        <v>18.963999999999999</v>
      </c>
      <c r="R1287">
        <v>6.7919999999999998</v>
      </c>
      <c r="S1287" t="s">
        <v>1162</v>
      </c>
      <c r="T1287" t="s">
        <v>1162</v>
      </c>
    </row>
    <row r="1288" spans="1:20">
      <c r="A1288" t="s">
        <v>180</v>
      </c>
      <c r="B1288">
        <v>2021</v>
      </c>
      <c r="C1288" s="9">
        <v>44492</v>
      </c>
      <c r="D1288" t="s">
        <v>19</v>
      </c>
      <c r="E1288" t="s">
        <v>533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23.497</v>
      </c>
      <c r="P1288">
        <v>24.326999999999899</v>
      </c>
      <c r="Q1288">
        <v>29.305</v>
      </c>
      <c r="R1288">
        <v>2.4889999999999999</v>
      </c>
      <c r="S1288" t="s">
        <v>1162</v>
      </c>
      <c r="T1288" t="s">
        <v>1162</v>
      </c>
    </row>
    <row r="1289" spans="1:20">
      <c r="A1289" t="s">
        <v>180</v>
      </c>
      <c r="B1289">
        <v>2021</v>
      </c>
      <c r="C1289" s="9">
        <v>44492</v>
      </c>
      <c r="D1289" t="s">
        <v>19</v>
      </c>
      <c r="E1289" t="s">
        <v>533</v>
      </c>
      <c r="F1289">
        <v>11</v>
      </c>
      <c r="G1289">
        <v>1</v>
      </c>
      <c r="H1289" t="s">
        <v>237</v>
      </c>
      <c r="I1289" t="s">
        <v>183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21.622</v>
      </c>
      <c r="P1289">
        <v>21.327000000000002</v>
      </c>
      <c r="Q1289">
        <v>25.475000000000001</v>
      </c>
      <c r="R1289">
        <v>2.0739999999999998</v>
      </c>
      <c r="S1289" t="s">
        <v>1162</v>
      </c>
      <c r="T1289" t="s">
        <v>1162</v>
      </c>
    </row>
    <row r="1290" spans="1:20">
      <c r="A1290" t="s">
        <v>180</v>
      </c>
      <c r="B1290">
        <v>2021</v>
      </c>
      <c r="C1290" s="9">
        <v>44492</v>
      </c>
      <c r="D1290" t="s">
        <v>19</v>
      </c>
      <c r="E1290" t="s">
        <v>533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18.308</v>
      </c>
      <c r="Q1290">
        <v>30.878</v>
      </c>
      <c r="R1290">
        <v>6.2850000000000001</v>
      </c>
      <c r="S1290" t="s">
        <v>1162</v>
      </c>
      <c r="T1290" t="s">
        <v>1162</v>
      </c>
    </row>
    <row r="1291" spans="1:20">
      <c r="A1291" t="s">
        <v>180</v>
      </c>
      <c r="B1291">
        <v>2021</v>
      </c>
      <c r="C1291" s="9">
        <v>44492</v>
      </c>
      <c r="D1291" t="s">
        <v>19</v>
      </c>
      <c r="E1291" t="s">
        <v>533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22.418999999999901</v>
      </c>
      <c r="P1291">
        <v>22.241</v>
      </c>
      <c r="Q1291">
        <v>25.265000000000001</v>
      </c>
      <c r="R1291">
        <v>1.512</v>
      </c>
      <c r="S1291" t="s">
        <v>1162</v>
      </c>
      <c r="T1291" t="s">
        <v>1162</v>
      </c>
    </row>
    <row r="1292" spans="1:20">
      <c r="A1292" t="s">
        <v>180</v>
      </c>
      <c r="B1292">
        <v>2021</v>
      </c>
      <c r="C1292" s="9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35.625999999999998</v>
      </c>
      <c r="P1292">
        <v>35.49</v>
      </c>
      <c r="Q1292">
        <v>37.468000000000004</v>
      </c>
      <c r="R1292">
        <v>0.98899999999999999</v>
      </c>
      <c r="S1292" t="s">
        <v>1162</v>
      </c>
      <c r="T1292" t="s">
        <v>1162</v>
      </c>
    </row>
    <row r="1293" spans="1:20">
      <c r="A1293" t="s">
        <v>180</v>
      </c>
      <c r="B1293">
        <v>2021</v>
      </c>
      <c r="C1293" s="9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18.308</v>
      </c>
      <c r="P1293">
        <v>17.617999999999999</v>
      </c>
      <c r="Q1293">
        <v>27.872</v>
      </c>
      <c r="R1293">
        <v>5.1269999999999998</v>
      </c>
      <c r="S1293" t="s">
        <v>1162</v>
      </c>
      <c r="T1293" t="s">
        <v>1162</v>
      </c>
    </row>
    <row r="1294" spans="1:20">
      <c r="A1294" t="s">
        <v>180</v>
      </c>
      <c r="B1294">
        <v>2021</v>
      </c>
      <c r="C1294" s="9">
        <v>44492</v>
      </c>
      <c r="D1294" t="s">
        <v>19</v>
      </c>
      <c r="E1294" t="s">
        <v>536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27.838000000000001</v>
      </c>
      <c r="P1294">
        <v>28.027000000000001</v>
      </c>
      <c r="Q1294">
        <v>30.471</v>
      </c>
      <c r="R1294">
        <v>1.222</v>
      </c>
      <c r="S1294" t="s">
        <v>1162</v>
      </c>
      <c r="T1294" t="s">
        <v>1162</v>
      </c>
    </row>
    <row r="1295" spans="1:20">
      <c r="A1295" t="s">
        <v>180</v>
      </c>
      <c r="B1295">
        <v>2021</v>
      </c>
      <c r="C1295" s="9">
        <v>44492</v>
      </c>
      <c r="D1295" t="s">
        <v>19</v>
      </c>
      <c r="E1295" t="s">
        <v>536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24.326999999999899</v>
      </c>
      <c r="P1295">
        <v>23.840999999999902</v>
      </c>
      <c r="Q1295">
        <v>28.486999999999998</v>
      </c>
      <c r="R1295">
        <v>2.323</v>
      </c>
      <c r="S1295" t="s">
        <v>1162</v>
      </c>
      <c r="T1295" t="s">
        <v>1162</v>
      </c>
    </row>
    <row r="1296" spans="1:20">
      <c r="A1296" t="s">
        <v>180</v>
      </c>
      <c r="B1296">
        <v>2021</v>
      </c>
      <c r="C1296" s="9">
        <v>44492</v>
      </c>
      <c r="D1296" t="s">
        <v>19</v>
      </c>
      <c r="E1296" t="s">
        <v>536</v>
      </c>
      <c r="F1296">
        <v>3</v>
      </c>
      <c r="G1296">
        <v>1</v>
      </c>
      <c r="H1296" t="s">
        <v>182</v>
      </c>
      <c r="I1296" t="s">
        <v>183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24.543999999999901</v>
      </c>
      <c r="P1296">
        <v>26.259</v>
      </c>
      <c r="Q1296">
        <v>30.707000000000001</v>
      </c>
      <c r="R1296">
        <v>2.2240000000000002</v>
      </c>
      <c r="S1296" t="s">
        <v>1162</v>
      </c>
      <c r="T1296" t="s">
        <v>1162</v>
      </c>
    </row>
    <row r="1297" spans="1:20">
      <c r="A1297" t="s">
        <v>180</v>
      </c>
      <c r="B1297">
        <v>2021</v>
      </c>
      <c r="C1297" s="9">
        <v>44492</v>
      </c>
      <c r="D1297" t="s">
        <v>19</v>
      </c>
      <c r="E1297" t="s">
        <v>536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13.2019999999999</v>
      </c>
      <c r="P1297">
        <v>17.555999999999901</v>
      </c>
      <c r="Q1297">
        <v>25.744</v>
      </c>
      <c r="R1297">
        <v>4.0940000000000003</v>
      </c>
      <c r="S1297" t="s">
        <v>1162</v>
      </c>
      <c r="T1297" t="s">
        <v>1162</v>
      </c>
    </row>
    <row r="1298" spans="1:20">
      <c r="A1298" t="s">
        <v>180</v>
      </c>
      <c r="B1298">
        <v>2021</v>
      </c>
      <c r="C1298" s="9">
        <v>44492</v>
      </c>
      <c r="D1298" t="s">
        <v>19</v>
      </c>
      <c r="E1298" t="s">
        <v>536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27.485999999999901</v>
      </c>
      <c r="P1298">
        <v>27.690999999999999</v>
      </c>
      <c r="Q1298">
        <v>30.145</v>
      </c>
      <c r="R1298">
        <v>1.2270000000000001</v>
      </c>
      <c r="S1298" t="s">
        <v>1162</v>
      </c>
      <c r="T1298" t="s">
        <v>1162</v>
      </c>
    </row>
    <row r="1299" spans="1:20">
      <c r="A1299" t="s">
        <v>180</v>
      </c>
      <c r="B1299">
        <v>2021</v>
      </c>
      <c r="C1299" s="9">
        <v>44492</v>
      </c>
      <c r="D1299" t="s">
        <v>19</v>
      </c>
      <c r="E1299" t="s">
        <v>536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20.152000000000001</v>
      </c>
      <c r="P1299">
        <v>19.707999999999998</v>
      </c>
      <c r="Q1299">
        <v>25.265999999999998</v>
      </c>
      <c r="R1299">
        <v>2.7789999999999999</v>
      </c>
      <c r="S1299" t="s">
        <v>1162</v>
      </c>
      <c r="T1299" t="s">
        <v>1162</v>
      </c>
    </row>
    <row r="1300" spans="1:20">
      <c r="A1300" t="s">
        <v>180</v>
      </c>
      <c r="B1300">
        <v>2021</v>
      </c>
      <c r="C1300" s="9">
        <v>44492</v>
      </c>
      <c r="D1300" t="s">
        <v>19</v>
      </c>
      <c r="E1300" t="s">
        <v>536</v>
      </c>
      <c r="F1300">
        <v>5</v>
      </c>
      <c r="G1300">
        <v>1</v>
      </c>
      <c r="H1300" t="s">
        <v>200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30.181000000000001</v>
      </c>
      <c r="P1300">
        <v>30.187000000000001</v>
      </c>
      <c r="Q1300">
        <v>31.963000000000001</v>
      </c>
      <c r="R1300">
        <v>0.88800000000000001</v>
      </c>
      <c r="S1300" t="s">
        <v>1162</v>
      </c>
      <c r="T1300" t="s">
        <v>1162</v>
      </c>
    </row>
    <row r="1301" spans="1:20">
      <c r="A1301" t="s">
        <v>180</v>
      </c>
      <c r="B1301">
        <v>2021</v>
      </c>
      <c r="C1301" s="9">
        <v>44492</v>
      </c>
      <c r="D1301" t="s">
        <v>19</v>
      </c>
      <c r="E1301" t="s">
        <v>536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23.25</v>
      </c>
      <c r="P1301">
        <v>23.050999999999998</v>
      </c>
      <c r="Q1301">
        <v>26.759</v>
      </c>
      <c r="R1301">
        <v>1.8540000000000001</v>
      </c>
      <c r="S1301" t="s">
        <v>1162</v>
      </c>
      <c r="T1301" t="s">
        <v>1162</v>
      </c>
    </row>
    <row r="1302" spans="1:20">
      <c r="A1302" t="s">
        <v>180</v>
      </c>
      <c r="B1302">
        <v>2021</v>
      </c>
      <c r="C1302" s="9">
        <v>44492</v>
      </c>
      <c r="D1302" t="s">
        <v>19</v>
      </c>
      <c r="E1302" t="s">
        <v>536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33.376999999999903</v>
      </c>
      <c r="P1302">
        <v>33.400999999999897</v>
      </c>
      <c r="Q1302">
        <v>35.350999999999999</v>
      </c>
      <c r="R1302">
        <v>0.97499999999999998</v>
      </c>
      <c r="S1302" t="s">
        <v>1162</v>
      </c>
      <c r="T1302" t="s">
        <v>1162</v>
      </c>
    </row>
    <row r="1303" spans="1:20">
      <c r="A1303" t="s">
        <v>180</v>
      </c>
      <c r="B1303">
        <v>2021</v>
      </c>
      <c r="C1303" s="9">
        <v>44492</v>
      </c>
      <c r="D1303" t="s">
        <v>19</v>
      </c>
      <c r="E1303" t="s">
        <v>536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23.297999999999998</v>
      </c>
      <c r="P1303">
        <v>23.265999999999998</v>
      </c>
      <c r="Q1303">
        <v>26.646000000000001</v>
      </c>
      <c r="R1303">
        <v>1.69</v>
      </c>
      <c r="S1303" t="s">
        <v>1162</v>
      </c>
      <c r="T1303" t="s">
        <v>1162</v>
      </c>
    </row>
    <row r="1304" spans="1:20">
      <c r="A1304" t="s">
        <v>180</v>
      </c>
      <c r="B1304">
        <v>2021</v>
      </c>
      <c r="C1304" s="9">
        <v>44492</v>
      </c>
      <c r="D1304" t="s">
        <v>19</v>
      </c>
      <c r="E1304" t="s">
        <v>536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26.734999999999999</v>
      </c>
      <c r="P1304">
        <v>26.852</v>
      </c>
      <c r="Q1304">
        <v>29.346</v>
      </c>
      <c r="R1304">
        <v>1.2470000000000001</v>
      </c>
      <c r="S1304" t="s">
        <v>1162</v>
      </c>
      <c r="T1304" t="s">
        <v>1162</v>
      </c>
    </row>
    <row r="1305" spans="1:20">
      <c r="A1305" t="s">
        <v>180</v>
      </c>
      <c r="B1305">
        <v>2021</v>
      </c>
      <c r="C1305" s="9">
        <v>44492</v>
      </c>
      <c r="D1305" t="s">
        <v>19</v>
      </c>
      <c r="E1305" t="s">
        <v>536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16.303999999999998</v>
      </c>
      <c r="P1305">
        <v>18.436</v>
      </c>
      <c r="Q1305">
        <v>25.501999999999999</v>
      </c>
      <c r="R1305">
        <v>3.5329999999999999</v>
      </c>
      <c r="S1305" t="s">
        <v>1162</v>
      </c>
      <c r="T1305" t="s">
        <v>1162</v>
      </c>
    </row>
    <row r="1306" spans="1:20">
      <c r="A1306" t="s">
        <v>180</v>
      </c>
      <c r="B1306">
        <v>2021</v>
      </c>
      <c r="C1306" s="9">
        <v>44492</v>
      </c>
      <c r="D1306" t="s">
        <v>19</v>
      </c>
      <c r="E1306" t="s">
        <v>536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29.206</v>
      </c>
      <c r="P1306">
        <v>29.43</v>
      </c>
      <c r="Q1306">
        <v>32</v>
      </c>
      <c r="R1306">
        <v>1.2849999999999999</v>
      </c>
      <c r="S1306" t="s">
        <v>1162</v>
      </c>
      <c r="T1306" t="s">
        <v>1162</v>
      </c>
    </row>
    <row r="1307" spans="1:20">
      <c r="A1307" t="s">
        <v>180</v>
      </c>
      <c r="B1307">
        <v>2021</v>
      </c>
      <c r="C1307" s="9">
        <v>44492</v>
      </c>
      <c r="D1307" t="s">
        <v>19</v>
      </c>
      <c r="E1307" t="s">
        <v>536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26.824999999999999</v>
      </c>
      <c r="P1307">
        <v>26.806999999999999</v>
      </c>
      <c r="Q1307">
        <v>28.864999999999998</v>
      </c>
      <c r="R1307">
        <v>1.0289999999999999</v>
      </c>
      <c r="S1307" t="s">
        <v>1162</v>
      </c>
      <c r="T1307" t="s">
        <v>1162</v>
      </c>
    </row>
    <row r="1308" spans="1:20">
      <c r="A1308" t="s">
        <v>180</v>
      </c>
      <c r="B1308">
        <v>2021</v>
      </c>
      <c r="C1308" s="9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35.49</v>
      </c>
      <c r="P1308">
        <v>35.409999999999997</v>
      </c>
      <c r="Q1308">
        <v>37.366</v>
      </c>
      <c r="R1308">
        <v>0.97799999999999998</v>
      </c>
      <c r="S1308" t="s">
        <v>1162</v>
      </c>
      <c r="T1308" t="s">
        <v>1162</v>
      </c>
    </row>
    <row r="1309" spans="1:20">
      <c r="A1309" t="s">
        <v>180</v>
      </c>
      <c r="B1309">
        <v>2021</v>
      </c>
      <c r="C1309" s="9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29.43</v>
      </c>
      <c r="P1309">
        <v>29.279</v>
      </c>
      <c r="Q1309">
        <v>31.812999999999999</v>
      </c>
      <c r="R1309">
        <v>1.2669999999999999</v>
      </c>
      <c r="S1309" t="s">
        <v>1162</v>
      </c>
      <c r="T1309" t="s">
        <v>1162</v>
      </c>
    </row>
    <row r="1310" spans="1:20">
      <c r="A1310" t="s">
        <v>180</v>
      </c>
      <c r="B1310">
        <v>2021</v>
      </c>
      <c r="C1310" s="9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35.409999999999997</v>
      </c>
      <c r="P1310">
        <v>35.467999999999897</v>
      </c>
      <c r="Q1310">
        <v>37.417999999999999</v>
      </c>
      <c r="R1310">
        <v>0.97499999999999998</v>
      </c>
      <c r="S1310" t="s">
        <v>1162</v>
      </c>
      <c r="T1310" t="s">
        <v>1162</v>
      </c>
    </row>
    <row r="1311" spans="1:20">
      <c r="A1311" t="s">
        <v>180</v>
      </c>
      <c r="B1311">
        <v>2021</v>
      </c>
      <c r="C1311" s="9">
        <v>44492</v>
      </c>
      <c r="D1311" t="s">
        <v>19</v>
      </c>
      <c r="E1311" t="s">
        <v>537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29.279</v>
      </c>
      <c r="P1311">
        <v>29.25</v>
      </c>
      <c r="Q1311">
        <v>31.728000000000002</v>
      </c>
      <c r="R1311">
        <v>1.2390000000000001</v>
      </c>
      <c r="S1311" t="s">
        <v>1162</v>
      </c>
      <c r="T1311" t="s">
        <v>1162</v>
      </c>
    </row>
    <row r="1312" spans="1:20">
      <c r="A1312" t="s">
        <v>180</v>
      </c>
      <c r="B1312">
        <v>2021</v>
      </c>
      <c r="C1312" s="9">
        <v>44492</v>
      </c>
      <c r="D1312" t="s">
        <v>19</v>
      </c>
      <c r="E1312" t="s">
        <v>537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28.027000000000001</v>
      </c>
      <c r="P1312">
        <v>28.420999999999999</v>
      </c>
      <c r="Q1312">
        <v>30.831</v>
      </c>
      <c r="R1312">
        <v>1.2050000000000001</v>
      </c>
      <c r="S1312" t="s">
        <v>1162</v>
      </c>
      <c r="T1312" t="s">
        <v>1162</v>
      </c>
    </row>
    <row r="1313" spans="1:20">
      <c r="A1313" t="s">
        <v>180</v>
      </c>
      <c r="B1313">
        <v>2021</v>
      </c>
      <c r="C1313" s="9">
        <v>44492</v>
      </c>
      <c r="D1313" t="s">
        <v>19</v>
      </c>
      <c r="E1313" t="s">
        <v>537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26.852</v>
      </c>
      <c r="P1313">
        <v>26.806000000000001</v>
      </c>
      <c r="Q1313">
        <v>29.244</v>
      </c>
      <c r="R1313">
        <v>1.2190000000000001</v>
      </c>
      <c r="S1313" t="s">
        <v>1162</v>
      </c>
      <c r="T1313" t="s">
        <v>1162</v>
      </c>
    </row>
    <row r="1314" spans="1:20">
      <c r="A1314" t="s">
        <v>180</v>
      </c>
      <c r="B1314">
        <v>2021</v>
      </c>
      <c r="C1314" s="9">
        <v>44492</v>
      </c>
      <c r="D1314" t="s">
        <v>19</v>
      </c>
      <c r="E1314" t="s">
        <v>537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26.806000000000001</v>
      </c>
      <c r="P1314">
        <v>27.103999999999999</v>
      </c>
      <c r="Q1314">
        <v>29.513999999999999</v>
      </c>
      <c r="R1314">
        <v>1.2050000000000001</v>
      </c>
      <c r="S1314" t="s">
        <v>1162</v>
      </c>
      <c r="T1314" t="s">
        <v>1162</v>
      </c>
    </row>
    <row r="1315" spans="1:20">
      <c r="A1315" t="s">
        <v>180</v>
      </c>
      <c r="B1315">
        <v>2021</v>
      </c>
      <c r="C1315" s="9">
        <v>44492</v>
      </c>
      <c r="D1315" t="s">
        <v>19</v>
      </c>
      <c r="E1315" t="s">
        <v>537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28.420999999999999</v>
      </c>
      <c r="P1315">
        <v>28.466999999999999</v>
      </c>
      <c r="Q1315">
        <v>30.829000000000001</v>
      </c>
      <c r="R1315">
        <v>1.181</v>
      </c>
      <c r="S1315" t="s">
        <v>1162</v>
      </c>
      <c r="T1315" t="s">
        <v>1162</v>
      </c>
    </row>
    <row r="1316" spans="1:20">
      <c r="A1316" t="s">
        <v>180</v>
      </c>
      <c r="B1316">
        <v>2021</v>
      </c>
      <c r="C1316" s="9">
        <v>44492</v>
      </c>
      <c r="D1316" t="s">
        <v>19</v>
      </c>
      <c r="E1316" t="s">
        <v>537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27.103999999999999</v>
      </c>
      <c r="P1316">
        <v>27.431999999999999</v>
      </c>
      <c r="Q1316">
        <v>29.803999999999998</v>
      </c>
      <c r="R1316">
        <v>1.1859999999999999</v>
      </c>
      <c r="S1316" t="s">
        <v>1162</v>
      </c>
      <c r="T1316" t="s">
        <v>1162</v>
      </c>
    </row>
    <row r="1317" spans="1:20">
      <c r="A1317" t="s">
        <v>180</v>
      </c>
      <c r="B1317">
        <v>2021</v>
      </c>
      <c r="C1317" s="9">
        <v>44492</v>
      </c>
      <c r="D1317" t="s">
        <v>19</v>
      </c>
      <c r="E1317" t="s">
        <v>537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28.466999999999999</v>
      </c>
      <c r="P1317">
        <v>28.373999999999999</v>
      </c>
      <c r="Q1317">
        <v>30.687999999999999</v>
      </c>
      <c r="R1317">
        <v>1.157</v>
      </c>
      <c r="S1317" t="s">
        <v>1162</v>
      </c>
      <c r="T1317" t="s">
        <v>1162</v>
      </c>
    </row>
    <row r="1318" spans="1:20">
      <c r="A1318" t="s">
        <v>180</v>
      </c>
      <c r="B1318">
        <v>2021</v>
      </c>
      <c r="C1318" s="9">
        <v>44492</v>
      </c>
      <c r="D1318" t="s">
        <v>19</v>
      </c>
      <c r="E1318" t="s">
        <v>537</v>
      </c>
      <c r="F1318">
        <v>3</v>
      </c>
      <c r="G1318">
        <v>1</v>
      </c>
      <c r="H1318" t="s">
        <v>182</v>
      </c>
      <c r="I1318" t="s">
        <v>183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26.259</v>
      </c>
      <c r="P1318">
        <v>27.651999999999902</v>
      </c>
      <c r="Q1318">
        <v>31.777999999999999</v>
      </c>
      <c r="R1318">
        <v>2.0630000000000002</v>
      </c>
      <c r="S1318" t="s">
        <v>1162</v>
      </c>
      <c r="T1318" t="s">
        <v>1162</v>
      </c>
    </row>
    <row r="1319" spans="1:20">
      <c r="A1319" t="s">
        <v>180</v>
      </c>
      <c r="B1319">
        <v>2021</v>
      </c>
      <c r="C1319" s="9">
        <v>44492</v>
      </c>
      <c r="D1319" t="s">
        <v>19</v>
      </c>
      <c r="E1319" t="s">
        <v>537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33.400999999999897</v>
      </c>
      <c r="P1319">
        <v>33.183</v>
      </c>
      <c r="Q1319">
        <v>35.121000000000002</v>
      </c>
      <c r="R1319">
        <v>0.96899999999999997</v>
      </c>
      <c r="S1319" t="s">
        <v>1162</v>
      </c>
      <c r="T1319" t="s">
        <v>1162</v>
      </c>
    </row>
    <row r="1320" spans="1:20">
      <c r="A1320" t="s">
        <v>180</v>
      </c>
      <c r="B1320">
        <v>2021</v>
      </c>
      <c r="C1320" s="9">
        <v>44492</v>
      </c>
      <c r="D1320" t="s">
        <v>19</v>
      </c>
      <c r="E1320" t="s">
        <v>537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33.183</v>
      </c>
      <c r="P1320">
        <v>33.158000000000001</v>
      </c>
      <c r="Q1320">
        <v>35.072000000000003</v>
      </c>
      <c r="R1320">
        <v>0.95699999999999996</v>
      </c>
      <c r="S1320" t="s">
        <v>1162</v>
      </c>
      <c r="T1320" t="s">
        <v>1162</v>
      </c>
    </row>
    <row r="1321" spans="1:20">
      <c r="A1321" t="s">
        <v>180</v>
      </c>
      <c r="B1321">
        <v>2021</v>
      </c>
      <c r="C1321" s="9">
        <v>44492</v>
      </c>
      <c r="D1321" t="s">
        <v>19</v>
      </c>
      <c r="E1321" t="s">
        <v>537</v>
      </c>
      <c r="F1321">
        <v>3</v>
      </c>
      <c r="G1321">
        <v>2</v>
      </c>
      <c r="H1321" t="s">
        <v>182</v>
      </c>
      <c r="I1321" t="s">
        <v>183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27.651999999999902</v>
      </c>
      <c r="P1321">
        <v>27.04</v>
      </c>
      <c r="Q1321">
        <v>31.006</v>
      </c>
      <c r="R1321">
        <v>1.9830000000000001</v>
      </c>
      <c r="S1321" t="s">
        <v>1162</v>
      </c>
      <c r="T1321" t="s">
        <v>1162</v>
      </c>
    </row>
    <row r="1322" spans="1:20">
      <c r="A1322" t="s">
        <v>180</v>
      </c>
      <c r="B1322">
        <v>2021</v>
      </c>
      <c r="C1322" s="9">
        <v>44492</v>
      </c>
      <c r="D1322" t="s">
        <v>19</v>
      </c>
      <c r="E1322" t="s">
        <v>537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33.158000000000001</v>
      </c>
      <c r="P1322">
        <v>33.188000000000002</v>
      </c>
      <c r="Q1322">
        <v>35.072000000000003</v>
      </c>
      <c r="R1322">
        <v>0.94199999999999995</v>
      </c>
      <c r="S1322" t="s">
        <v>1162</v>
      </c>
      <c r="T1322" t="s">
        <v>1162</v>
      </c>
    </row>
    <row r="1323" spans="1:20">
      <c r="A1323" t="s">
        <v>180</v>
      </c>
      <c r="B1323">
        <v>2021</v>
      </c>
      <c r="C1323" s="9">
        <v>44492</v>
      </c>
      <c r="D1323" t="s">
        <v>19</v>
      </c>
      <c r="E1323" t="s">
        <v>537</v>
      </c>
      <c r="F1323">
        <v>3</v>
      </c>
      <c r="G1323">
        <v>3</v>
      </c>
      <c r="H1323" t="s">
        <v>182</v>
      </c>
      <c r="I1323" t="s">
        <v>183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27.04</v>
      </c>
      <c r="P1323">
        <v>26.896000000000001</v>
      </c>
      <c r="Q1323">
        <v>30.62</v>
      </c>
      <c r="R1323">
        <v>1.8620000000000001</v>
      </c>
      <c r="S1323" t="s">
        <v>1162</v>
      </c>
      <c r="T1323" t="s">
        <v>1162</v>
      </c>
    </row>
    <row r="1324" spans="1:20">
      <c r="A1324" t="s">
        <v>180</v>
      </c>
      <c r="B1324">
        <v>2021</v>
      </c>
      <c r="C1324" s="9">
        <v>44492</v>
      </c>
      <c r="D1324" t="s">
        <v>19</v>
      </c>
      <c r="E1324" t="s">
        <v>537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27.690999999999999</v>
      </c>
      <c r="P1324">
        <v>27.99</v>
      </c>
      <c r="Q1324">
        <v>30.414000000000001</v>
      </c>
      <c r="R1324">
        <v>1.212</v>
      </c>
      <c r="S1324" t="s">
        <v>1162</v>
      </c>
      <c r="T1324" t="s">
        <v>1162</v>
      </c>
    </row>
    <row r="1325" spans="1:20">
      <c r="A1325" t="s">
        <v>180</v>
      </c>
      <c r="B1325">
        <v>2021</v>
      </c>
      <c r="C1325" s="9">
        <v>44492</v>
      </c>
      <c r="D1325" t="s">
        <v>19</v>
      </c>
      <c r="E1325" t="s">
        <v>537</v>
      </c>
      <c r="F1325">
        <v>4</v>
      </c>
      <c r="G1325">
        <v>1</v>
      </c>
      <c r="H1325" t="s">
        <v>200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30.187000000000001</v>
      </c>
      <c r="P1325">
        <v>30.050999999999998</v>
      </c>
      <c r="Q1325">
        <v>31.821000000000002</v>
      </c>
      <c r="R1325">
        <v>0.88500000000000001</v>
      </c>
      <c r="S1325" t="s">
        <v>1162</v>
      </c>
      <c r="T1325" t="s">
        <v>1162</v>
      </c>
    </row>
    <row r="1326" spans="1:20">
      <c r="A1326" t="s">
        <v>180</v>
      </c>
      <c r="B1326">
        <v>2021</v>
      </c>
      <c r="C1326" s="9">
        <v>44492</v>
      </c>
      <c r="D1326" t="s">
        <v>19</v>
      </c>
      <c r="E1326" t="s">
        <v>537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27.99</v>
      </c>
      <c r="P1326">
        <v>28.337999999999901</v>
      </c>
      <c r="Q1326">
        <v>30.707999999999998</v>
      </c>
      <c r="R1326">
        <v>1.1850000000000001</v>
      </c>
      <c r="S1326" t="s">
        <v>1162</v>
      </c>
      <c r="T1326" t="s">
        <v>1162</v>
      </c>
    </row>
    <row r="1327" spans="1:20">
      <c r="A1327" t="s">
        <v>180</v>
      </c>
      <c r="B1327">
        <v>2021</v>
      </c>
      <c r="C1327" s="9">
        <v>44492</v>
      </c>
      <c r="D1327" t="s">
        <v>19</v>
      </c>
      <c r="E1327" t="s">
        <v>537</v>
      </c>
      <c r="F1327">
        <v>4</v>
      </c>
      <c r="G1327">
        <v>2</v>
      </c>
      <c r="H1327" t="s">
        <v>200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30.050999999999998</v>
      </c>
      <c r="P1327">
        <v>29.942999999999898</v>
      </c>
      <c r="Q1327">
        <v>31.704999999999998</v>
      </c>
      <c r="R1327">
        <v>0.88100000000000001</v>
      </c>
      <c r="S1327" t="s">
        <v>1162</v>
      </c>
      <c r="T1327" t="s">
        <v>1162</v>
      </c>
    </row>
    <row r="1328" spans="1:20">
      <c r="A1328" t="s">
        <v>180</v>
      </c>
      <c r="B1328">
        <v>2021</v>
      </c>
      <c r="C1328" s="9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35.467999999999897</v>
      </c>
      <c r="P1328">
        <v>35.380000000000003</v>
      </c>
      <c r="Q1328">
        <v>37.298000000000002</v>
      </c>
      <c r="R1328">
        <v>0.95899999999999996</v>
      </c>
      <c r="S1328" t="s">
        <v>1162</v>
      </c>
      <c r="T1328" t="s">
        <v>1162</v>
      </c>
    </row>
    <row r="1329" spans="1:20">
      <c r="A1329" t="s">
        <v>180</v>
      </c>
      <c r="B1329">
        <v>2021</v>
      </c>
      <c r="C1329" s="9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28.337999999999901</v>
      </c>
      <c r="P1329">
        <v>28.416</v>
      </c>
      <c r="Q1329">
        <v>30.724</v>
      </c>
      <c r="R1329">
        <v>1.1539999999999999</v>
      </c>
      <c r="S1329" t="s">
        <v>1162</v>
      </c>
      <c r="T1329" t="s">
        <v>1162</v>
      </c>
    </row>
    <row r="1330" spans="1:20">
      <c r="A1330" t="s">
        <v>180</v>
      </c>
      <c r="B1330">
        <v>2021</v>
      </c>
      <c r="C1330" s="9">
        <v>44492</v>
      </c>
      <c r="D1330" t="s">
        <v>19</v>
      </c>
      <c r="E1330" t="s">
        <v>538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35.380000000000003</v>
      </c>
      <c r="P1330">
        <v>35.427999999999997</v>
      </c>
      <c r="Q1330">
        <v>37.344000000000001</v>
      </c>
      <c r="R1330">
        <v>0.95799999999999996</v>
      </c>
      <c r="S1330" t="s">
        <v>1162</v>
      </c>
      <c r="T1330" t="s">
        <v>1162</v>
      </c>
    </row>
    <row r="1331" spans="1:20">
      <c r="A1331" t="s">
        <v>180</v>
      </c>
      <c r="B1331">
        <v>2021</v>
      </c>
      <c r="C1331" s="9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28.416</v>
      </c>
      <c r="P1331">
        <v>28.359000000000002</v>
      </c>
      <c r="Q1331">
        <v>30.657</v>
      </c>
      <c r="R1331">
        <v>1.149</v>
      </c>
      <c r="S1331" t="s">
        <v>1162</v>
      </c>
      <c r="T1331" t="s">
        <v>1162</v>
      </c>
    </row>
    <row r="1332" spans="1:20">
      <c r="A1332" t="s">
        <v>180</v>
      </c>
      <c r="B1332">
        <v>2021</v>
      </c>
      <c r="C1332" s="9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27.431999999999999</v>
      </c>
      <c r="P1332">
        <v>27.89</v>
      </c>
      <c r="Q1332">
        <v>30.2</v>
      </c>
      <c r="R1332">
        <v>1.155</v>
      </c>
      <c r="S1332" t="s">
        <v>1162</v>
      </c>
      <c r="T1332" t="s">
        <v>1162</v>
      </c>
    </row>
    <row r="1333" spans="1:20">
      <c r="A1333" t="s">
        <v>180</v>
      </c>
      <c r="B1333">
        <v>2021</v>
      </c>
      <c r="C1333" s="9">
        <v>44492</v>
      </c>
      <c r="D1333" t="s">
        <v>19</v>
      </c>
      <c r="E1333" t="s">
        <v>538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33.188000000000002</v>
      </c>
      <c r="P1333">
        <v>32.979999999999997</v>
      </c>
      <c r="Q1333">
        <v>34.863999999999997</v>
      </c>
      <c r="R1333">
        <v>0.94199999999999995</v>
      </c>
      <c r="S1333" t="s">
        <v>1162</v>
      </c>
      <c r="T1333" t="s">
        <v>1162</v>
      </c>
    </row>
    <row r="1334" spans="1:20">
      <c r="A1334" t="s">
        <v>180</v>
      </c>
      <c r="B1334">
        <v>2021</v>
      </c>
      <c r="C1334" s="9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32.979999999999997</v>
      </c>
      <c r="P1334">
        <v>33.044999999999902</v>
      </c>
      <c r="Q1334">
        <v>34.924999999999997</v>
      </c>
      <c r="R1334">
        <v>0.94</v>
      </c>
      <c r="S1334" t="s">
        <v>1162</v>
      </c>
      <c r="T1334" t="s">
        <v>1162</v>
      </c>
    </row>
    <row r="1335" spans="1:20">
      <c r="A1335" t="s">
        <v>180</v>
      </c>
      <c r="B1335">
        <v>2021</v>
      </c>
      <c r="C1335" s="9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27.89</v>
      </c>
      <c r="P1335">
        <v>27.579000000000001</v>
      </c>
      <c r="Q1335">
        <v>29.888999999999999</v>
      </c>
      <c r="R1335">
        <v>1.155</v>
      </c>
      <c r="S1335" t="s">
        <v>1162</v>
      </c>
      <c r="T1335" t="s">
        <v>1162</v>
      </c>
    </row>
    <row r="1336" spans="1:20">
      <c r="A1336" t="s">
        <v>180</v>
      </c>
      <c r="B1336">
        <v>2021</v>
      </c>
      <c r="C1336" s="9">
        <v>44492</v>
      </c>
      <c r="D1336" t="s">
        <v>19</v>
      </c>
      <c r="E1336" t="s">
        <v>538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33.044999999999902</v>
      </c>
      <c r="P1336">
        <v>33.106000000000002</v>
      </c>
      <c r="Q1336">
        <v>34.984000000000002</v>
      </c>
      <c r="R1336">
        <v>0.93899999999999995</v>
      </c>
      <c r="S1336" t="s">
        <v>1162</v>
      </c>
      <c r="T1336" t="s">
        <v>1162</v>
      </c>
    </row>
    <row r="1337" spans="1:20">
      <c r="A1337" t="s">
        <v>180</v>
      </c>
      <c r="B1337">
        <v>2021</v>
      </c>
      <c r="C1337" s="9">
        <v>44492</v>
      </c>
      <c r="D1337" t="s">
        <v>19</v>
      </c>
      <c r="E1337" t="s">
        <v>538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27.579000000000001</v>
      </c>
      <c r="P1337">
        <v>27.501999999999999</v>
      </c>
      <c r="Q1337">
        <v>29.797999999999998</v>
      </c>
      <c r="R1337">
        <v>1.1479999999999999</v>
      </c>
      <c r="S1337" t="s">
        <v>1162</v>
      </c>
      <c r="T1337" t="s">
        <v>1162</v>
      </c>
    </row>
    <row r="1338" spans="1:20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 t="s">
        <v>540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28.359000000000002</v>
      </c>
      <c r="P1338">
        <v>28.626999999999999</v>
      </c>
      <c r="Q1338">
        <v>30.869</v>
      </c>
      <c r="R1338">
        <v>1.121</v>
      </c>
      <c r="S1338" t="s">
        <v>1162</v>
      </c>
      <c r="T1338" t="s">
        <v>1162</v>
      </c>
    </row>
    <row r="1339" spans="1:20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 t="s">
        <v>540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534</v>
      </c>
      <c r="O1339">
        <v>27.501999999999999</v>
      </c>
      <c r="P1339">
        <v>27.425999999999998</v>
      </c>
      <c r="Q1339">
        <v>29.71</v>
      </c>
      <c r="R1339">
        <v>1.1419999999999999</v>
      </c>
      <c r="S1339" t="s">
        <v>1162</v>
      </c>
      <c r="T1339" t="s">
        <v>1162</v>
      </c>
    </row>
    <row r="1340" spans="1:20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 t="s">
        <v>540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27.425999999999998</v>
      </c>
      <c r="P1340">
        <v>27.759999999999899</v>
      </c>
      <c r="Q1340">
        <v>29.988</v>
      </c>
      <c r="R1340">
        <v>1.1140000000000001</v>
      </c>
      <c r="S1340" t="s">
        <v>1162</v>
      </c>
      <c r="T1340" t="s">
        <v>1162</v>
      </c>
    </row>
    <row r="1341" spans="1:20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 t="s">
        <v>540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28.626999999999999</v>
      </c>
      <c r="P1341">
        <v>28.341999999999999</v>
      </c>
      <c r="Q1341">
        <v>30.584</v>
      </c>
      <c r="R1341">
        <v>1.121</v>
      </c>
      <c r="S1341" t="s">
        <v>1162</v>
      </c>
      <c r="T1341" t="s">
        <v>1162</v>
      </c>
    </row>
    <row r="1342" spans="1:20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 t="s">
        <v>539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35.427999999999997</v>
      </c>
      <c r="P1342">
        <v>35.530999999999999</v>
      </c>
      <c r="Q1342">
        <v>37.441000000000003</v>
      </c>
      <c r="R1342">
        <v>0.95499999999999996</v>
      </c>
      <c r="S1342" t="s">
        <v>1162</v>
      </c>
      <c r="T1342" t="s">
        <v>1162</v>
      </c>
    </row>
    <row r="1343" spans="1:20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 t="s">
        <v>539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33.106000000000002</v>
      </c>
      <c r="P1343">
        <v>33.018999999999998</v>
      </c>
      <c r="Q1343">
        <v>34.890999999999998</v>
      </c>
      <c r="R1343">
        <v>0.93600000000000005</v>
      </c>
      <c r="S1343" t="s">
        <v>1162</v>
      </c>
      <c r="T1343" t="s">
        <v>1162</v>
      </c>
    </row>
    <row r="1344" spans="1:20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 t="s">
        <v>539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35.530999999999999</v>
      </c>
      <c r="P1344">
        <v>35.375</v>
      </c>
      <c r="Q1344">
        <v>37.255000000000003</v>
      </c>
      <c r="R1344">
        <v>0.94</v>
      </c>
      <c r="S1344" t="s">
        <v>1162</v>
      </c>
      <c r="T1344" t="s">
        <v>1162</v>
      </c>
    </row>
    <row r="1345" spans="1:20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 t="s">
        <v>539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 s="146">
        <v>70.901033973412098</v>
      </c>
      <c r="O1345">
        <v>33.018999999999998</v>
      </c>
      <c r="P1345">
        <v>32.792000000000002</v>
      </c>
      <c r="Q1345">
        <v>34.637999999999998</v>
      </c>
      <c r="R1345">
        <v>0.92300000000000004</v>
      </c>
      <c r="S1345" t="s">
        <v>1162</v>
      </c>
      <c r="T1345" t="s">
        <v>1162</v>
      </c>
    </row>
    <row r="1346" spans="1:20">
      <c r="A1346" t="s">
        <v>63</v>
      </c>
      <c r="B1346">
        <v>2022</v>
      </c>
      <c r="C1346" s="9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15.7309999999999</v>
      </c>
      <c r="Q1346">
        <v>25.774999999999999</v>
      </c>
      <c r="R1346">
        <v>5.0220000000000002</v>
      </c>
      <c r="S1346" t="s">
        <v>1162</v>
      </c>
      <c r="T1346" t="s">
        <v>1162</v>
      </c>
    </row>
    <row r="1347" spans="1:20">
      <c r="A1347" t="s">
        <v>63</v>
      </c>
      <c r="B1347">
        <v>2022</v>
      </c>
      <c r="C1347" s="9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19.707999999999998</v>
      </c>
      <c r="P1347">
        <v>21.777999999999999</v>
      </c>
      <c r="Q1347">
        <v>26.602</v>
      </c>
      <c r="R1347">
        <v>2.4119999999999999</v>
      </c>
      <c r="S1347" t="s">
        <v>1162</v>
      </c>
      <c r="T1347" t="s">
        <v>1162</v>
      </c>
    </row>
    <row r="1348" spans="1:20">
      <c r="A1348" t="s">
        <v>63</v>
      </c>
      <c r="B1348">
        <v>2022</v>
      </c>
      <c r="C1348" s="9">
        <v>44675</v>
      </c>
      <c r="D1348" t="s">
        <v>64</v>
      </c>
      <c r="E1348" t="s">
        <v>533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17.771999999999998</v>
      </c>
      <c r="P1348">
        <v>18.881</v>
      </c>
      <c r="Q1348">
        <v>25.266999999999999</v>
      </c>
      <c r="R1348">
        <v>3.1930000000000001</v>
      </c>
      <c r="S1348" t="s">
        <v>1162</v>
      </c>
      <c r="T1348" t="s">
        <v>1162</v>
      </c>
    </row>
    <row r="1349" spans="1:20">
      <c r="A1349" t="s">
        <v>63</v>
      </c>
      <c r="B1349">
        <v>2022</v>
      </c>
      <c r="C1349" s="9">
        <v>44675</v>
      </c>
      <c r="D1349" t="s">
        <v>64</v>
      </c>
      <c r="E1349" t="s">
        <v>533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9.0289999999999999</v>
      </c>
      <c r="P1349">
        <v>10.021999999999901</v>
      </c>
      <c r="Q1349">
        <v>17.245999999999999</v>
      </c>
      <c r="R1349">
        <v>3.6120000000000001</v>
      </c>
      <c r="S1349" t="s">
        <v>1162</v>
      </c>
      <c r="T1349" t="s">
        <v>1162</v>
      </c>
    </row>
    <row r="1350" spans="1:20">
      <c r="A1350" t="s">
        <v>63</v>
      </c>
      <c r="B1350">
        <v>2022</v>
      </c>
      <c r="C1350" s="9">
        <v>44675</v>
      </c>
      <c r="D1350" t="s">
        <v>64</v>
      </c>
      <c r="E1350" t="s">
        <v>533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26.806999999999999</v>
      </c>
      <c r="P1350">
        <v>27.103999999999999</v>
      </c>
      <c r="Q1350">
        <v>29.135999999999999</v>
      </c>
      <c r="R1350">
        <v>1.016</v>
      </c>
      <c r="S1350" t="s">
        <v>1162</v>
      </c>
      <c r="T1350" t="s">
        <v>1162</v>
      </c>
    </row>
    <row r="1351" spans="1:20">
      <c r="A1351" t="s">
        <v>63</v>
      </c>
      <c r="B1351">
        <v>2022</v>
      </c>
      <c r="C1351" s="9">
        <v>44675</v>
      </c>
      <c r="D1351" t="s">
        <v>64</v>
      </c>
      <c r="E1351" t="s">
        <v>533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8.4469999999999992</v>
      </c>
      <c r="Q1351">
        <v>18.068999999999999</v>
      </c>
      <c r="R1351">
        <v>4.8109999999999999</v>
      </c>
      <c r="S1351" t="s">
        <v>1162</v>
      </c>
      <c r="T1351" t="s">
        <v>1162</v>
      </c>
    </row>
    <row r="1352" spans="1:20">
      <c r="A1352" t="s">
        <v>63</v>
      </c>
      <c r="B1352">
        <v>2022</v>
      </c>
      <c r="C1352" s="9">
        <v>44675</v>
      </c>
      <c r="D1352" t="s">
        <v>64</v>
      </c>
      <c r="E1352" t="s">
        <v>533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22.018000000000001</v>
      </c>
      <c r="P1352">
        <v>22.823999999999899</v>
      </c>
      <c r="Q1352">
        <v>26.974</v>
      </c>
      <c r="R1352">
        <v>2.0750000000000002</v>
      </c>
      <c r="S1352" t="s">
        <v>1162</v>
      </c>
      <c r="T1352" t="s">
        <v>1162</v>
      </c>
    </row>
    <row r="1353" spans="1:20">
      <c r="A1353" t="s">
        <v>63</v>
      </c>
      <c r="B1353">
        <v>2022</v>
      </c>
      <c r="C1353" s="9">
        <v>44675</v>
      </c>
      <c r="D1353" t="s">
        <v>64</v>
      </c>
      <c r="E1353" t="s">
        <v>533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21.648</v>
      </c>
      <c r="P1353">
        <v>20.738</v>
      </c>
      <c r="Q1353">
        <v>26.384</v>
      </c>
      <c r="R1353">
        <v>2.823</v>
      </c>
      <c r="S1353" t="s">
        <v>1162</v>
      </c>
      <c r="T1353" t="s">
        <v>1162</v>
      </c>
    </row>
    <row r="1354" spans="1:20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23.050999999999998</v>
      </c>
      <c r="P1354">
        <v>23.327999999999999</v>
      </c>
      <c r="Q1354">
        <v>27.004000000000001</v>
      </c>
      <c r="R1354">
        <v>1.8380000000000001</v>
      </c>
      <c r="S1354" t="s">
        <v>1162</v>
      </c>
      <c r="T1354" t="s">
        <v>1162</v>
      </c>
    </row>
    <row r="1355" spans="1:20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7.1239999999999997</v>
      </c>
      <c r="Q1355">
        <v>20.07</v>
      </c>
      <c r="R1355">
        <v>6.4729999999999999</v>
      </c>
      <c r="S1355" t="s">
        <v>1162</v>
      </c>
      <c r="T1355" t="s">
        <v>1162</v>
      </c>
    </row>
    <row r="1356" spans="1:20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19.497999999999902</v>
      </c>
      <c r="P1356">
        <v>20.417000000000002</v>
      </c>
      <c r="Q1356">
        <v>25.065000000000001</v>
      </c>
      <c r="R1356">
        <v>2.3239999999999998</v>
      </c>
      <c r="S1356" t="s">
        <v>1162</v>
      </c>
      <c r="T1356" t="s">
        <v>1162</v>
      </c>
    </row>
    <row r="1357" spans="1:20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17.009999999999899</v>
      </c>
      <c r="P1357">
        <v>15.321999999999999</v>
      </c>
      <c r="Q1357">
        <v>23.532</v>
      </c>
      <c r="R1357">
        <v>4.1050000000000004</v>
      </c>
      <c r="S1357" t="s">
        <v>1162</v>
      </c>
      <c r="T1357" t="s">
        <v>1162</v>
      </c>
    </row>
    <row r="1358" spans="1:20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22.241</v>
      </c>
      <c r="P1358">
        <v>22.440999999999999</v>
      </c>
      <c r="Q1358">
        <v>25.449000000000002</v>
      </c>
      <c r="R1358">
        <v>1.504</v>
      </c>
      <c r="S1358" t="s">
        <v>1162</v>
      </c>
      <c r="T1358" t="s">
        <v>1162</v>
      </c>
    </row>
    <row r="1359" spans="1:20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7</v>
      </c>
      <c r="G1359">
        <v>1</v>
      </c>
      <c r="H1359" t="s">
        <v>535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6.7569999999999997</v>
      </c>
      <c r="Q1359">
        <v>19.431000000000001</v>
      </c>
      <c r="R1359">
        <v>6.3369999999999997</v>
      </c>
      <c r="S1359" t="s">
        <v>1162</v>
      </c>
      <c r="T1359" t="s">
        <v>1162</v>
      </c>
    </row>
    <row r="1360" spans="1:20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8</v>
      </c>
      <c r="G1360">
        <v>1</v>
      </c>
      <c r="H1360" t="s">
        <v>293</v>
      </c>
      <c r="I1360" t="s">
        <v>226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6.29</v>
      </c>
      <c r="P1360">
        <v>14.064</v>
      </c>
      <c r="Q1360">
        <v>24.204000000000001</v>
      </c>
      <c r="R1360">
        <v>5.07</v>
      </c>
      <c r="S1360" t="s">
        <v>1162</v>
      </c>
      <c r="T1360" t="s">
        <v>1162</v>
      </c>
    </row>
    <row r="1361" spans="1:20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17.617999999999999</v>
      </c>
      <c r="P1361">
        <v>14.6779999999999</v>
      </c>
      <c r="Q1361">
        <v>23.757999999999999</v>
      </c>
      <c r="R1361">
        <v>4.54</v>
      </c>
      <c r="S1361" t="s">
        <v>1162</v>
      </c>
      <c r="T1361" t="s">
        <v>1162</v>
      </c>
    </row>
    <row r="1362" spans="1:20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 t="s">
        <v>1162</v>
      </c>
      <c r="T1362" t="s">
        <v>1162</v>
      </c>
    </row>
    <row r="1363" spans="1:20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 t="s">
        <v>1162</v>
      </c>
      <c r="T1363" t="s">
        <v>1162</v>
      </c>
    </row>
    <row r="1364" spans="1:20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23.840999999999902</v>
      </c>
      <c r="P1364">
        <v>24.431000000000001</v>
      </c>
      <c r="Q1364">
        <v>28.943000000000001</v>
      </c>
      <c r="R1364">
        <v>2.2559999999999998</v>
      </c>
      <c r="S1364" t="s">
        <v>1162</v>
      </c>
      <c r="T1364" t="s">
        <v>1162</v>
      </c>
    </row>
    <row r="1365" spans="1:20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18.436</v>
      </c>
      <c r="P1365">
        <v>17.87</v>
      </c>
      <c r="Q1365">
        <v>24.448</v>
      </c>
      <c r="R1365">
        <v>3.2890000000000001</v>
      </c>
      <c r="S1365" t="s">
        <v>1162</v>
      </c>
      <c r="T1365" t="s">
        <v>1162</v>
      </c>
    </row>
    <row r="1366" spans="1:20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5.6299999999999901</v>
      </c>
      <c r="P1366">
        <v>16.079999999999998</v>
      </c>
      <c r="Q1366">
        <v>25.224</v>
      </c>
      <c r="R1366">
        <v>4.5720000000000001</v>
      </c>
      <c r="S1366" t="s">
        <v>1162</v>
      </c>
      <c r="T1366" t="s">
        <v>1162</v>
      </c>
    </row>
    <row r="1367" spans="1:20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25.733000000000001</v>
      </c>
      <c r="P1367">
        <v>25.375999999999902</v>
      </c>
      <c r="Q1367">
        <v>28.007999999999999</v>
      </c>
      <c r="R1367">
        <v>1.3160000000000001</v>
      </c>
      <c r="S1367" t="s">
        <v>1162</v>
      </c>
      <c r="T1367" t="s">
        <v>1162</v>
      </c>
    </row>
    <row r="1368" spans="1:20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23.265999999999998</v>
      </c>
      <c r="P1368">
        <v>23.733000000000001</v>
      </c>
      <c r="Q1368">
        <v>27.047000000000001</v>
      </c>
      <c r="R1368">
        <v>1.657</v>
      </c>
      <c r="S1368" t="s">
        <v>1162</v>
      </c>
      <c r="T1368" t="s">
        <v>1162</v>
      </c>
    </row>
    <row r="1369" spans="1:20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21.265000000000001</v>
      </c>
      <c r="P1369">
        <v>20.314</v>
      </c>
      <c r="Q1369">
        <v>26.244</v>
      </c>
      <c r="R1369">
        <v>2.9649999999999999</v>
      </c>
      <c r="S1369" t="s">
        <v>1162</v>
      </c>
      <c r="T1369" t="s">
        <v>1162</v>
      </c>
    </row>
    <row r="1370" spans="1:20">
      <c r="A1370" t="s">
        <v>63</v>
      </c>
      <c r="B1370">
        <v>2022</v>
      </c>
      <c r="C1370" s="9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35.375</v>
      </c>
      <c r="P1370">
        <v>35.214999999999897</v>
      </c>
      <c r="Q1370">
        <v>37.076999999999998</v>
      </c>
      <c r="R1370">
        <v>0.93100000000000005</v>
      </c>
      <c r="S1370" t="s">
        <v>1162</v>
      </c>
      <c r="T1370" t="s">
        <v>1162</v>
      </c>
    </row>
    <row r="1371" spans="1:20">
      <c r="A1371" t="s">
        <v>63</v>
      </c>
      <c r="B1371">
        <v>2022</v>
      </c>
      <c r="C1371" s="9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23.733000000000001</v>
      </c>
      <c r="P1371">
        <v>23.637</v>
      </c>
      <c r="Q1371">
        <v>26.896999999999998</v>
      </c>
      <c r="R1371">
        <v>1.63</v>
      </c>
      <c r="S1371" t="s">
        <v>1162</v>
      </c>
      <c r="T1371" t="s">
        <v>1162</v>
      </c>
    </row>
    <row r="1372" spans="1:20">
      <c r="A1372" t="s">
        <v>63</v>
      </c>
      <c r="B1372">
        <v>2022</v>
      </c>
      <c r="C1372" s="9">
        <v>44675</v>
      </c>
      <c r="D1372" t="s">
        <v>64</v>
      </c>
      <c r="E1372" t="s">
        <v>536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28.373999999999999</v>
      </c>
      <c r="P1372">
        <v>28.462</v>
      </c>
      <c r="Q1372">
        <v>30.768000000000001</v>
      </c>
      <c r="R1372">
        <v>1.153</v>
      </c>
      <c r="S1372" t="s">
        <v>1162</v>
      </c>
      <c r="T1372" t="s">
        <v>1162</v>
      </c>
    </row>
    <row r="1373" spans="1:20">
      <c r="A1373" t="s">
        <v>63</v>
      </c>
      <c r="B1373">
        <v>2022</v>
      </c>
      <c r="C1373" s="9">
        <v>44675</v>
      </c>
      <c r="D1373" t="s">
        <v>64</v>
      </c>
      <c r="E1373" t="s">
        <v>536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16.079999999999998</v>
      </c>
      <c r="P1373">
        <v>15.684999999999899</v>
      </c>
      <c r="Q1373">
        <v>23.986999999999998</v>
      </c>
      <c r="R1373">
        <v>4.1509999999999998</v>
      </c>
      <c r="S1373" t="s">
        <v>1162</v>
      </c>
      <c r="T1373" t="s">
        <v>1162</v>
      </c>
    </row>
    <row r="1374" spans="1:20">
      <c r="A1374" t="s">
        <v>63</v>
      </c>
      <c r="B1374">
        <v>2022</v>
      </c>
      <c r="C1374" s="9">
        <v>44675</v>
      </c>
      <c r="D1374" t="s">
        <v>64</v>
      </c>
      <c r="E1374" t="s">
        <v>536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30.255999999999901</v>
      </c>
      <c r="P1374">
        <v>30.413</v>
      </c>
      <c r="Q1374">
        <v>32.993000000000002</v>
      </c>
      <c r="R1374">
        <v>1.29</v>
      </c>
      <c r="S1374" t="s">
        <v>1162</v>
      </c>
      <c r="T1374" t="s">
        <v>1162</v>
      </c>
    </row>
    <row r="1375" spans="1:20">
      <c r="A1375" t="s">
        <v>63</v>
      </c>
      <c r="B1375">
        <v>2022</v>
      </c>
      <c r="C1375" s="9">
        <v>44675</v>
      </c>
      <c r="D1375" t="s">
        <v>64</v>
      </c>
      <c r="E1375" t="s">
        <v>536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24.431000000000001</v>
      </c>
      <c r="P1375">
        <v>24.166999999999899</v>
      </c>
      <c r="Q1375">
        <v>28.536999999999999</v>
      </c>
      <c r="R1375">
        <v>2.1850000000000001</v>
      </c>
      <c r="S1375" t="s">
        <v>1162</v>
      </c>
      <c r="T1375" t="s">
        <v>1162</v>
      </c>
    </row>
    <row r="1376" spans="1:20">
      <c r="A1376" t="s">
        <v>63</v>
      </c>
      <c r="B1376">
        <v>2022</v>
      </c>
      <c r="C1376" s="9">
        <v>44675</v>
      </c>
      <c r="D1376" t="s">
        <v>64</v>
      </c>
      <c r="E1376" t="s">
        <v>536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28.341999999999999</v>
      </c>
      <c r="P1376">
        <v>28.408000000000001</v>
      </c>
      <c r="Q1376">
        <v>30.648</v>
      </c>
      <c r="R1376">
        <v>1.1200000000000001</v>
      </c>
      <c r="S1376" t="s">
        <v>1162</v>
      </c>
      <c r="T1376" t="s">
        <v>1162</v>
      </c>
    </row>
    <row r="1377" spans="1:20">
      <c r="A1377" t="s">
        <v>63</v>
      </c>
      <c r="B1377">
        <v>2022</v>
      </c>
      <c r="C1377" s="9">
        <v>44675</v>
      </c>
      <c r="D1377" t="s">
        <v>64</v>
      </c>
      <c r="E1377" t="s">
        <v>536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11.4759999999999</v>
      </c>
      <c r="Q1377">
        <v>22.308</v>
      </c>
      <c r="R1377">
        <v>5.4160000000000004</v>
      </c>
      <c r="S1377" t="s">
        <v>1162</v>
      </c>
      <c r="T1377" t="s">
        <v>1162</v>
      </c>
    </row>
    <row r="1378" spans="1:20">
      <c r="A1378" t="s">
        <v>63</v>
      </c>
      <c r="B1378">
        <v>2022</v>
      </c>
      <c r="C1378" s="9">
        <v>44675</v>
      </c>
      <c r="D1378" t="s">
        <v>64</v>
      </c>
      <c r="E1378" t="s">
        <v>536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15.7309999999999</v>
      </c>
      <c r="P1378">
        <v>18.709</v>
      </c>
      <c r="Q1378">
        <v>27.797000000000001</v>
      </c>
      <c r="R1378">
        <v>4.5439999999999996</v>
      </c>
      <c r="S1378" t="s">
        <v>1162</v>
      </c>
      <c r="T1378" t="s">
        <v>1162</v>
      </c>
    </row>
    <row r="1379" spans="1:20">
      <c r="A1379" t="s">
        <v>63</v>
      </c>
      <c r="B1379">
        <v>2022</v>
      </c>
      <c r="C1379" s="9">
        <v>44675</v>
      </c>
      <c r="D1379" t="s">
        <v>64</v>
      </c>
      <c r="E1379" t="s">
        <v>536</v>
      </c>
      <c r="F1379">
        <v>5</v>
      </c>
      <c r="G1379">
        <v>1</v>
      </c>
      <c r="H1379" t="s">
        <v>293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14.064</v>
      </c>
      <c r="P1379">
        <v>12.989999999999901</v>
      </c>
      <c r="Q1379">
        <v>22.143999999999998</v>
      </c>
      <c r="R1379">
        <v>4.577</v>
      </c>
      <c r="S1379" t="s">
        <v>1162</v>
      </c>
      <c r="T1379" t="s">
        <v>1162</v>
      </c>
    </row>
    <row r="1380" spans="1:20">
      <c r="A1380" t="s">
        <v>63</v>
      </c>
      <c r="B1380">
        <v>2022</v>
      </c>
      <c r="C1380" s="9">
        <v>44675</v>
      </c>
      <c r="D1380" t="s">
        <v>64</v>
      </c>
      <c r="E1380" t="s">
        <v>536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18.881</v>
      </c>
      <c r="P1380">
        <v>20.919</v>
      </c>
      <c r="Q1380">
        <v>26.715</v>
      </c>
      <c r="R1380">
        <v>2.8980000000000001</v>
      </c>
      <c r="S1380" t="s">
        <v>1162</v>
      </c>
      <c r="T1380" t="s">
        <v>1162</v>
      </c>
    </row>
    <row r="1381" spans="1:20">
      <c r="A1381" t="s">
        <v>63</v>
      </c>
      <c r="B1381">
        <v>2022</v>
      </c>
      <c r="C1381" s="9">
        <v>44675</v>
      </c>
      <c r="D1381" t="s">
        <v>64</v>
      </c>
      <c r="E1381" t="s">
        <v>536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22.440999999999999</v>
      </c>
      <c r="P1381">
        <v>22.340999999999902</v>
      </c>
      <c r="Q1381">
        <v>25.254999999999999</v>
      </c>
      <c r="R1381">
        <v>1.4570000000000001</v>
      </c>
      <c r="S1381" t="s">
        <v>1162</v>
      </c>
      <c r="T1381" t="s">
        <v>1162</v>
      </c>
    </row>
    <row r="1382" spans="1:20">
      <c r="A1382" t="s">
        <v>63</v>
      </c>
      <c r="B1382">
        <v>2022</v>
      </c>
      <c r="C1382" s="9">
        <v>44675</v>
      </c>
      <c r="D1382" t="s">
        <v>64</v>
      </c>
      <c r="E1382" t="s">
        <v>536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27.103999999999999</v>
      </c>
      <c r="P1382">
        <v>27.384999999999899</v>
      </c>
      <c r="Q1382">
        <v>29.390999999999998</v>
      </c>
      <c r="R1382">
        <v>1.0029999999999999</v>
      </c>
      <c r="S1382" t="s">
        <v>1162</v>
      </c>
      <c r="T1382" t="s">
        <v>1162</v>
      </c>
    </row>
    <row r="1383" spans="1:20">
      <c r="A1383" t="s">
        <v>63</v>
      </c>
      <c r="B1383">
        <v>2022</v>
      </c>
      <c r="C1383" s="9">
        <v>44675</v>
      </c>
      <c r="D1383" t="s">
        <v>64</v>
      </c>
      <c r="E1383" t="s">
        <v>536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20.417000000000002</v>
      </c>
      <c r="P1383">
        <v>20.463999999999999</v>
      </c>
      <c r="Q1383">
        <v>24.76</v>
      </c>
      <c r="R1383">
        <v>2.1480000000000001</v>
      </c>
      <c r="S1383" t="s">
        <v>1162</v>
      </c>
      <c r="T1383" t="s">
        <v>1162</v>
      </c>
    </row>
    <row r="1384" spans="1:20">
      <c r="A1384" t="s">
        <v>63</v>
      </c>
      <c r="B1384">
        <v>2022</v>
      </c>
      <c r="C1384" s="9">
        <v>44675</v>
      </c>
      <c r="D1384" t="s">
        <v>64</v>
      </c>
      <c r="E1384" t="s">
        <v>536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23.327999999999999</v>
      </c>
      <c r="P1384">
        <v>23.872999999999902</v>
      </c>
      <c r="Q1384">
        <v>27.454999999999998</v>
      </c>
      <c r="R1384">
        <v>1.7909999999999999</v>
      </c>
      <c r="S1384" t="s">
        <v>1162</v>
      </c>
      <c r="T1384" t="s">
        <v>1162</v>
      </c>
    </row>
    <row r="1385" spans="1:20">
      <c r="A1385" t="s">
        <v>63</v>
      </c>
      <c r="B1385">
        <v>2022</v>
      </c>
      <c r="C1385" s="9">
        <v>44675</v>
      </c>
      <c r="D1385" t="s">
        <v>64</v>
      </c>
      <c r="E1385" t="s">
        <v>536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22.823999999999899</v>
      </c>
      <c r="P1385">
        <v>22.387</v>
      </c>
      <c r="Q1385">
        <v>26.399000000000001</v>
      </c>
      <c r="R1385">
        <v>2.0059999999999998</v>
      </c>
      <c r="S1385" t="s">
        <v>1162</v>
      </c>
      <c r="T1385" t="s">
        <v>1162</v>
      </c>
    </row>
    <row r="1386" spans="1:20">
      <c r="A1386" t="s">
        <v>63</v>
      </c>
      <c r="B1386">
        <v>2022</v>
      </c>
      <c r="C1386" s="9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35.214999999999897</v>
      </c>
      <c r="P1386">
        <v>35.070999999999998</v>
      </c>
      <c r="Q1386">
        <v>36.914999999999999</v>
      </c>
      <c r="R1386">
        <v>0.92200000000000004</v>
      </c>
      <c r="S1386" t="s">
        <v>1162</v>
      </c>
      <c r="T1386" t="s">
        <v>1162</v>
      </c>
    </row>
    <row r="1387" spans="1:20">
      <c r="A1387" t="s">
        <v>63</v>
      </c>
      <c r="B1387">
        <v>2022</v>
      </c>
      <c r="C1387" s="9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23.872999999999902</v>
      </c>
      <c r="P1387">
        <v>23.757000000000001</v>
      </c>
      <c r="Q1387">
        <v>27.265000000000001</v>
      </c>
      <c r="R1387">
        <v>1.754</v>
      </c>
      <c r="S1387" t="s">
        <v>1162</v>
      </c>
      <c r="T1387" t="s">
        <v>1162</v>
      </c>
    </row>
    <row r="1388" spans="1:20">
      <c r="A1388" t="s">
        <v>63</v>
      </c>
      <c r="B1388">
        <v>2022</v>
      </c>
      <c r="C1388" s="9">
        <v>44675</v>
      </c>
      <c r="D1388" t="s">
        <v>64</v>
      </c>
      <c r="E1388" t="s">
        <v>537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35.070999999999998</v>
      </c>
      <c r="P1388">
        <v>35.090000000000003</v>
      </c>
      <c r="Q1388">
        <v>36.936</v>
      </c>
      <c r="R1388">
        <v>0.92300000000000004</v>
      </c>
      <c r="S1388" t="s">
        <v>1162</v>
      </c>
      <c r="T1388" t="s">
        <v>1162</v>
      </c>
    </row>
    <row r="1389" spans="1:20">
      <c r="A1389" t="s">
        <v>63</v>
      </c>
      <c r="B1389">
        <v>2022</v>
      </c>
      <c r="C1389" s="9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23.757000000000001</v>
      </c>
      <c r="P1389">
        <v>23.709999999999901</v>
      </c>
      <c r="Q1389">
        <v>27.187999999999999</v>
      </c>
      <c r="R1389">
        <v>1.7390000000000001</v>
      </c>
      <c r="S1389" t="s">
        <v>1162</v>
      </c>
      <c r="T1389" t="s">
        <v>1162</v>
      </c>
    </row>
    <row r="1390" spans="1:20">
      <c r="A1390" t="s">
        <v>63</v>
      </c>
      <c r="B1390">
        <v>2022</v>
      </c>
      <c r="C1390" s="9">
        <v>44675</v>
      </c>
      <c r="D1390" t="s">
        <v>64</v>
      </c>
      <c r="E1390" t="s">
        <v>537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28.462</v>
      </c>
      <c r="P1390">
        <v>28.582000000000001</v>
      </c>
      <c r="Q1390">
        <v>30.846</v>
      </c>
      <c r="R1390">
        <v>1.1319999999999999</v>
      </c>
      <c r="S1390" t="s">
        <v>1162</v>
      </c>
      <c r="T1390" t="s">
        <v>1162</v>
      </c>
    </row>
    <row r="1391" spans="1:20">
      <c r="A1391" t="s">
        <v>63</v>
      </c>
      <c r="B1391">
        <v>2022</v>
      </c>
      <c r="C1391" s="9">
        <v>44675</v>
      </c>
      <c r="D1391" t="s">
        <v>64</v>
      </c>
      <c r="E1391" t="s">
        <v>537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27.384999999999899</v>
      </c>
      <c r="P1391">
        <v>27.292999999999999</v>
      </c>
      <c r="Q1391">
        <v>29.279</v>
      </c>
      <c r="R1391">
        <v>0.99299999999999999</v>
      </c>
      <c r="S1391" t="s">
        <v>1162</v>
      </c>
      <c r="T1391" t="s">
        <v>1162</v>
      </c>
    </row>
    <row r="1392" spans="1:20">
      <c r="A1392" t="s">
        <v>63</v>
      </c>
      <c r="B1392">
        <v>2022</v>
      </c>
      <c r="C1392" s="9">
        <v>44675</v>
      </c>
      <c r="D1392" t="s">
        <v>64</v>
      </c>
      <c r="E1392" t="s">
        <v>537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28.582000000000001</v>
      </c>
      <c r="P1392">
        <v>28.722000000000001</v>
      </c>
      <c r="Q1392">
        <v>30.972000000000001</v>
      </c>
      <c r="R1392">
        <v>1.125</v>
      </c>
      <c r="S1392" t="s">
        <v>1162</v>
      </c>
      <c r="T1392" t="s">
        <v>1162</v>
      </c>
    </row>
    <row r="1393" spans="1:20">
      <c r="A1393" t="s">
        <v>63</v>
      </c>
      <c r="B1393">
        <v>2022</v>
      </c>
      <c r="C1393" s="9">
        <v>44675</v>
      </c>
      <c r="D1393" t="s">
        <v>64</v>
      </c>
      <c r="E1393" t="s">
        <v>537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27.292999999999999</v>
      </c>
      <c r="P1393">
        <v>27.212</v>
      </c>
      <c r="Q1393">
        <v>29.175999999999998</v>
      </c>
      <c r="R1393">
        <v>0.98199999999999998</v>
      </c>
      <c r="S1393" t="s">
        <v>1162</v>
      </c>
      <c r="T1393" t="s">
        <v>1162</v>
      </c>
    </row>
    <row r="1394" spans="1:20">
      <c r="A1394" t="s">
        <v>63</v>
      </c>
      <c r="B1394">
        <v>2022</v>
      </c>
      <c r="C1394" s="9">
        <v>44675</v>
      </c>
      <c r="D1394" t="s">
        <v>64</v>
      </c>
      <c r="E1394" t="s">
        <v>537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20.919</v>
      </c>
      <c r="P1394">
        <v>23.298999999999999</v>
      </c>
      <c r="Q1394">
        <v>28.395</v>
      </c>
      <c r="R1394">
        <v>2.548</v>
      </c>
      <c r="S1394" t="s">
        <v>1162</v>
      </c>
      <c r="T1394" t="s">
        <v>1162</v>
      </c>
    </row>
    <row r="1395" spans="1:20">
      <c r="A1395" t="s">
        <v>63</v>
      </c>
      <c r="B1395">
        <v>2022</v>
      </c>
      <c r="C1395" s="9">
        <v>44675</v>
      </c>
      <c r="D1395" t="s">
        <v>64</v>
      </c>
      <c r="E1395" t="s">
        <v>537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30.413</v>
      </c>
      <c r="P1395">
        <v>30.033999999999999</v>
      </c>
      <c r="Q1395">
        <v>32.561999999999998</v>
      </c>
      <c r="R1395">
        <v>1.264</v>
      </c>
      <c r="S1395" t="s">
        <v>1162</v>
      </c>
      <c r="T1395" t="s">
        <v>1162</v>
      </c>
    </row>
    <row r="1396" spans="1:20">
      <c r="A1396" t="s">
        <v>63</v>
      </c>
      <c r="B1396">
        <v>2022</v>
      </c>
      <c r="C1396" s="9">
        <v>44675</v>
      </c>
      <c r="D1396" t="s">
        <v>64</v>
      </c>
      <c r="E1396" t="s">
        <v>537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30.033999999999999</v>
      </c>
      <c r="P1396">
        <v>30.109000000000002</v>
      </c>
      <c r="Q1396">
        <v>32.575000000000003</v>
      </c>
      <c r="R1396">
        <v>1.2330000000000001</v>
      </c>
      <c r="S1396" t="s">
        <v>1162</v>
      </c>
      <c r="T1396" t="s">
        <v>1162</v>
      </c>
    </row>
    <row r="1397" spans="1:20">
      <c r="A1397" t="s">
        <v>63</v>
      </c>
      <c r="B1397">
        <v>2022</v>
      </c>
      <c r="C1397" s="9">
        <v>44675</v>
      </c>
      <c r="D1397" t="s">
        <v>64</v>
      </c>
      <c r="E1397" t="s">
        <v>537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23.298999999999999</v>
      </c>
      <c r="P1397">
        <v>22.887999999999899</v>
      </c>
      <c r="Q1397">
        <v>27.757999999999999</v>
      </c>
      <c r="R1397">
        <v>2.4350000000000001</v>
      </c>
      <c r="S1397" t="s">
        <v>1162</v>
      </c>
      <c r="T1397" t="s">
        <v>1162</v>
      </c>
    </row>
    <row r="1398" spans="1:20">
      <c r="A1398" t="s">
        <v>63</v>
      </c>
      <c r="B1398">
        <v>2022</v>
      </c>
      <c r="C1398" s="9">
        <v>44675</v>
      </c>
      <c r="D1398" t="s">
        <v>64</v>
      </c>
      <c r="E1398" t="s">
        <v>537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22.887999999999899</v>
      </c>
      <c r="P1398">
        <v>24.451000000000001</v>
      </c>
      <c r="Q1398">
        <v>29.047000000000001</v>
      </c>
      <c r="R1398">
        <v>2.298</v>
      </c>
      <c r="S1398" t="s">
        <v>1162</v>
      </c>
      <c r="T1398" t="s">
        <v>1162</v>
      </c>
    </row>
    <row r="1399" spans="1:20">
      <c r="A1399" t="s">
        <v>63</v>
      </c>
      <c r="B1399">
        <v>2022</v>
      </c>
      <c r="C1399" s="9">
        <v>44675</v>
      </c>
      <c r="D1399" t="s">
        <v>64</v>
      </c>
      <c r="E1399" t="s">
        <v>537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30.109000000000002</v>
      </c>
      <c r="P1399">
        <v>29.806999999999999</v>
      </c>
      <c r="Q1399">
        <v>32.243000000000002</v>
      </c>
      <c r="R1399">
        <v>1.218</v>
      </c>
      <c r="S1399" t="s">
        <v>1162</v>
      </c>
      <c r="T1399" t="s">
        <v>1162</v>
      </c>
    </row>
    <row r="1400" spans="1:20">
      <c r="A1400" t="s">
        <v>63</v>
      </c>
      <c r="B1400">
        <v>2022</v>
      </c>
      <c r="C1400" s="9">
        <v>44675</v>
      </c>
      <c r="D1400" t="s">
        <v>64</v>
      </c>
      <c r="E1400" t="s">
        <v>537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28.408000000000001</v>
      </c>
      <c r="P1400">
        <v>28.585000000000001</v>
      </c>
      <c r="Q1400">
        <v>30.803000000000001</v>
      </c>
      <c r="R1400">
        <v>1.109</v>
      </c>
      <c r="S1400" t="s">
        <v>1162</v>
      </c>
      <c r="T1400" t="s">
        <v>1162</v>
      </c>
    </row>
    <row r="1401" spans="1:20">
      <c r="A1401" t="s">
        <v>63</v>
      </c>
      <c r="B1401">
        <v>2022</v>
      </c>
      <c r="C1401" s="9">
        <v>44675</v>
      </c>
      <c r="D1401" t="s">
        <v>64</v>
      </c>
      <c r="E1401" t="s">
        <v>537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18.709</v>
      </c>
      <c r="P1401">
        <v>20.552999999999901</v>
      </c>
      <c r="Q1401">
        <v>27.548999999999999</v>
      </c>
      <c r="R1401">
        <v>3.4980000000000002</v>
      </c>
      <c r="S1401" t="s">
        <v>1162</v>
      </c>
      <c r="T1401" t="s">
        <v>1162</v>
      </c>
    </row>
    <row r="1402" spans="1:20">
      <c r="A1402" t="s">
        <v>63</v>
      </c>
      <c r="B1402">
        <v>2022</v>
      </c>
      <c r="C1402" s="9">
        <v>44675</v>
      </c>
      <c r="D1402" t="s">
        <v>64</v>
      </c>
      <c r="E1402" t="s">
        <v>537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28.585000000000001</v>
      </c>
      <c r="P1402">
        <v>28.751999999999999</v>
      </c>
      <c r="Q1402">
        <v>30.93</v>
      </c>
      <c r="R1402">
        <v>1.089</v>
      </c>
      <c r="S1402" t="s">
        <v>1162</v>
      </c>
      <c r="T1402" t="s">
        <v>1162</v>
      </c>
    </row>
    <row r="1403" spans="1:20">
      <c r="A1403" t="s">
        <v>63</v>
      </c>
      <c r="B1403">
        <v>2022</v>
      </c>
      <c r="C1403" s="9">
        <v>44675</v>
      </c>
      <c r="D1403" t="s">
        <v>64</v>
      </c>
      <c r="E1403" t="s">
        <v>537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20.552999999999901</v>
      </c>
      <c r="P1403">
        <v>21.606999999999999</v>
      </c>
      <c r="Q1403">
        <v>27.466999999999999</v>
      </c>
      <c r="R1403">
        <v>2.93</v>
      </c>
      <c r="S1403" t="s">
        <v>1162</v>
      </c>
      <c r="T1403" t="s">
        <v>1162</v>
      </c>
    </row>
    <row r="1404" spans="1:20">
      <c r="A1404" t="s">
        <v>63</v>
      </c>
      <c r="B1404">
        <v>2022</v>
      </c>
      <c r="C1404" s="9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35.090000000000003</v>
      </c>
      <c r="P1404">
        <v>35.129999999999903</v>
      </c>
      <c r="Q1404">
        <v>36.973999999999997</v>
      </c>
      <c r="R1404">
        <v>0.92200000000000004</v>
      </c>
      <c r="S1404" t="s">
        <v>1162</v>
      </c>
      <c r="T1404" t="s">
        <v>1162</v>
      </c>
    </row>
    <row r="1405" spans="1:20">
      <c r="A1405" t="s">
        <v>63</v>
      </c>
      <c r="B1405">
        <v>2022</v>
      </c>
      <c r="C1405" s="9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28.751999999999999</v>
      </c>
      <c r="P1405">
        <v>28.699000000000002</v>
      </c>
      <c r="Q1405">
        <v>30.847000000000001</v>
      </c>
      <c r="R1405">
        <v>1.0740000000000001</v>
      </c>
      <c r="S1405" t="s">
        <v>1162</v>
      </c>
      <c r="T1405" t="s">
        <v>1162</v>
      </c>
    </row>
    <row r="1406" spans="1:20">
      <c r="A1406" t="s">
        <v>63</v>
      </c>
      <c r="B1406">
        <v>2022</v>
      </c>
      <c r="C1406" s="9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35.129999999999903</v>
      </c>
      <c r="P1406">
        <v>35.052999999999997</v>
      </c>
      <c r="Q1406">
        <v>36.878999999999998</v>
      </c>
      <c r="R1406">
        <v>0.91300000000000003</v>
      </c>
      <c r="S1406" t="s">
        <v>1162</v>
      </c>
      <c r="T1406" t="s">
        <v>1162</v>
      </c>
    </row>
    <row r="1407" spans="1:20">
      <c r="A1407" t="s">
        <v>63</v>
      </c>
      <c r="B1407">
        <v>2022</v>
      </c>
      <c r="C1407" s="9">
        <v>44675</v>
      </c>
      <c r="D1407" t="s">
        <v>64</v>
      </c>
      <c r="E1407" t="s">
        <v>538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28.699000000000002</v>
      </c>
      <c r="P1407">
        <v>28.600999999999999</v>
      </c>
      <c r="Q1407">
        <v>30.731000000000002</v>
      </c>
      <c r="R1407">
        <v>1.0649999999999999</v>
      </c>
      <c r="S1407" t="s">
        <v>1162</v>
      </c>
      <c r="T1407" t="s">
        <v>1162</v>
      </c>
    </row>
    <row r="1408" spans="1:20">
      <c r="A1408" t="s">
        <v>63</v>
      </c>
      <c r="B1408">
        <v>2022</v>
      </c>
      <c r="C1408" s="9">
        <v>44675</v>
      </c>
      <c r="D1408" t="s">
        <v>64</v>
      </c>
      <c r="E1408" t="s">
        <v>538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28.722000000000001</v>
      </c>
      <c r="P1408">
        <v>29.030999999999999</v>
      </c>
      <c r="Q1408">
        <v>31.241</v>
      </c>
      <c r="R1408">
        <v>1.105</v>
      </c>
      <c r="S1408" t="s">
        <v>1162</v>
      </c>
      <c r="T1408" t="s">
        <v>1162</v>
      </c>
    </row>
    <row r="1409" spans="1:20">
      <c r="A1409" t="s">
        <v>63</v>
      </c>
      <c r="B1409">
        <v>2022</v>
      </c>
      <c r="C1409" s="9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24.451000000000001</v>
      </c>
      <c r="P1409">
        <v>24.917999999999999</v>
      </c>
      <c r="Q1409">
        <v>29.181999999999999</v>
      </c>
      <c r="R1409">
        <v>2.1320000000000001</v>
      </c>
      <c r="S1409" t="s">
        <v>1162</v>
      </c>
      <c r="T1409" t="s">
        <v>1162</v>
      </c>
    </row>
    <row r="1410" spans="1:20">
      <c r="A1410" t="s">
        <v>63</v>
      </c>
      <c r="B1410">
        <v>2022</v>
      </c>
      <c r="C1410" s="9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24.917999999999999</v>
      </c>
      <c r="P1410">
        <v>25.876999999999999</v>
      </c>
      <c r="Q1410">
        <v>29.966999999999999</v>
      </c>
      <c r="R1410">
        <v>2.0449999999999999</v>
      </c>
      <c r="S1410" t="s">
        <v>1162</v>
      </c>
      <c r="T1410" t="s">
        <v>1162</v>
      </c>
    </row>
    <row r="1411" spans="1:20">
      <c r="A1411" t="s">
        <v>63</v>
      </c>
      <c r="B1411">
        <v>2022</v>
      </c>
      <c r="C1411" s="9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747</v>
      </c>
      <c r="O1411">
        <v>29.030999999999999</v>
      </c>
      <c r="P1411">
        <v>28.837</v>
      </c>
      <c r="Q1411">
        <v>31.029</v>
      </c>
      <c r="R1411">
        <v>1.0960000000000001</v>
      </c>
      <c r="S1411" t="s">
        <v>1162</v>
      </c>
      <c r="T1411" t="s">
        <v>1162</v>
      </c>
    </row>
    <row r="1412" spans="1:20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540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28.600999999999999</v>
      </c>
      <c r="P1412">
        <v>28.786999999999999</v>
      </c>
      <c r="Q1412">
        <v>30.901</v>
      </c>
      <c r="R1412">
        <v>1.0569999999999999</v>
      </c>
      <c r="S1412" t="s">
        <v>1162</v>
      </c>
      <c r="T1412" t="s">
        <v>1162</v>
      </c>
    </row>
    <row r="1413" spans="1:20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540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747</v>
      </c>
      <c r="O1413">
        <v>28.837</v>
      </c>
      <c r="P1413">
        <v>28.675000000000001</v>
      </c>
      <c r="Q1413">
        <v>30.849</v>
      </c>
      <c r="R1413">
        <v>1.087</v>
      </c>
      <c r="S1413" t="s">
        <v>1162</v>
      </c>
      <c r="T1413" t="s">
        <v>1162</v>
      </c>
    </row>
    <row r="1414" spans="1:20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539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35.052999999999997</v>
      </c>
      <c r="P1414">
        <v>35.091999999999999</v>
      </c>
      <c r="Q1414">
        <v>36.917999999999999</v>
      </c>
      <c r="R1414">
        <v>0.91300000000000003</v>
      </c>
      <c r="S1414" t="s">
        <v>1162</v>
      </c>
      <c r="T1414" t="s">
        <v>1162</v>
      </c>
    </row>
    <row r="1415" spans="1:20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539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25.876999999999999</v>
      </c>
      <c r="P1415">
        <v>25.759</v>
      </c>
      <c r="Q1415">
        <v>29.771000000000001</v>
      </c>
      <c r="R1415">
        <v>2.0059999999999998</v>
      </c>
      <c r="S1415" t="s">
        <v>1162</v>
      </c>
      <c r="T1415" t="s">
        <v>1162</v>
      </c>
    </row>
    <row r="1416" spans="1:20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539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35.091999999999999</v>
      </c>
      <c r="P1416">
        <v>35.130000000000003</v>
      </c>
      <c r="Q1416">
        <v>36.956000000000003</v>
      </c>
      <c r="R1416">
        <v>0.91300000000000003</v>
      </c>
      <c r="S1416" t="s">
        <v>1162</v>
      </c>
      <c r="T1416" t="s">
        <v>1162</v>
      </c>
    </row>
    <row r="1417" spans="1:20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539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25.759</v>
      </c>
      <c r="P1417">
        <v>25.651</v>
      </c>
      <c r="Q1417">
        <v>29.591000000000001</v>
      </c>
      <c r="R1417">
        <v>1.97</v>
      </c>
      <c r="S1417" t="s">
        <v>1162</v>
      </c>
      <c r="T1417" t="s">
        <v>1162</v>
      </c>
    </row>
    <row r="1418" spans="1:20">
      <c r="A1418" t="s">
        <v>160</v>
      </c>
      <c r="B1418">
        <v>2022</v>
      </c>
      <c r="C1418" s="9">
        <v>44696</v>
      </c>
      <c r="D1418" t="s">
        <v>64</v>
      </c>
      <c r="E1418" t="s">
        <v>533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22.340999999999902</v>
      </c>
      <c r="P1418">
        <v>22.526</v>
      </c>
      <c r="Q1418">
        <v>25.425999999999998</v>
      </c>
      <c r="R1418">
        <v>1.45</v>
      </c>
      <c r="S1418" t="s">
        <v>1162</v>
      </c>
      <c r="T1418" t="s">
        <v>1162</v>
      </c>
    </row>
    <row r="1419" spans="1:20">
      <c r="A1419" t="s">
        <v>160</v>
      </c>
      <c r="B1419">
        <v>2022</v>
      </c>
      <c r="C1419" s="9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6.7560000000000002</v>
      </c>
      <c r="Q1419">
        <v>19.422000000000001</v>
      </c>
      <c r="R1419">
        <v>6.3330000000000002</v>
      </c>
      <c r="S1419" t="s">
        <v>1162</v>
      </c>
      <c r="T1419" t="s">
        <v>1162</v>
      </c>
    </row>
    <row r="1420" spans="1:20">
      <c r="A1420" t="s">
        <v>160</v>
      </c>
      <c r="B1420">
        <v>2022</v>
      </c>
      <c r="C1420" s="9">
        <v>44696</v>
      </c>
      <c r="D1420" t="s">
        <v>64</v>
      </c>
      <c r="E1420" t="s">
        <v>533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23.709999999999901</v>
      </c>
      <c r="P1420">
        <v>23.943999999999999</v>
      </c>
      <c r="Q1420">
        <v>27.396000000000001</v>
      </c>
      <c r="R1420">
        <v>1.726</v>
      </c>
      <c r="S1420" t="s">
        <v>1162</v>
      </c>
      <c r="T1420" t="s">
        <v>1162</v>
      </c>
    </row>
    <row r="1421" spans="1:20">
      <c r="A1421" t="s">
        <v>160</v>
      </c>
      <c r="B1421">
        <v>2022</v>
      </c>
      <c r="C1421" s="9">
        <v>44696</v>
      </c>
      <c r="D1421" t="s">
        <v>64</v>
      </c>
      <c r="E1421" t="s">
        <v>533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7.2350000000000003</v>
      </c>
      <c r="Q1421">
        <v>20.231000000000002</v>
      </c>
      <c r="R1421">
        <v>6.4980000000000002</v>
      </c>
      <c r="S1421" t="s">
        <v>1162</v>
      </c>
      <c r="T1421" t="s">
        <v>1162</v>
      </c>
    </row>
    <row r="1422" spans="1:20">
      <c r="A1422" t="s">
        <v>160</v>
      </c>
      <c r="B1422">
        <v>2022</v>
      </c>
      <c r="C1422" s="9">
        <v>44696</v>
      </c>
      <c r="D1422" t="s">
        <v>64</v>
      </c>
      <c r="E1422" t="s">
        <v>533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11.4759999999999</v>
      </c>
      <c r="P1422">
        <v>17.456</v>
      </c>
      <c r="Q1422">
        <v>26.39</v>
      </c>
      <c r="R1422">
        <v>4.4669999999999996</v>
      </c>
      <c r="S1422" t="s">
        <v>1162</v>
      </c>
      <c r="T1422" t="s">
        <v>1162</v>
      </c>
    </row>
    <row r="1423" spans="1:20">
      <c r="A1423" t="s">
        <v>160</v>
      </c>
      <c r="B1423">
        <v>2022</v>
      </c>
      <c r="C1423" s="9">
        <v>44696</v>
      </c>
      <c r="D1423" t="s">
        <v>64</v>
      </c>
      <c r="E1423" t="s">
        <v>533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22.187000000000001</v>
      </c>
      <c r="P1423">
        <v>21.823</v>
      </c>
      <c r="Q1423">
        <v>25.227</v>
      </c>
      <c r="R1423">
        <v>1.702</v>
      </c>
      <c r="S1423" t="s">
        <v>1162</v>
      </c>
      <c r="T1423" t="s">
        <v>1162</v>
      </c>
    </row>
    <row r="1424" spans="1:20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24.166999999999899</v>
      </c>
      <c r="P1424">
        <v>24.509999999999899</v>
      </c>
      <c r="Q1424">
        <v>28.827999999999999</v>
      </c>
      <c r="R1424">
        <v>2.1589999999999998</v>
      </c>
      <c r="S1424" t="s">
        <v>1162</v>
      </c>
      <c r="T1424" t="s">
        <v>1162</v>
      </c>
    </row>
    <row r="1425" spans="1:20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4</v>
      </c>
      <c r="G1425">
        <v>1</v>
      </c>
      <c r="H1425" t="s">
        <v>736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7.4999999999999902</v>
      </c>
      <c r="Q1425">
        <v>20.771999999999998</v>
      </c>
      <c r="R1425">
        <v>6.6360000000000001</v>
      </c>
      <c r="S1425" t="s">
        <v>1162</v>
      </c>
      <c r="T1425" t="s">
        <v>1162</v>
      </c>
    </row>
    <row r="1426" spans="1:20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5</v>
      </c>
      <c r="G1426">
        <v>1</v>
      </c>
      <c r="H1426" t="s">
        <v>293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12.989999999999901</v>
      </c>
      <c r="P1426">
        <v>15.037999999999901</v>
      </c>
      <c r="Q1426">
        <v>23.501999999999999</v>
      </c>
      <c r="R1426">
        <v>4.2320000000000002</v>
      </c>
      <c r="S1426" t="s">
        <v>1162</v>
      </c>
      <c r="T1426" t="s">
        <v>1162</v>
      </c>
    </row>
    <row r="1427" spans="1:20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8.4469999999999992</v>
      </c>
      <c r="P1427">
        <v>7.7529999999999903</v>
      </c>
      <c r="Q1427">
        <v>16.568999999999999</v>
      </c>
      <c r="R1427">
        <v>4.4080000000000004</v>
      </c>
      <c r="S1427" t="s">
        <v>1162</v>
      </c>
      <c r="T1427" t="s">
        <v>1162</v>
      </c>
    </row>
    <row r="1428" spans="1:20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32.792000000000002</v>
      </c>
      <c r="P1428">
        <v>32.811</v>
      </c>
      <c r="Q1428">
        <v>34.658999999999999</v>
      </c>
      <c r="R1428">
        <v>0.92400000000000004</v>
      </c>
      <c r="S1428" t="s">
        <v>1162</v>
      </c>
      <c r="T1428" t="s">
        <v>1162</v>
      </c>
    </row>
    <row r="1429" spans="1:20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20.463999999999999</v>
      </c>
      <c r="P1429">
        <v>20.411000000000001</v>
      </c>
      <c r="Q1429">
        <v>24.649000000000001</v>
      </c>
      <c r="R1429">
        <v>2.1190000000000002</v>
      </c>
      <c r="S1429" t="s">
        <v>1162</v>
      </c>
      <c r="T1429" t="s">
        <v>1162</v>
      </c>
    </row>
    <row r="1430" spans="1:20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17.555999999999901</v>
      </c>
      <c r="P1430">
        <v>19.870999999999999</v>
      </c>
      <c r="Q1430">
        <v>27.344999999999999</v>
      </c>
      <c r="R1430">
        <v>3.7370000000000001</v>
      </c>
      <c r="S1430" t="s">
        <v>1162</v>
      </c>
      <c r="T1430" t="s">
        <v>1162</v>
      </c>
    </row>
    <row r="1431" spans="1:20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17.87</v>
      </c>
      <c r="P1431">
        <v>17.198999999999899</v>
      </c>
      <c r="Q1431">
        <v>23.414999999999999</v>
      </c>
      <c r="R1431">
        <v>3.1080000000000001</v>
      </c>
      <c r="S1431" t="s">
        <v>1162</v>
      </c>
      <c r="T1431" t="s">
        <v>1162</v>
      </c>
    </row>
    <row r="1432" spans="1:20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14.8959999999999</v>
      </c>
      <c r="P1432">
        <v>16.212</v>
      </c>
      <c r="Q1432">
        <v>23.684000000000001</v>
      </c>
      <c r="R1432">
        <v>3.7360000000000002</v>
      </c>
      <c r="S1432" t="s">
        <v>1162</v>
      </c>
      <c r="T1432" t="s">
        <v>1162</v>
      </c>
    </row>
    <row r="1433" spans="1:20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5.3799999999999901</v>
      </c>
      <c r="P1433">
        <v>4.4800000000000004</v>
      </c>
      <c r="Q1433">
        <v>16.082000000000001</v>
      </c>
      <c r="R1433">
        <v>5.8010000000000002</v>
      </c>
      <c r="S1433" t="s">
        <v>1162</v>
      </c>
      <c r="T1433" t="s">
        <v>1162</v>
      </c>
    </row>
    <row r="1434" spans="1:20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9</v>
      </c>
      <c r="G1434">
        <v>1</v>
      </c>
      <c r="H1434" t="s">
        <v>670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16.786000000000001</v>
      </c>
      <c r="Q1434">
        <v>29.872</v>
      </c>
      <c r="R1434">
        <v>6.5430000000000001</v>
      </c>
      <c r="S1434" t="s">
        <v>1162</v>
      </c>
      <c r="T1434" t="s">
        <v>1162</v>
      </c>
    </row>
    <row r="1435" spans="1:20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17.851999999999901</v>
      </c>
      <c r="P1435">
        <v>17.440000000000001</v>
      </c>
      <c r="Q1435">
        <v>22.782</v>
      </c>
      <c r="R1435">
        <v>2.6709999999999998</v>
      </c>
      <c r="S1435" t="s">
        <v>1162</v>
      </c>
      <c r="T1435" t="s">
        <v>1162</v>
      </c>
    </row>
    <row r="1436" spans="1:20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14.6779999999999</v>
      </c>
      <c r="P1436">
        <v>18.626999999999999</v>
      </c>
      <c r="Q1436">
        <v>26.495000000000001</v>
      </c>
      <c r="R1436">
        <v>3.9340000000000002</v>
      </c>
      <c r="S1436" t="s">
        <v>1162</v>
      </c>
      <c r="T1436" t="s">
        <v>1162</v>
      </c>
    </row>
    <row r="1437" spans="1:20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22.259</v>
      </c>
      <c r="P1437">
        <v>21.969000000000001</v>
      </c>
      <c r="Q1437">
        <v>25.091000000000001</v>
      </c>
      <c r="R1437">
        <v>1.5609999999999999</v>
      </c>
      <c r="S1437" t="s">
        <v>1162</v>
      </c>
      <c r="T1437" t="s">
        <v>1162</v>
      </c>
    </row>
    <row r="1438" spans="1:20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25.375999999999902</v>
      </c>
      <c r="P1438">
        <v>25.446999999999999</v>
      </c>
      <c r="Q1438">
        <v>28.073</v>
      </c>
      <c r="R1438">
        <v>1.3129999999999999</v>
      </c>
      <c r="S1438" t="s">
        <v>1162</v>
      </c>
      <c r="T1438" t="s">
        <v>1162</v>
      </c>
    </row>
    <row r="1439" spans="1:20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11</v>
      </c>
      <c r="G1439">
        <v>1</v>
      </c>
      <c r="H1439" t="s">
        <v>535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6.7569999999999997</v>
      </c>
      <c r="P1439">
        <v>6.6619999999999902</v>
      </c>
      <c r="Q1439">
        <v>17.925999999999998</v>
      </c>
      <c r="R1439">
        <v>5.6319999999999997</v>
      </c>
      <c r="S1439" t="s">
        <v>1162</v>
      </c>
      <c r="T1439" t="s">
        <v>1162</v>
      </c>
    </row>
    <row r="1440" spans="1:20">
      <c r="A1440" t="s">
        <v>160</v>
      </c>
      <c r="B1440">
        <v>2022</v>
      </c>
      <c r="C1440" s="9">
        <v>44696</v>
      </c>
      <c r="D1440" t="s">
        <v>64</v>
      </c>
      <c r="E1440" t="s">
        <v>533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22.387</v>
      </c>
      <c r="P1440">
        <v>23.355999999999899</v>
      </c>
      <c r="Q1440">
        <v>27.213999999999999</v>
      </c>
      <c r="R1440">
        <v>1.929</v>
      </c>
      <c r="S1440" t="s">
        <v>1162</v>
      </c>
      <c r="T1440" t="s">
        <v>1162</v>
      </c>
    </row>
    <row r="1441" spans="1:20">
      <c r="A1441" t="s">
        <v>160</v>
      </c>
      <c r="B1441">
        <v>2022</v>
      </c>
      <c r="C1441" s="9">
        <v>44696</v>
      </c>
      <c r="D1441" t="s">
        <v>64</v>
      </c>
      <c r="E1441" t="s">
        <v>533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27.759999999999899</v>
      </c>
      <c r="P1441">
        <v>27.527999999999999</v>
      </c>
      <c r="Q1441">
        <v>29.736000000000001</v>
      </c>
      <c r="R1441">
        <v>1.1040000000000001</v>
      </c>
      <c r="S1441" t="s">
        <v>1162</v>
      </c>
      <c r="T1441" t="s">
        <v>1162</v>
      </c>
    </row>
    <row r="1442" spans="1:20">
      <c r="A1442" t="s">
        <v>160</v>
      </c>
      <c r="B1442">
        <v>2022</v>
      </c>
      <c r="C1442" s="9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25.651</v>
      </c>
      <c r="P1442">
        <v>26.137999999999899</v>
      </c>
      <c r="Q1442">
        <v>29.975999999999999</v>
      </c>
      <c r="R1442">
        <v>1.919</v>
      </c>
      <c r="S1442" t="s">
        <v>1162</v>
      </c>
      <c r="T1442" t="s">
        <v>1162</v>
      </c>
    </row>
    <row r="1443" spans="1:20">
      <c r="A1443" t="s">
        <v>160</v>
      </c>
      <c r="B1443">
        <v>2022</v>
      </c>
      <c r="C1443" s="9">
        <v>44696</v>
      </c>
      <c r="D1443" t="s">
        <v>64</v>
      </c>
      <c r="E1443" t="s">
        <v>536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23.355999999999899</v>
      </c>
      <c r="P1443">
        <v>23.082000000000001</v>
      </c>
      <c r="Q1443">
        <v>26.844000000000001</v>
      </c>
      <c r="R1443">
        <v>1.881</v>
      </c>
      <c r="S1443" t="s">
        <v>1162</v>
      </c>
      <c r="T1443" t="s">
        <v>1162</v>
      </c>
    </row>
    <row r="1444" spans="1:20">
      <c r="A1444" t="s">
        <v>160</v>
      </c>
      <c r="B1444">
        <v>2022</v>
      </c>
      <c r="C1444" s="9">
        <v>44696</v>
      </c>
      <c r="D1444" t="s">
        <v>64</v>
      </c>
      <c r="E1444" t="s">
        <v>536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31.582999999999998</v>
      </c>
      <c r="P1444">
        <v>31.669</v>
      </c>
      <c r="Q1444">
        <v>33.929000000000002</v>
      </c>
      <c r="R1444">
        <v>1.1299999999999999</v>
      </c>
      <c r="S1444" t="s">
        <v>1162</v>
      </c>
      <c r="T1444" t="s">
        <v>1162</v>
      </c>
    </row>
    <row r="1445" spans="1:20">
      <c r="A1445" t="s">
        <v>160</v>
      </c>
      <c r="B1445">
        <v>2022</v>
      </c>
      <c r="C1445" s="9">
        <v>44696</v>
      </c>
      <c r="D1445" t="s">
        <v>64</v>
      </c>
      <c r="E1445" t="s">
        <v>536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25.446999999999999</v>
      </c>
      <c r="P1445">
        <v>25.366</v>
      </c>
      <c r="Q1445">
        <v>27.972000000000001</v>
      </c>
      <c r="R1445">
        <v>1.3029999999999999</v>
      </c>
      <c r="S1445" t="s">
        <v>1162</v>
      </c>
      <c r="T1445" t="s">
        <v>1162</v>
      </c>
    </row>
    <row r="1446" spans="1:20">
      <c r="A1446" t="s">
        <v>160</v>
      </c>
      <c r="B1446">
        <v>2022</v>
      </c>
      <c r="C1446" s="9">
        <v>44696</v>
      </c>
      <c r="D1446" t="s">
        <v>64</v>
      </c>
      <c r="E1446" t="s">
        <v>536</v>
      </c>
      <c r="F1446">
        <v>3</v>
      </c>
      <c r="G1446">
        <v>1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29.942999999999898</v>
      </c>
      <c r="P1446">
        <v>29.99</v>
      </c>
      <c r="Q1446">
        <v>31.754000000000001</v>
      </c>
      <c r="R1446">
        <v>0.88200000000000001</v>
      </c>
      <c r="S1446" t="s">
        <v>1162</v>
      </c>
      <c r="T1446" t="s">
        <v>1162</v>
      </c>
    </row>
    <row r="1447" spans="1:20">
      <c r="A1447" t="s">
        <v>160</v>
      </c>
      <c r="B1447">
        <v>2022</v>
      </c>
      <c r="C1447" s="9">
        <v>44696</v>
      </c>
      <c r="D1447" t="s">
        <v>64</v>
      </c>
      <c r="E1447" t="s">
        <v>536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18.626999999999999</v>
      </c>
      <c r="P1447">
        <v>18.253</v>
      </c>
      <c r="Q1447">
        <v>25.527000000000001</v>
      </c>
      <c r="R1447">
        <v>3.637</v>
      </c>
      <c r="S1447" t="s">
        <v>1162</v>
      </c>
      <c r="T1447" t="s">
        <v>1162</v>
      </c>
    </row>
    <row r="1448" spans="1:20">
      <c r="A1448" t="s">
        <v>160</v>
      </c>
      <c r="B1448">
        <v>2022</v>
      </c>
      <c r="C1448" s="9">
        <v>44696</v>
      </c>
      <c r="D1448" t="s">
        <v>64</v>
      </c>
      <c r="E1448" t="s">
        <v>536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29.806999999999999</v>
      </c>
      <c r="P1448">
        <v>29.9299999999999</v>
      </c>
      <c r="Q1448">
        <v>32.357999999999997</v>
      </c>
      <c r="R1448">
        <v>1.214</v>
      </c>
      <c r="S1448" t="s">
        <v>1162</v>
      </c>
      <c r="T1448" t="s">
        <v>1162</v>
      </c>
    </row>
    <row r="1449" spans="1:20">
      <c r="A1449" t="s">
        <v>160</v>
      </c>
      <c r="B1449">
        <v>2022</v>
      </c>
      <c r="C1449" s="9">
        <v>44696</v>
      </c>
      <c r="D1449" t="s">
        <v>64</v>
      </c>
      <c r="E1449" t="s">
        <v>536</v>
      </c>
      <c r="F1449">
        <v>4</v>
      </c>
      <c r="G1449">
        <v>1</v>
      </c>
      <c r="H1449" t="s">
        <v>670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16.786000000000001</v>
      </c>
      <c r="P1449">
        <v>15.798999999999999</v>
      </c>
      <c r="Q1449">
        <v>26.573</v>
      </c>
      <c r="R1449">
        <v>5.3869999999999996</v>
      </c>
      <c r="S1449" t="s">
        <v>1162</v>
      </c>
      <c r="T1449" t="s">
        <v>1162</v>
      </c>
    </row>
    <row r="1450" spans="1:20">
      <c r="A1450" t="s">
        <v>160</v>
      </c>
      <c r="B1450">
        <v>2022</v>
      </c>
      <c r="C1450" s="9">
        <v>44696</v>
      </c>
      <c r="D1450" t="s">
        <v>64</v>
      </c>
      <c r="E1450" t="s">
        <v>536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16.212</v>
      </c>
      <c r="P1450">
        <v>18.995999999999999</v>
      </c>
      <c r="Q1450">
        <v>25.706</v>
      </c>
      <c r="R1450">
        <v>3.355</v>
      </c>
      <c r="S1450" t="s">
        <v>1162</v>
      </c>
      <c r="T1450" t="s">
        <v>1162</v>
      </c>
    </row>
    <row r="1451" spans="1:20">
      <c r="A1451" t="s">
        <v>160</v>
      </c>
      <c r="B1451">
        <v>2022</v>
      </c>
      <c r="C1451" s="9">
        <v>44696</v>
      </c>
      <c r="D1451" t="s">
        <v>64</v>
      </c>
      <c r="E1451" t="s">
        <v>536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22.526</v>
      </c>
      <c r="P1451">
        <v>22.259</v>
      </c>
      <c r="Q1451">
        <v>25.120999999999999</v>
      </c>
      <c r="R1451">
        <v>1.431</v>
      </c>
      <c r="S1451" t="s">
        <v>1162</v>
      </c>
      <c r="T1451" t="s">
        <v>1162</v>
      </c>
    </row>
    <row r="1452" spans="1:20">
      <c r="A1452" t="s">
        <v>160</v>
      </c>
      <c r="B1452">
        <v>2022</v>
      </c>
      <c r="C1452" s="9">
        <v>44696</v>
      </c>
      <c r="D1452" t="s">
        <v>64</v>
      </c>
      <c r="E1452" t="s">
        <v>536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19.870999999999999</v>
      </c>
      <c r="P1452">
        <v>22.257999999999999</v>
      </c>
      <c r="Q1452">
        <v>29.033999999999999</v>
      </c>
      <c r="R1452">
        <v>3.3879999999999999</v>
      </c>
      <c r="S1452" t="s">
        <v>1162</v>
      </c>
      <c r="T1452" t="s">
        <v>1162</v>
      </c>
    </row>
    <row r="1453" spans="1:20">
      <c r="A1453" t="s">
        <v>160</v>
      </c>
      <c r="B1453">
        <v>2022</v>
      </c>
      <c r="C1453" s="9">
        <v>44696</v>
      </c>
      <c r="D1453" t="s">
        <v>64</v>
      </c>
      <c r="E1453" t="s">
        <v>536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23.943999999999999</v>
      </c>
      <c r="P1453">
        <v>23.645</v>
      </c>
      <c r="Q1453">
        <v>27.035</v>
      </c>
      <c r="R1453">
        <v>1.6950000000000001</v>
      </c>
      <c r="S1453" t="s">
        <v>1162</v>
      </c>
      <c r="T1453" t="s">
        <v>1162</v>
      </c>
    </row>
    <row r="1454" spans="1:20">
      <c r="A1454" t="s">
        <v>160</v>
      </c>
      <c r="B1454">
        <v>2022</v>
      </c>
      <c r="C1454" s="9">
        <v>44696</v>
      </c>
      <c r="D1454" t="s">
        <v>64</v>
      </c>
      <c r="E1454" t="s">
        <v>536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32.811</v>
      </c>
      <c r="P1454">
        <v>32.841999999999999</v>
      </c>
      <c r="Q1454">
        <v>34.692</v>
      </c>
      <c r="R1454">
        <v>0.92500000000000004</v>
      </c>
      <c r="S1454" t="s">
        <v>1162</v>
      </c>
      <c r="T1454" t="s">
        <v>1162</v>
      </c>
    </row>
    <row r="1455" spans="1:20">
      <c r="A1455" t="s">
        <v>160</v>
      </c>
      <c r="B1455">
        <v>2022</v>
      </c>
      <c r="C1455" s="9">
        <v>44696</v>
      </c>
      <c r="D1455" t="s">
        <v>64</v>
      </c>
      <c r="E1455" t="s">
        <v>536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17.456</v>
      </c>
      <c r="P1455">
        <v>17.305999999999901</v>
      </c>
      <c r="Q1455">
        <v>25.63</v>
      </c>
      <c r="R1455">
        <v>4.1619999999999999</v>
      </c>
      <c r="S1455" t="s">
        <v>1162</v>
      </c>
      <c r="T1455" t="s">
        <v>1162</v>
      </c>
    </row>
    <row r="1456" spans="1:20">
      <c r="A1456" t="s">
        <v>160</v>
      </c>
      <c r="B1456">
        <v>2022</v>
      </c>
      <c r="C1456" s="9">
        <v>44696</v>
      </c>
      <c r="D1456" t="s">
        <v>64</v>
      </c>
      <c r="E1456" t="s">
        <v>536</v>
      </c>
      <c r="F1456">
        <v>8</v>
      </c>
      <c r="G1456">
        <v>1</v>
      </c>
      <c r="H1456" t="s">
        <v>293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15.037999999999901</v>
      </c>
      <c r="P1456">
        <v>19.372999999999902</v>
      </c>
      <c r="Q1456">
        <v>26.741</v>
      </c>
      <c r="R1456">
        <v>3.6840000000000002</v>
      </c>
      <c r="S1456" t="s">
        <v>1162</v>
      </c>
      <c r="T1456" t="s">
        <v>1162</v>
      </c>
    </row>
    <row r="1457" spans="1:20">
      <c r="A1457" t="s">
        <v>160</v>
      </c>
      <c r="B1457">
        <v>2022</v>
      </c>
      <c r="C1457" s="9">
        <v>44696</v>
      </c>
      <c r="D1457" t="s">
        <v>64</v>
      </c>
      <c r="E1457" t="s">
        <v>536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24.509999999999899</v>
      </c>
      <c r="P1457">
        <v>23.802</v>
      </c>
      <c r="Q1457">
        <v>27.984000000000002</v>
      </c>
      <c r="R1457">
        <v>2.0910000000000002</v>
      </c>
      <c r="S1457" t="s">
        <v>1162</v>
      </c>
      <c r="T1457" t="s">
        <v>1162</v>
      </c>
    </row>
    <row r="1458" spans="1:20">
      <c r="A1458" t="s">
        <v>160</v>
      </c>
      <c r="B1458">
        <v>2022</v>
      </c>
      <c r="C1458" s="9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26.137999999999899</v>
      </c>
      <c r="P1458">
        <v>27.001999999999999</v>
      </c>
      <c r="Q1458">
        <v>30.684000000000001</v>
      </c>
      <c r="R1458">
        <v>1.841</v>
      </c>
      <c r="S1458" t="s">
        <v>1162</v>
      </c>
      <c r="T1458" t="s">
        <v>1162</v>
      </c>
    </row>
    <row r="1459" spans="1:20">
      <c r="A1459" t="s">
        <v>160</v>
      </c>
      <c r="B1459">
        <v>2022</v>
      </c>
      <c r="C1459" s="9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19.372999999999902</v>
      </c>
      <c r="P1459">
        <v>21.867999999999999</v>
      </c>
      <c r="Q1459">
        <v>27.957999999999998</v>
      </c>
      <c r="R1459">
        <v>3.0449999999999999</v>
      </c>
      <c r="S1459" t="s">
        <v>1162</v>
      </c>
      <c r="T1459" t="s">
        <v>1162</v>
      </c>
    </row>
    <row r="1460" spans="1:20">
      <c r="A1460" t="s">
        <v>160</v>
      </c>
      <c r="B1460">
        <v>2022</v>
      </c>
      <c r="C1460" s="9">
        <v>44696</v>
      </c>
      <c r="D1460" t="s">
        <v>64</v>
      </c>
      <c r="E1460" t="s">
        <v>537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27.001999999999999</v>
      </c>
      <c r="P1460">
        <v>27.382000000000001</v>
      </c>
      <c r="Q1460">
        <v>30.992000000000001</v>
      </c>
      <c r="R1460">
        <v>1.8049999999999999</v>
      </c>
      <c r="S1460" t="s">
        <v>1162</v>
      </c>
      <c r="T1460" t="s">
        <v>1162</v>
      </c>
    </row>
    <row r="1461" spans="1:20">
      <c r="A1461" t="s">
        <v>160</v>
      </c>
      <c r="B1461">
        <v>2022</v>
      </c>
      <c r="C1461" s="9">
        <v>44696</v>
      </c>
      <c r="D1461" t="s">
        <v>64</v>
      </c>
      <c r="E1461" t="s">
        <v>537</v>
      </c>
      <c r="F1461">
        <v>1</v>
      </c>
      <c r="G1461">
        <v>2</v>
      </c>
      <c r="H1461" t="s">
        <v>293</v>
      </c>
      <c r="I1461" t="s">
        <v>226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21.867999999999999</v>
      </c>
      <c r="P1461">
        <v>21.375</v>
      </c>
      <c r="Q1461">
        <v>27.117000000000001</v>
      </c>
      <c r="R1461">
        <v>2.871</v>
      </c>
      <c r="S1461" t="s">
        <v>1162</v>
      </c>
      <c r="T1461" t="s">
        <v>1162</v>
      </c>
    </row>
    <row r="1462" spans="1:20">
      <c r="A1462" t="s">
        <v>160</v>
      </c>
      <c r="B1462">
        <v>2022</v>
      </c>
      <c r="C1462" s="9">
        <v>44696</v>
      </c>
      <c r="D1462" t="s">
        <v>64</v>
      </c>
      <c r="E1462" t="s">
        <v>537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31.669</v>
      </c>
      <c r="P1462">
        <v>31.683999999999902</v>
      </c>
      <c r="Q1462">
        <v>33.905999999999999</v>
      </c>
      <c r="R1462">
        <v>1.111</v>
      </c>
      <c r="S1462" t="s">
        <v>1162</v>
      </c>
      <c r="T1462" t="s">
        <v>1162</v>
      </c>
    </row>
    <row r="1463" spans="1:20">
      <c r="A1463" t="s">
        <v>160</v>
      </c>
      <c r="B1463">
        <v>2022</v>
      </c>
      <c r="C1463" s="9">
        <v>44696</v>
      </c>
      <c r="D1463" t="s">
        <v>64</v>
      </c>
      <c r="E1463" t="s">
        <v>537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32.841999999999999</v>
      </c>
      <c r="P1463">
        <v>32.614999999999903</v>
      </c>
      <c r="Q1463">
        <v>34.448999999999998</v>
      </c>
      <c r="R1463">
        <v>0.91700000000000004</v>
      </c>
      <c r="S1463" t="s">
        <v>1162</v>
      </c>
      <c r="T1463" t="s">
        <v>1162</v>
      </c>
    </row>
    <row r="1464" spans="1:20">
      <c r="A1464" t="s">
        <v>160</v>
      </c>
      <c r="B1464">
        <v>2022</v>
      </c>
      <c r="C1464" s="9">
        <v>44696</v>
      </c>
      <c r="D1464" t="s">
        <v>64</v>
      </c>
      <c r="E1464" t="s">
        <v>537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32.614999999999903</v>
      </c>
      <c r="P1464">
        <v>32.734999999999999</v>
      </c>
      <c r="Q1464">
        <v>34.563000000000002</v>
      </c>
      <c r="R1464">
        <v>0.91400000000000003</v>
      </c>
      <c r="S1464" t="s">
        <v>1162</v>
      </c>
      <c r="T1464" t="s">
        <v>1162</v>
      </c>
    </row>
    <row r="1465" spans="1:20">
      <c r="A1465" t="s">
        <v>160</v>
      </c>
      <c r="B1465">
        <v>2022</v>
      </c>
      <c r="C1465" s="9">
        <v>44696</v>
      </c>
      <c r="D1465" t="s">
        <v>64</v>
      </c>
      <c r="E1465" t="s">
        <v>537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31.683999999999902</v>
      </c>
      <c r="P1465">
        <v>31.534999999999901</v>
      </c>
      <c r="Q1465">
        <v>33.738999999999997</v>
      </c>
      <c r="R1465">
        <v>1.1020000000000001</v>
      </c>
      <c r="S1465" t="s">
        <v>1162</v>
      </c>
      <c r="T1465" t="s">
        <v>1162</v>
      </c>
    </row>
    <row r="1466" spans="1:20">
      <c r="A1466" t="s">
        <v>160</v>
      </c>
      <c r="B1466">
        <v>2022</v>
      </c>
      <c r="C1466" s="9">
        <v>44696</v>
      </c>
      <c r="D1466" t="s">
        <v>64</v>
      </c>
      <c r="E1466" t="s">
        <v>537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32.734999999999999</v>
      </c>
      <c r="P1466">
        <v>32.850999999999999</v>
      </c>
      <c r="Q1466">
        <v>34.673000000000002</v>
      </c>
      <c r="R1466">
        <v>0.91100000000000003</v>
      </c>
      <c r="S1466" t="s">
        <v>1162</v>
      </c>
      <c r="T1466" t="s">
        <v>1162</v>
      </c>
    </row>
    <row r="1467" spans="1:20">
      <c r="A1467" t="s">
        <v>160</v>
      </c>
      <c r="B1467">
        <v>2022</v>
      </c>
      <c r="C1467" s="9">
        <v>44696</v>
      </c>
      <c r="D1467" t="s">
        <v>64</v>
      </c>
      <c r="E1467" t="s">
        <v>537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31.534999999999901</v>
      </c>
      <c r="P1467">
        <v>31.393999999999998</v>
      </c>
      <c r="Q1467">
        <v>33.58</v>
      </c>
      <c r="R1467">
        <v>1.093</v>
      </c>
      <c r="S1467" t="s">
        <v>1162</v>
      </c>
      <c r="T1467" t="s">
        <v>1162</v>
      </c>
    </row>
    <row r="1468" spans="1:20">
      <c r="A1468" t="s">
        <v>160</v>
      </c>
      <c r="B1468">
        <v>2022</v>
      </c>
      <c r="C1468" s="9">
        <v>44696</v>
      </c>
      <c r="D1468" t="s">
        <v>64</v>
      </c>
      <c r="E1468" t="s">
        <v>537</v>
      </c>
      <c r="F1468">
        <v>3</v>
      </c>
      <c r="G1468">
        <v>1</v>
      </c>
      <c r="H1468" t="s">
        <v>200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29.99</v>
      </c>
      <c r="P1468">
        <v>30.082999999999998</v>
      </c>
      <c r="Q1468">
        <v>31.832999999999998</v>
      </c>
      <c r="R1468">
        <v>0.875</v>
      </c>
      <c r="S1468" t="s">
        <v>1162</v>
      </c>
      <c r="T1468" t="s">
        <v>1162</v>
      </c>
    </row>
    <row r="1469" spans="1:20">
      <c r="A1469" t="s">
        <v>160</v>
      </c>
      <c r="B1469">
        <v>2022</v>
      </c>
      <c r="C1469" s="9">
        <v>44696</v>
      </c>
      <c r="D1469" t="s">
        <v>64</v>
      </c>
      <c r="E1469" t="s">
        <v>537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22.257999999999999</v>
      </c>
      <c r="P1469">
        <v>21.851999999999901</v>
      </c>
      <c r="Q1469">
        <v>28.08</v>
      </c>
      <c r="R1469">
        <v>3.1139999999999999</v>
      </c>
      <c r="S1469" t="s">
        <v>1162</v>
      </c>
      <c r="T1469" t="s">
        <v>1162</v>
      </c>
    </row>
    <row r="1470" spans="1:20">
      <c r="A1470" t="s">
        <v>160</v>
      </c>
      <c r="B1470">
        <v>2022</v>
      </c>
      <c r="C1470" s="9">
        <v>44696</v>
      </c>
      <c r="D1470" t="s">
        <v>64</v>
      </c>
      <c r="E1470" t="s">
        <v>537</v>
      </c>
      <c r="F1470">
        <v>3</v>
      </c>
      <c r="G1470">
        <v>2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30.082999999999998</v>
      </c>
      <c r="P1470">
        <v>30.145</v>
      </c>
      <c r="Q1470">
        <v>31.895</v>
      </c>
      <c r="R1470">
        <v>0.875</v>
      </c>
      <c r="S1470" t="s">
        <v>1162</v>
      </c>
      <c r="T1470" t="s">
        <v>1162</v>
      </c>
    </row>
    <row r="1471" spans="1:20">
      <c r="A1471" t="s">
        <v>160</v>
      </c>
      <c r="B1471">
        <v>2022</v>
      </c>
      <c r="C1471" s="9">
        <v>44696</v>
      </c>
      <c r="D1471" t="s">
        <v>64</v>
      </c>
      <c r="E1471" t="s">
        <v>537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21.851999999999901</v>
      </c>
      <c r="P1471">
        <v>21.44</v>
      </c>
      <c r="Q1471">
        <v>27.306000000000001</v>
      </c>
      <c r="R1471">
        <v>2.9329999999999998</v>
      </c>
      <c r="S1471" t="s">
        <v>1162</v>
      </c>
      <c r="T1471" t="s">
        <v>1162</v>
      </c>
    </row>
    <row r="1472" spans="1:20">
      <c r="A1472" t="s">
        <v>160</v>
      </c>
      <c r="B1472">
        <v>2022</v>
      </c>
      <c r="C1472" s="9">
        <v>44696</v>
      </c>
      <c r="D1472" t="s">
        <v>64</v>
      </c>
      <c r="E1472" t="s">
        <v>537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29.9299999999999</v>
      </c>
      <c r="P1472">
        <v>30.013999999999999</v>
      </c>
      <c r="Q1472">
        <v>32.432000000000002</v>
      </c>
      <c r="R1472">
        <v>1.2090000000000001</v>
      </c>
      <c r="S1472" t="s">
        <v>1162</v>
      </c>
      <c r="T1472" t="s">
        <v>1162</v>
      </c>
    </row>
    <row r="1473" spans="1:20">
      <c r="A1473" t="s">
        <v>160</v>
      </c>
      <c r="B1473">
        <v>2022</v>
      </c>
      <c r="C1473" s="9">
        <v>44696</v>
      </c>
      <c r="D1473" t="s">
        <v>64</v>
      </c>
      <c r="E1473" t="s">
        <v>537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18.995999999999999</v>
      </c>
      <c r="P1473">
        <v>18.768999999999998</v>
      </c>
      <c r="Q1473">
        <v>25.145</v>
      </c>
      <c r="R1473">
        <v>3.1880000000000002</v>
      </c>
      <c r="S1473" t="s">
        <v>1162</v>
      </c>
      <c r="T1473" t="s">
        <v>1162</v>
      </c>
    </row>
    <row r="1474" spans="1:20">
      <c r="A1474" t="s">
        <v>160</v>
      </c>
      <c r="B1474">
        <v>2022</v>
      </c>
      <c r="C1474" s="9">
        <v>44696</v>
      </c>
      <c r="D1474" t="s">
        <v>64</v>
      </c>
      <c r="E1474" t="s">
        <v>537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30.013999999999999</v>
      </c>
      <c r="P1474">
        <v>30.087</v>
      </c>
      <c r="Q1474">
        <v>32.497</v>
      </c>
      <c r="R1474">
        <v>1.2050000000000001</v>
      </c>
      <c r="S1474" t="s">
        <v>1162</v>
      </c>
      <c r="T1474" t="s">
        <v>1162</v>
      </c>
    </row>
    <row r="1475" spans="1:20">
      <c r="A1475" t="s">
        <v>160</v>
      </c>
      <c r="B1475">
        <v>2022</v>
      </c>
      <c r="C1475" s="9">
        <v>44696</v>
      </c>
      <c r="D1475" t="s">
        <v>64</v>
      </c>
      <c r="E1475" t="s">
        <v>537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18.768999999999998</v>
      </c>
      <c r="P1475">
        <v>18.588000000000001</v>
      </c>
      <c r="Q1475">
        <v>24.693999999999999</v>
      </c>
      <c r="R1475">
        <v>3.0529999999999999</v>
      </c>
      <c r="S1475" t="s">
        <v>1162</v>
      </c>
      <c r="T1475" t="s">
        <v>1162</v>
      </c>
    </row>
    <row r="1476" spans="1:20">
      <c r="A1476" t="s">
        <v>160</v>
      </c>
      <c r="B1476">
        <v>2022</v>
      </c>
      <c r="C1476" s="9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27.382000000000001</v>
      </c>
      <c r="P1476">
        <v>28.257999999999999</v>
      </c>
      <c r="Q1476">
        <v>31.722000000000001</v>
      </c>
      <c r="R1476">
        <v>1.732</v>
      </c>
      <c r="S1476" t="s">
        <v>1162</v>
      </c>
      <c r="T1476" t="s">
        <v>1162</v>
      </c>
    </row>
    <row r="1477" spans="1:20">
      <c r="A1477" t="s">
        <v>160</v>
      </c>
      <c r="B1477">
        <v>2022</v>
      </c>
      <c r="C1477" s="9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30.087</v>
      </c>
      <c r="P1477">
        <v>30.064999999999898</v>
      </c>
      <c r="Q1477">
        <v>32.420999999999999</v>
      </c>
      <c r="R1477">
        <v>1.1779999999999999</v>
      </c>
      <c r="S1477" t="s">
        <v>1162</v>
      </c>
      <c r="T1477" t="s">
        <v>1162</v>
      </c>
    </row>
    <row r="1478" spans="1:20">
      <c r="A1478" t="s">
        <v>160</v>
      </c>
      <c r="B1478">
        <v>2022</v>
      </c>
      <c r="C1478" s="9">
        <v>44696</v>
      </c>
      <c r="D1478" t="s">
        <v>64</v>
      </c>
      <c r="E1478" t="s">
        <v>538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28.257999999999999</v>
      </c>
      <c r="P1478">
        <v>28.692999999999898</v>
      </c>
      <c r="Q1478">
        <v>31.992999999999999</v>
      </c>
      <c r="R1478">
        <v>1.65</v>
      </c>
      <c r="S1478" t="s">
        <v>1162</v>
      </c>
      <c r="T1478" t="s">
        <v>1162</v>
      </c>
    </row>
    <row r="1479" spans="1:20">
      <c r="A1479" t="s">
        <v>160</v>
      </c>
      <c r="B1479">
        <v>2022</v>
      </c>
      <c r="C1479" s="9">
        <v>44696</v>
      </c>
      <c r="D1479" t="s">
        <v>64</v>
      </c>
      <c r="E1479" t="s">
        <v>538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30.064999999999898</v>
      </c>
      <c r="P1479">
        <v>29.846</v>
      </c>
      <c r="Q1479">
        <v>32.167999999999999</v>
      </c>
      <c r="R1479">
        <v>1.161</v>
      </c>
      <c r="S1479" t="s">
        <v>1162</v>
      </c>
      <c r="T1479" t="s">
        <v>1162</v>
      </c>
    </row>
    <row r="1480" spans="1:20">
      <c r="A1480" t="s">
        <v>160</v>
      </c>
      <c r="B1480">
        <v>2022</v>
      </c>
      <c r="C1480" s="9">
        <v>44696</v>
      </c>
      <c r="D1480" t="s">
        <v>64</v>
      </c>
      <c r="E1480" t="s">
        <v>538</v>
      </c>
      <c r="F1480">
        <v>2</v>
      </c>
      <c r="G1480">
        <v>1</v>
      </c>
      <c r="H1480" t="s">
        <v>200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30.145</v>
      </c>
      <c r="P1480">
        <v>30.228999999999999</v>
      </c>
      <c r="Q1480">
        <v>31.965</v>
      </c>
      <c r="R1480">
        <v>0.86799999999999999</v>
      </c>
      <c r="S1480" t="s">
        <v>1162</v>
      </c>
      <c r="T1480" t="s">
        <v>1162</v>
      </c>
    </row>
    <row r="1481" spans="1:20">
      <c r="A1481" t="s">
        <v>160</v>
      </c>
      <c r="B1481">
        <v>2022</v>
      </c>
      <c r="C1481" s="9">
        <v>44696</v>
      </c>
      <c r="D1481" t="s">
        <v>64</v>
      </c>
      <c r="E1481" t="s">
        <v>538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32.850999999999999</v>
      </c>
      <c r="P1481">
        <v>32.725000000000001</v>
      </c>
      <c r="Q1481">
        <v>34.529000000000003</v>
      </c>
      <c r="R1481">
        <v>0.90200000000000002</v>
      </c>
      <c r="S1481" t="s">
        <v>1162</v>
      </c>
      <c r="T1481" t="s">
        <v>1162</v>
      </c>
    </row>
    <row r="1482" spans="1:20">
      <c r="A1482" t="s">
        <v>160</v>
      </c>
      <c r="B1482">
        <v>2022</v>
      </c>
      <c r="C1482" s="9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32.725000000000001</v>
      </c>
      <c r="P1482">
        <v>32.813000000000002</v>
      </c>
      <c r="Q1482">
        <v>34.613</v>
      </c>
      <c r="R1482">
        <v>0.9</v>
      </c>
      <c r="S1482" t="s">
        <v>1162</v>
      </c>
      <c r="T1482" t="s">
        <v>1162</v>
      </c>
    </row>
    <row r="1483" spans="1:20">
      <c r="A1483" t="s">
        <v>160</v>
      </c>
      <c r="B1483">
        <v>2022</v>
      </c>
      <c r="C1483" s="9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30.228999999999999</v>
      </c>
      <c r="P1483">
        <v>30.152999999999999</v>
      </c>
      <c r="Q1483">
        <v>31.887</v>
      </c>
      <c r="R1483">
        <v>0.86699999999999999</v>
      </c>
      <c r="S1483" t="s">
        <v>1162</v>
      </c>
      <c r="T1483" t="s">
        <v>1162</v>
      </c>
    </row>
    <row r="1484" spans="1:20">
      <c r="A1484" t="s">
        <v>160</v>
      </c>
      <c r="B1484">
        <v>2022</v>
      </c>
      <c r="C1484" s="9">
        <v>44696</v>
      </c>
      <c r="D1484" t="s">
        <v>64</v>
      </c>
      <c r="E1484" t="s">
        <v>538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32.813000000000002</v>
      </c>
      <c r="P1484">
        <v>32.898000000000003</v>
      </c>
      <c r="Q1484">
        <v>34.694000000000003</v>
      </c>
      <c r="R1484">
        <v>0.89800000000000002</v>
      </c>
      <c r="S1484" t="s">
        <v>1162</v>
      </c>
      <c r="T1484" t="s">
        <v>1162</v>
      </c>
    </row>
    <row r="1485" spans="1:20">
      <c r="A1485" t="s">
        <v>160</v>
      </c>
      <c r="B1485">
        <v>2022</v>
      </c>
      <c r="C1485" s="9">
        <v>44696</v>
      </c>
      <c r="D1485" t="s">
        <v>64</v>
      </c>
      <c r="E1485" t="s">
        <v>538</v>
      </c>
      <c r="F1485">
        <v>2</v>
      </c>
      <c r="G1485">
        <v>3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30.152999999999999</v>
      </c>
      <c r="P1485">
        <v>30.079000000000001</v>
      </c>
      <c r="Q1485">
        <v>31.811</v>
      </c>
      <c r="R1485">
        <v>0.86599999999999999</v>
      </c>
      <c r="S1485" t="s">
        <v>1162</v>
      </c>
      <c r="T1485" t="s">
        <v>1162</v>
      </c>
    </row>
    <row r="1486" spans="1:20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540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29.846</v>
      </c>
      <c r="P1486">
        <v>30.0549999999999</v>
      </c>
      <c r="Q1486">
        <v>32.354999999999997</v>
      </c>
      <c r="R1486">
        <v>1.1499999999999999</v>
      </c>
      <c r="S1486" t="s">
        <v>1162</v>
      </c>
      <c r="T1486" t="s">
        <v>1162</v>
      </c>
    </row>
    <row r="1487" spans="1:20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540</v>
      </c>
      <c r="G1487">
        <v>1</v>
      </c>
      <c r="H1487" t="s">
        <v>200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30.079000000000001</v>
      </c>
      <c r="P1487">
        <v>29.977999999999899</v>
      </c>
      <c r="Q1487">
        <v>31.706</v>
      </c>
      <c r="R1487">
        <v>0.86399999999999999</v>
      </c>
      <c r="S1487" t="s">
        <v>1162</v>
      </c>
      <c r="T1487" t="s">
        <v>1162</v>
      </c>
    </row>
    <row r="1488" spans="1:20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540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30.0549999999999</v>
      </c>
      <c r="P1488">
        <v>30.251999999999899</v>
      </c>
      <c r="Q1488">
        <v>32.531999999999996</v>
      </c>
      <c r="R1488">
        <v>1.1399999999999999</v>
      </c>
      <c r="S1488" t="s">
        <v>1162</v>
      </c>
      <c r="T1488" t="s">
        <v>1162</v>
      </c>
    </row>
    <row r="1489" spans="1:20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540</v>
      </c>
      <c r="G1489">
        <v>2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29.977999999999899</v>
      </c>
      <c r="P1489">
        <v>29.882000000000001</v>
      </c>
      <c r="Q1489">
        <v>31.606000000000002</v>
      </c>
      <c r="R1489">
        <v>0.86199999999999999</v>
      </c>
      <c r="S1489" t="s">
        <v>1162</v>
      </c>
      <c r="T1489" t="s">
        <v>1162</v>
      </c>
    </row>
    <row r="1490" spans="1:20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539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28.692999999999898</v>
      </c>
      <c r="P1490">
        <v>29.298999999999999</v>
      </c>
      <c r="Q1490">
        <v>32.515000000000001</v>
      </c>
      <c r="R1490">
        <v>1.6080000000000001</v>
      </c>
      <c r="S1490" t="s">
        <v>1162</v>
      </c>
      <c r="T1490" t="s">
        <v>1162</v>
      </c>
    </row>
    <row r="1491" spans="1:20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539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32.898000000000003</v>
      </c>
      <c r="P1491">
        <v>32.749000000000002</v>
      </c>
      <c r="Q1491">
        <v>34.539000000000001</v>
      </c>
      <c r="R1491">
        <v>0.89500000000000002</v>
      </c>
      <c r="S1491" t="s">
        <v>1162</v>
      </c>
      <c r="T1491" t="s">
        <v>1162</v>
      </c>
    </row>
    <row r="1492" spans="1:20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539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29.298999999999999</v>
      </c>
      <c r="P1492">
        <v>29.838000000000001</v>
      </c>
      <c r="Q1492">
        <v>32.978000000000002</v>
      </c>
      <c r="R1492">
        <v>1.57</v>
      </c>
      <c r="S1492" t="s">
        <v>1162</v>
      </c>
      <c r="T1492" t="s">
        <v>1162</v>
      </c>
    </row>
    <row r="1493" spans="1:20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539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32.749000000000002</v>
      </c>
      <c r="P1493">
        <v>32.610999999999997</v>
      </c>
      <c r="Q1493">
        <v>34.395000000000003</v>
      </c>
      <c r="R1493">
        <v>0.89200000000000002</v>
      </c>
      <c r="S1493" t="s">
        <v>1162</v>
      </c>
      <c r="T1493" t="s">
        <v>1162</v>
      </c>
    </row>
    <row r="1494" spans="1:20">
      <c r="A1494" t="s">
        <v>137</v>
      </c>
      <c r="B1494">
        <v>2022</v>
      </c>
      <c r="C1494" s="9">
        <v>44752</v>
      </c>
      <c r="D1494" t="s">
        <v>64</v>
      </c>
      <c r="E1494" t="s">
        <v>533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22.962</v>
      </c>
      <c r="P1494">
        <v>23.39</v>
      </c>
      <c r="Q1494">
        <v>27.384</v>
      </c>
      <c r="R1494">
        <v>1.9970000000000001</v>
      </c>
      <c r="S1494" t="s">
        <v>1162</v>
      </c>
      <c r="T1494" t="s">
        <v>1162</v>
      </c>
    </row>
    <row r="1495" spans="1:20">
      <c r="A1495" t="s">
        <v>137</v>
      </c>
      <c r="B1495">
        <v>2022</v>
      </c>
      <c r="C1495" s="9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15.743</v>
      </c>
      <c r="P1495">
        <v>15.056999999999899</v>
      </c>
      <c r="Q1495">
        <v>22.677</v>
      </c>
      <c r="R1495">
        <v>3.81</v>
      </c>
      <c r="S1495" t="s">
        <v>1162</v>
      </c>
      <c r="T1495" t="s">
        <v>1162</v>
      </c>
    </row>
    <row r="1496" spans="1:20">
      <c r="A1496" t="s">
        <v>137</v>
      </c>
      <c r="B1496">
        <v>2022</v>
      </c>
      <c r="C1496" s="9">
        <v>44752</v>
      </c>
      <c r="D1496" t="s">
        <v>64</v>
      </c>
      <c r="E1496" t="s">
        <v>533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27.212</v>
      </c>
      <c r="P1496">
        <v>27.266999999999999</v>
      </c>
      <c r="Q1496">
        <v>29.233000000000001</v>
      </c>
      <c r="R1496">
        <v>0.98299999999999998</v>
      </c>
      <c r="S1496" t="s">
        <v>1162</v>
      </c>
      <c r="T1496" t="s">
        <v>1162</v>
      </c>
    </row>
    <row r="1497" spans="1:20">
      <c r="A1497" t="s">
        <v>137</v>
      </c>
      <c r="B1497">
        <v>2022</v>
      </c>
      <c r="C1497" s="9">
        <v>44752</v>
      </c>
      <c r="D1497" t="s">
        <v>64</v>
      </c>
      <c r="E1497" t="s">
        <v>533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7.7029999999999896</v>
      </c>
      <c r="Q1497">
        <v>20.952999999999999</v>
      </c>
      <c r="R1497">
        <v>6.625</v>
      </c>
      <c r="S1497" t="s">
        <v>1162</v>
      </c>
      <c r="T1497" t="s">
        <v>1162</v>
      </c>
    </row>
    <row r="1498" spans="1:20">
      <c r="A1498" t="s">
        <v>137</v>
      </c>
      <c r="B1498">
        <v>2022</v>
      </c>
      <c r="C1498" s="9">
        <v>44752</v>
      </c>
      <c r="D1498" t="s">
        <v>64</v>
      </c>
      <c r="E1498" t="s">
        <v>533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17.440000000000001</v>
      </c>
      <c r="P1498">
        <v>18.268000000000001</v>
      </c>
      <c r="Q1498">
        <v>23.43</v>
      </c>
      <c r="R1498">
        <v>2.581</v>
      </c>
      <c r="S1498" t="s">
        <v>1162</v>
      </c>
      <c r="T1498" t="s">
        <v>1162</v>
      </c>
    </row>
    <row r="1499" spans="1:20">
      <c r="A1499" t="s">
        <v>137</v>
      </c>
      <c r="B1499">
        <v>2022</v>
      </c>
      <c r="C1499" s="9">
        <v>44752</v>
      </c>
      <c r="D1499" t="s">
        <v>64</v>
      </c>
      <c r="E1499" t="s">
        <v>533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11.56</v>
      </c>
      <c r="P1499">
        <v>10.573</v>
      </c>
      <c r="Q1499">
        <v>19.081</v>
      </c>
      <c r="R1499">
        <v>4.2539999999999996</v>
      </c>
      <c r="S1499" t="s">
        <v>1162</v>
      </c>
      <c r="T1499" t="s">
        <v>1162</v>
      </c>
    </row>
    <row r="1500" spans="1:20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20.314</v>
      </c>
      <c r="P1500">
        <v>21.094000000000001</v>
      </c>
      <c r="Q1500">
        <v>26.88</v>
      </c>
      <c r="R1500">
        <v>2.8929999999999998</v>
      </c>
      <c r="S1500" t="s">
        <v>1162</v>
      </c>
      <c r="T1500" t="s">
        <v>1162</v>
      </c>
    </row>
    <row r="1501" spans="1:20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6.91</v>
      </c>
      <c r="Q1501">
        <v>19.981999999999999</v>
      </c>
      <c r="R1501">
        <v>6.5359999999999996</v>
      </c>
      <c r="S1501" t="s">
        <v>1162</v>
      </c>
      <c r="T1501" t="s">
        <v>1162</v>
      </c>
    </row>
    <row r="1502" spans="1:20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16.3</v>
      </c>
      <c r="Q1502">
        <v>29.478000000000002</v>
      </c>
      <c r="R1502">
        <v>6.5890000000000004</v>
      </c>
      <c r="S1502" t="s">
        <v>1162</v>
      </c>
      <c r="T1502" t="s">
        <v>1162</v>
      </c>
    </row>
    <row r="1503" spans="1:20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17.588999999999999</v>
      </c>
      <c r="P1503">
        <v>17.314</v>
      </c>
      <c r="Q1503">
        <v>21.818000000000001</v>
      </c>
      <c r="R1503">
        <v>2.2519999999999998</v>
      </c>
      <c r="S1503" t="s">
        <v>1162</v>
      </c>
      <c r="T1503" t="s">
        <v>1162</v>
      </c>
    </row>
    <row r="1504" spans="1:20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27.154</v>
      </c>
      <c r="P1504">
        <v>27.273999999999901</v>
      </c>
      <c r="Q1504">
        <v>30.123999999999999</v>
      </c>
      <c r="R1504">
        <v>1.425</v>
      </c>
      <c r="S1504" t="s">
        <v>1162</v>
      </c>
      <c r="T1504" t="s">
        <v>1162</v>
      </c>
    </row>
    <row r="1505" spans="1:20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7.8389999999999898</v>
      </c>
      <c r="Q1505">
        <v>21.266999999999999</v>
      </c>
      <c r="R1505">
        <v>6.7140000000000004</v>
      </c>
      <c r="S1505" t="s">
        <v>1162</v>
      </c>
      <c r="T1505" t="s">
        <v>1162</v>
      </c>
    </row>
    <row r="1506" spans="1:20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20.411000000000001</v>
      </c>
      <c r="P1506">
        <v>20.744</v>
      </c>
      <c r="Q1506">
        <v>24.904</v>
      </c>
      <c r="R1506">
        <v>2.08</v>
      </c>
      <c r="S1506" t="s">
        <v>1162</v>
      </c>
      <c r="T1506" t="s">
        <v>1162</v>
      </c>
    </row>
    <row r="1507" spans="1:20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7</v>
      </c>
      <c r="G1507">
        <v>1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11.02</v>
      </c>
      <c r="P1507">
        <v>10.676</v>
      </c>
      <c r="Q1507">
        <v>17.978000000000002</v>
      </c>
      <c r="R1507">
        <v>3.6509999999999998</v>
      </c>
      <c r="S1507" t="s">
        <v>1162</v>
      </c>
      <c r="T1507" t="s">
        <v>1162</v>
      </c>
    </row>
    <row r="1508" spans="1:20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15.199</v>
      </c>
      <c r="Q1508">
        <v>28.946999999999999</v>
      </c>
      <c r="R1508">
        <v>6.8739999999999997</v>
      </c>
      <c r="S1508" t="s">
        <v>1162</v>
      </c>
      <c r="T1508" t="s">
        <v>1162</v>
      </c>
    </row>
    <row r="1509" spans="1:20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12.187999999999899</v>
      </c>
      <c r="P1509">
        <v>11.458</v>
      </c>
      <c r="Q1509">
        <v>20.084</v>
      </c>
      <c r="R1509">
        <v>4.3129999999999997</v>
      </c>
      <c r="S1509" t="s">
        <v>1162</v>
      </c>
      <c r="T1509" t="s">
        <v>1162</v>
      </c>
    </row>
    <row r="1510" spans="1:20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16.811999999999902</v>
      </c>
      <c r="Q1510">
        <v>29.893999999999998</v>
      </c>
      <c r="R1510">
        <v>6.5410000000000004</v>
      </c>
      <c r="S1510" t="s">
        <v>1162</v>
      </c>
      <c r="T1510" t="s">
        <v>1162</v>
      </c>
    </row>
    <row r="1511" spans="1:20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17.863</v>
      </c>
      <c r="P1511">
        <v>17.442999999999898</v>
      </c>
      <c r="Q1511">
        <v>22.832999999999998</v>
      </c>
      <c r="R1511">
        <v>2.6949999999999998</v>
      </c>
      <c r="S1511" t="s">
        <v>1162</v>
      </c>
      <c r="T1511" t="s">
        <v>1162</v>
      </c>
    </row>
    <row r="1512" spans="1:20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10</v>
      </c>
      <c r="G1512">
        <v>1</v>
      </c>
      <c r="H1512" t="s">
        <v>47</v>
      </c>
      <c r="I1512" t="s">
        <v>717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18.088000000000001</v>
      </c>
      <c r="Q1512">
        <v>30.716000000000001</v>
      </c>
      <c r="R1512">
        <v>6.3140000000000001</v>
      </c>
      <c r="S1512" t="s">
        <v>1162</v>
      </c>
      <c r="T1512" t="s">
        <v>1162</v>
      </c>
    </row>
    <row r="1513" spans="1:20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21.969000000000001</v>
      </c>
      <c r="P1513">
        <v>21.788</v>
      </c>
      <c r="Q1513">
        <v>24.89</v>
      </c>
      <c r="R1513">
        <v>1.5509999999999999</v>
      </c>
      <c r="S1513" t="s">
        <v>1162</v>
      </c>
      <c r="T1513" t="s">
        <v>1162</v>
      </c>
    </row>
    <row r="1514" spans="1:20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13.247</v>
      </c>
      <c r="Q1514">
        <v>27.597000000000001</v>
      </c>
      <c r="R1514">
        <v>7.1749999999999998</v>
      </c>
      <c r="S1514" t="s">
        <v>1162</v>
      </c>
      <c r="T1514" t="s">
        <v>1162</v>
      </c>
    </row>
    <row r="1515" spans="1:20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7.7529999999999903</v>
      </c>
      <c r="P1515">
        <v>7.35</v>
      </c>
      <c r="Q1515">
        <v>15.842000000000001</v>
      </c>
      <c r="R1515">
        <v>4.2460000000000004</v>
      </c>
      <c r="S1515" t="s">
        <v>1162</v>
      </c>
      <c r="T1515" t="s">
        <v>1162</v>
      </c>
    </row>
    <row r="1516" spans="1:20">
      <c r="A1516" t="s">
        <v>137</v>
      </c>
      <c r="B1516">
        <v>2022</v>
      </c>
      <c r="C1516" s="9">
        <v>44752</v>
      </c>
      <c r="D1516" t="s">
        <v>64</v>
      </c>
      <c r="E1516" t="s">
        <v>533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7.2350000000000003</v>
      </c>
      <c r="P1516">
        <v>12.54</v>
      </c>
      <c r="Q1516">
        <v>24.1</v>
      </c>
      <c r="R1516">
        <v>5.78</v>
      </c>
      <c r="S1516" t="s">
        <v>1162</v>
      </c>
      <c r="T1516" t="s">
        <v>1162</v>
      </c>
    </row>
    <row r="1517" spans="1:20">
      <c r="A1517" t="s">
        <v>137</v>
      </c>
      <c r="B1517">
        <v>2022</v>
      </c>
      <c r="C1517" s="9">
        <v>44752</v>
      </c>
      <c r="D1517" t="s">
        <v>64</v>
      </c>
      <c r="E1517" t="s">
        <v>533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5.133</v>
      </c>
      <c r="Q1517">
        <v>18.637</v>
      </c>
      <c r="R1517">
        <v>6.7519999999999998</v>
      </c>
      <c r="S1517" t="s">
        <v>1162</v>
      </c>
      <c r="T1517" t="s">
        <v>1162</v>
      </c>
    </row>
    <row r="1518" spans="1:20">
      <c r="A1518" t="s">
        <v>137</v>
      </c>
      <c r="B1518">
        <v>2022</v>
      </c>
      <c r="C1518" s="9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35.130000000000003</v>
      </c>
      <c r="P1518">
        <v>35.140999999999998</v>
      </c>
      <c r="Q1518">
        <v>36.970999999999997</v>
      </c>
      <c r="R1518">
        <v>0.91500000000000004</v>
      </c>
      <c r="S1518" t="s">
        <v>1162</v>
      </c>
      <c r="T1518" t="s">
        <v>1162</v>
      </c>
    </row>
    <row r="1519" spans="1:20">
      <c r="A1519" t="s">
        <v>137</v>
      </c>
      <c r="B1519">
        <v>2022</v>
      </c>
      <c r="C1519" s="9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12.54</v>
      </c>
      <c r="P1519">
        <v>12.631</v>
      </c>
      <c r="Q1519">
        <v>23.503</v>
      </c>
      <c r="R1519">
        <v>5.4359999999999999</v>
      </c>
      <c r="S1519" t="s">
        <v>1162</v>
      </c>
      <c r="T1519" t="s">
        <v>1162</v>
      </c>
    </row>
    <row r="1520" spans="1:20">
      <c r="A1520" t="s">
        <v>137</v>
      </c>
      <c r="B1520">
        <v>2022</v>
      </c>
      <c r="C1520" s="9">
        <v>44752</v>
      </c>
      <c r="D1520" t="s">
        <v>64</v>
      </c>
      <c r="E1520" t="s">
        <v>536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28.675000000000001</v>
      </c>
      <c r="P1520">
        <v>28.757999999999999</v>
      </c>
      <c r="Q1520">
        <v>30.93</v>
      </c>
      <c r="R1520">
        <v>1.0860000000000001</v>
      </c>
      <c r="S1520" t="s">
        <v>1162</v>
      </c>
      <c r="T1520" t="s">
        <v>1162</v>
      </c>
    </row>
    <row r="1521" spans="1:20">
      <c r="A1521" t="s">
        <v>137</v>
      </c>
      <c r="B1521">
        <v>2022</v>
      </c>
      <c r="C1521" s="9">
        <v>44752</v>
      </c>
      <c r="D1521" t="s">
        <v>64</v>
      </c>
      <c r="E1521" t="s">
        <v>536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13.247</v>
      </c>
      <c r="P1521">
        <v>12.423</v>
      </c>
      <c r="Q1521">
        <v>24.099</v>
      </c>
      <c r="R1521">
        <v>5.8380000000000001</v>
      </c>
      <c r="S1521" t="s">
        <v>1162</v>
      </c>
      <c r="T1521" t="s">
        <v>1162</v>
      </c>
    </row>
    <row r="1522" spans="1:20">
      <c r="A1522" t="s">
        <v>137</v>
      </c>
      <c r="B1522">
        <v>2022</v>
      </c>
      <c r="C1522" s="9">
        <v>44752</v>
      </c>
      <c r="D1522" t="s">
        <v>64</v>
      </c>
      <c r="E1522" t="s">
        <v>536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32.610999999999997</v>
      </c>
      <c r="P1522">
        <v>32.664000000000001</v>
      </c>
      <c r="Q1522">
        <v>34.450000000000003</v>
      </c>
      <c r="R1522">
        <v>0.89300000000000002</v>
      </c>
      <c r="S1522" t="s">
        <v>1162</v>
      </c>
      <c r="T1522" t="s">
        <v>1162</v>
      </c>
    </row>
    <row r="1523" spans="1:20">
      <c r="A1523" t="s">
        <v>137</v>
      </c>
      <c r="B1523">
        <v>2022</v>
      </c>
      <c r="C1523" s="9">
        <v>44752</v>
      </c>
      <c r="D1523" t="s">
        <v>64</v>
      </c>
      <c r="E1523" t="s">
        <v>536</v>
      </c>
      <c r="F1523">
        <v>3</v>
      </c>
      <c r="G1523">
        <v>1</v>
      </c>
      <c r="H1523" t="s">
        <v>47</v>
      </c>
      <c r="I1523" t="s">
        <v>717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18.088000000000001</v>
      </c>
      <c r="P1523">
        <v>17.370999999999999</v>
      </c>
      <c r="Q1523">
        <v>27.981000000000002</v>
      </c>
      <c r="R1523">
        <v>5.3049999999999997</v>
      </c>
      <c r="S1523" t="s">
        <v>1162</v>
      </c>
      <c r="T1523" t="s">
        <v>1162</v>
      </c>
    </row>
    <row r="1524" spans="1:20">
      <c r="A1524" t="s">
        <v>137</v>
      </c>
      <c r="B1524">
        <v>2022</v>
      </c>
      <c r="C1524" s="9">
        <v>44752</v>
      </c>
      <c r="D1524" t="s">
        <v>64</v>
      </c>
      <c r="E1524" t="s">
        <v>536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17.88</v>
      </c>
      <c r="Q1524">
        <v>31.39</v>
      </c>
      <c r="R1524">
        <v>6.7549999999999999</v>
      </c>
      <c r="S1524" t="s">
        <v>1162</v>
      </c>
      <c r="T1524" t="s">
        <v>1162</v>
      </c>
    </row>
    <row r="1525" spans="1:20">
      <c r="A1525" t="s">
        <v>137</v>
      </c>
      <c r="B1525">
        <v>2022</v>
      </c>
      <c r="C1525" s="9">
        <v>44752</v>
      </c>
      <c r="D1525" t="s">
        <v>64</v>
      </c>
      <c r="E1525" t="s">
        <v>536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16.811999999999902</v>
      </c>
      <c r="P1525">
        <v>14.339</v>
      </c>
      <c r="Q1525">
        <v>25.957000000000001</v>
      </c>
      <c r="R1525">
        <v>5.8090000000000002</v>
      </c>
      <c r="S1525" t="s">
        <v>1162</v>
      </c>
      <c r="T1525" t="s">
        <v>1162</v>
      </c>
    </row>
    <row r="1526" spans="1:20">
      <c r="A1526" t="s">
        <v>137</v>
      </c>
      <c r="B1526">
        <v>2022</v>
      </c>
      <c r="C1526" s="9">
        <v>44752</v>
      </c>
      <c r="D1526" t="s">
        <v>64</v>
      </c>
      <c r="E1526" t="s">
        <v>536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23.39</v>
      </c>
      <c r="P1526">
        <v>23.864999999999998</v>
      </c>
      <c r="Q1526">
        <v>27.798999999999999</v>
      </c>
      <c r="R1526">
        <v>1.9670000000000001</v>
      </c>
      <c r="S1526" t="s">
        <v>1162</v>
      </c>
      <c r="T1526" t="s">
        <v>1162</v>
      </c>
    </row>
    <row r="1527" spans="1:20">
      <c r="A1527" t="s">
        <v>137</v>
      </c>
      <c r="B1527">
        <v>2022</v>
      </c>
      <c r="C1527" s="9">
        <v>44752</v>
      </c>
      <c r="D1527" t="s">
        <v>64</v>
      </c>
      <c r="E1527" t="s">
        <v>536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15.199</v>
      </c>
      <c r="P1527">
        <v>13.196</v>
      </c>
      <c r="Q1527">
        <v>24.042000000000002</v>
      </c>
      <c r="R1527">
        <v>5.423</v>
      </c>
      <c r="S1527" t="s">
        <v>1162</v>
      </c>
      <c r="T1527" t="s">
        <v>1162</v>
      </c>
    </row>
    <row r="1528" spans="1:20">
      <c r="A1528" t="s">
        <v>137</v>
      </c>
      <c r="B1528">
        <v>2022</v>
      </c>
      <c r="C1528" s="9">
        <v>44752</v>
      </c>
      <c r="D1528" t="s">
        <v>64</v>
      </c>
      <c r="E1528" t="s">
        <v>536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20.744</v>
      </c>
      <c r="P1528">
        <v>21.856999999999999</v>
      </c>
      <c r="Q1528">
        <v>25.841000000000001</v>
      </c>
      <c r="R1528">
        <v>1.992</v>
      </c>
      <c r="S1528" t="s">
        <v>1162</v>
      </c>
      <c r="T1528" t="s">
        <v>1162</v>
      </c>
    </row>
    <row r="1529" spans="1:20">
      <c r="A1529" t="s">
        <v>137</v>
      </c>
      <c r="B1529">
        <v>2022</v>
      </c>
      <c r="C1529" s="9">
        <v>44752</v>
      </c>
      <c r="D1529" t="s">
        <v>64</v>
      </c>
      <c r="E1529" t="s">
        <v>536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27.266999999999999</v>
      </c>
      <c r="P1529">
        <v>27.068999999999999</v>
      </c>
      <c r="Q1529">
        <v>29.023</v>
      </c>
      <c r="R1529">
        <v>0.97699999999999998</v>
      </c>
      <c r="S1529" t="s">
        <v>1162</v>
      </c>
      <c r="T1529" t="s">
        <v>1162</v>
      </c>
    </row>
    <row r="1530" spans="1:20">
      <c r="A1530" t="s">
        <v>137</v>
      </c>
      <c r="B1530">
        <v>2022</v>
      </c>
      <c r="C1530" s="9">
        <v>44752</v>
      </c>
      <c r="D1530" t="s">
        <v>64</v>
      </c>
      <c r="E1530" t="s">
        <v>536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18.268000000000001</v>
      </c>
      <c r="P1530">
        <v>20.247999999999902</v>
      </c>
      <c r="Q1530">
        <v>25.077999999999999</v>
      </c>
      <c r="R1530">
        <v>2.415</v>
      </c>
      <c r="S1530" t="s">
        <v>1162</v>
      </c>
      <c r="T1530" t="s">
        <v>1162</v>
      </c>
    </row>
    <row r="1531" spans="1:20">
      <c r="A1531" t="s">
        <v>137</v>
      </c>
      <c r="B1531">
        <v>2022</v>
      </c>
      <c r="C1531" s="9">
        <v>44752</v>
      </c>
      <c r="D1531" t="s">
        <v>64</v>
      </c>
      <c r="E1531" t="s">
        <v>536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27.273999999999901</v>
      </c>
      <c r="P1531">
        <v>26.82</v>
      </c>
      <c r="Q1531">
        <v>29.62</v>
      </c>
      <c r="R1531">
        <v>1.4</v>
      </c>
      <c r="S1531" t="s">
        <v>1162</v>
      </c>
      <c r="T1531" t="s">
        <v>1162</v>
      </c>
    </row>
    <row r="1532" spans="1:20">
      <c r="A1532" t="s">
        <v>137</v>
      </c>
      <c r="B1532">
        <v>2022</v>
      </c>
      <c r="C1532" s="9">
        <v>44752</v>
      </c>
      <c r="D1532" t="s">
        <v>64</v>
      </c>
      <c r="E1532" t="s">
        <v>536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21.094000000000001</v>
      </c>
      <c r="P1532">
        <v>22.229999999999901</v>
      </c>
      <c r="Q1532">
        <v>27.815999999999999</v>
      </c>
      <c r="R1532">
        <v>2.7930000000000001</v>
      </c>
      <c r="S1532" t="s">
        <v>1162</v>
      </c>
      <c r="T1532" t="s">
        <v>1162</v>
      </c>
    </row>
    <row r="1533" spans="1:20">
      <c r="A1533" t="s">
        <v>137</v>
      </c>
      <c r="B1533">
        <v>2022</v>
      </c>
      <c r="C1533" s="9">
        <v>44752</v>
      </c>
      <c r="D1533" t="s">
        <v>64</v>
      </c>
      <c r="E1533" t="s">
        <v>536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16.3</v>
      </c>
      <c r="P1533">
        <v>14.041</v>
      </c>
      <c r="Q1533">
        <v>24.625</v>
      </c>
      <c r="R1533">
        <v>5.2919999999999998</v>
      </c>
      <c r="S1533" t="s">
        <v>1162</v>
      </c>
      <c r="T1533" t="s">
        <v>1162</v>
      </c>
    </row>
    <row r="1534" spans="1:20">
      <c r="A1534" t="s">
        <v>137</v>
      </c>
      <c r="B1534">
        <v>2022</v>
      </c>
      <c r="C1534" s="9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35.140999999999998</v>
      </c>
      <c r="P1534">
        <v>35.164000000000001</v>
      </c>
      <c r="Q1534">
        <v>36.996000000000002</v>
      </c>
      <c r="R1534">
        <v>0.91600000000000004</v>
      </c>
      <c r="S1534" t="s">
        <v>1162</v>
      </c>
      <c r="T1534" t="s">
        <v>1162</v>
      </c>
    </row>
    <row r="1535" spans="1:20">
      <c r="A1535" t="s">
        <v>137</v>
      </c>
      <c r="B1535">
        <v>2022</v>
      </c>
      <c r="C1535" s="9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22.229999999999901</v>
      </c>
      <c r="P1535">
        <v>22.140999999999998</v>
      </c>
      <c r="Q1535">
        <v>27.582999999999998</v>
      </c>
      <c r="R1535">
        <v>2.7210000000000001</v>
      </c>
      <c r="S1535" t="s">
        <v>1162</v>
      </c>
      <c r="T1535" t="s">
        <v>1162</v>
      </c>
    </row>
    <row r="1536" spans="1:20">
      <c r="A1536" t="s">
        <v>137</v>
      </c>
      <c r="B1536">
        <v>2022</v>
      </c>
      <c r="C1536" s="9">
        <v>44752</v>
      </c>
      <c r="D1536" t="s">
        <v>64</v>
      </c>
      <c r="E1536" t="s">
        <v>537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35.164000000000001</v>
      </c>
      <c r="P1536">
        <v>35.186</v>
      </c>
      <c r="Q1536">
        <v>37.020000000000003</v>
      </c>
      <c r="R1536">
        <v>0.91700000000000004</v>
      </c>
      <c r="S1536" t="s">
        <v>1162</v>
      </c>
      <c r="T1536" t="s">
        <v>1162</v>
      </c>
    </row>
    <row r="1537" spans="1:20">
      <c r="A1537" t="s">
        <v>137</v>
      </c>
      <c r="B1537">
        <v>2022</v>
      </c>
      <c r="C1537" s="9">
        <v>44752</v>
      </c>
      <c r="D1537" t="s">
        <v>64</v>
      </c>
      <c r="E1537" t="s">
        <v>537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22.140999999999998</v>
      </c>
      <c r="P1537">
        <v>22.062000000000001</v>
      </c>
      <c r="Q1537">
        <v>27.376000000000001</v>
      </c>
      <c r="R1537">
        <v>2.657</v>
      </c>
      <c r="S1537" t="s">
        <v>1162</v>
      </c>
      <c r="T1537" t="s">
        <v>1162</v>
      </c>
    </row>
    <row r="1538" spans="1:20">
      <c r="A1538" t="s">
        <v>137</v>
      </c>
      <c r="B1538">
        <v>2022</v>
      </c>
      <c r="C1538" s="9">
        <v>44752</v>
      </c>
      <c r="D1538" t="s">
        <v>64</v>
      </c>
      <c r="E1538" t="s">
        <v>537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28.757999999999999</v>
      </c>
      <c r="P1538">
        <v>28.834</v>
      </c>
      <c r="Q1538">
        <v>30.998000000000001</v>
      </c>
      <c r="R1538">
        <v>1.0820000000000001</v>
      </c>
      <c r="S1538" t="s">
        <v>1162</v>
      </c>
      <c r="T1538" t="s">
        <v>1162</v>
      </c>
    </row>
    <row r="1539" spans="1:20">
      <c r="A1539" t="s">
        <v>137</v>
      </c>
      <c r="B1539">
        <v>2022</v>
      </c>
      <c r="C1539" s="9">
        <v>44752</v>
      </c>
      <c r="D1539" t="s">
        <v>64</v>
      </c>
      <c r="E1539" t="s">
        <v>537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20.247999999999902</v>
      </c>
      <c r="P1539">
        <v>20.058</v>
      </c>
      <c r="Q1539">
        <v>24.742000000000001</v>
      </c>
      <c r="R1539">
        <v>2.3420000000000001</v>
      </c>
      <c r="S1539" t="s">
        <v>1162</v>
      </c>
      <c r="T1539" t="s">
        <v>1162</v>
      </c>
    </row>
    <row r="1540" spans="1:20">
      <c r="A1540" t="s">
        <v>137</v>
      </c>
      <c r="B1540">
        <v>2022</v>
      </c>
      <c r="C1540" s="9">
        <v>44752</v>
      </c>
      <c r="D1540" t="s">
        <v>64</v>
      </c>
      <c r="E1540" t="s">
        <v>537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28.834</v>
      </c>
      <c r="P1540">
        <v>28.902999999999999</v>
      </c>
      <c r="Q1540">
        <v>31.061</v>
      </c>
      <c r="R1540">
        <v>1.079</v>
      </c>
      <c r="S1540" t="s">
        <v>1162</v>
      </c>
      <c r="T1540" t="s">
        <v>1162</v>
      </c>
    </row>
    <row r="1541" spans="1:20">
      <c r="A1541" t="s">
        <v>137</v>
      </c>
      <c r="B1541">
        <v>2022</v>
      </c>
      <c r="C1541" s="9">
        <v>44752</v>
      </c>
      <c r="D1541" t="s">
        <v>64</v>
      </c>
      <c r="E1541" t="s">
        <v>537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20.058</v>
      </c>
      <c r="P1541">
        <v>19.893000000000001</v>
      </c>
      <c r="Q1541">
        <v>24.449000000000002</v>
      </c>
      <c r="R1541">
        <v>2.278</v>
      </c>
      <c r="S1541" t="s">
        <v>1162</v>
      </c>
      <c r="T1541" t="s">
        <v>1162</v>
      </c>
    </row>
    <row r="1542" spans="1:20">
      <c r="A1542" t="s">
        <v>137</v>
      </c>
      <c r="B1542">
        <v>2022</v>
      </c>
      <c r="C1542" s="9">
        <v>44752</v>
      </c>
      <c r="D1542" t="s">
        <v>64</v>
      </c>
      <c r="E1542" t="s">
        <v>537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32.664000000000001</v>
      </c>
      <c r="P1542">
        <v>32.688000000000002</v>
      </c>
      <c r="Q1542">
        <v>34.475999999999999</v>
      </c>
      <c r="R1542">
        <v>0.89400000000000002</v>
      </c>
      <c r="S1542" t="s">
        <v>1162</v>
      </c>
      <c r="T1542" t="s">
        <v>1162</v>
      </c>
    </row>
    <row r="1543" spans="1:20">
      <c r="A1543" t="s">
        <v>137</v>
      </c>
      <c r="B1543">
        <v>2022</v>
      </c>
      <c r="C1543" s="9">
        <v>44752</v>
      </c>
      <c r="D1543" t="s">
        <v>64</v>
      </c>
      <c r="E1543" t="s">
        <v>537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21.856999999999999</v>
      </c>
      <c r="P1543">
        <v>21.783999999999999</v>
      </c>
      <c r="Q1543">
        <v>25.712</v>
      </c>
      <c r="R1543">
        <v>1.964</v>
      </c>
      <c r="S1543" t="s">
        <v>1162</v>
      </c>
      <c r="T1543" t="s">
        <v>1162</v>
      </c>
    </row>
    <row r="1544" spans="1:20">
      <c r="A1544" t="s">
        <v>137</v>
      </c>
      <c r="B1544">
        <v>2022</v>
      </c>
      <c r="C1544" s="9">
        <v>44752</v>
      </c>
      <c r="D1544" t="s">
        <v>64</v>
      </c>
      <c r="E1544" t="s">
        <v>537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32.688000000000002</v>
      </c>
      <c r="P1544">
        <v>32.710999999999999</v>
      </c>
      <c r="Q1544">
        <v>34.500999999999998</v>
      </c>
      <c r="R1544">
        <v>0.89500000000000002</v>
      </c>
      <c r="S1544" t="s">
        <v>1162</v>
      </c>
      <c r="T1544" t="s">
        <v>1162</v>
      </c>
    </row>
    <row r="1545" spans="1:20">
      <c r="A1545" t="s">
        <v>137</v>
      </c>
      <c r="B1545">
        <v>2022</v>
      </c>
      <c r="C1545" s="9">
        <v>44752</v>
      </c>
      <c r="D1545" t="s">
        <v>64</v>
      </c>
      <c r="E1545" t="s">
        <v>537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21.783999999999999</v>
      </c>
      <c r="P1545">
        <v>21.715</v>
      </c>
      <c r="Q1545">
        <v>25.591000000000001</v>
      </c>
      <c r="R1545">
        <v>1.9379999999999999</v>
      </c>
      <c r="S1545" t="s">
        <v>1162</v>
      </c>
      <c r="T1545" t="s">
        <v>1162</v>
      </c>
    </row>
    <row r="1546" spans="1:20">
      <c r="A1546" t="s">
        <v>137</v>
      </c>
      <c r="B1546">
        <v>2022</v>
      </c>
      <c r="C1546" s="9">
        <v>44752</v>
      </c>
      <c r="D1546" t="s">
        <v>64</v>
      </c>
      <c r="E1546" t="s">
        <v>537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17.88</v>
      </c>
      <c r="P1546">
        <v>23.167000000000002</v>
      </c>
      <c r="Q1546">
        <v>34.429000000000002</v>
      </c>
      <c r="R1546">
        <v>5.6310000000000002</v>
      </c>
      <c r="S1546" t="s">
        <v>1162</v>
      </c>
      <c r="T1546" t="s">
        <v>1162</v>
      </c>
    </row>
    <row r="1547" spans="1:20">
      <c r="A1547" t="s">
        <v>137</v>
      </c>
      <c r="B1547">
        <v>2022</v>
      </c>
      <c r="C1547" s="9">
        <v>44752</v>
      </c>
      <c r="D1547" t="s">
        <v>64</v>
      </c>
      <c r="E1547" t="s">
        <v>537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23.864999999999998</v>
      </c>
      <c r="P1547">
        <v>23.655000000000001</v>
      </c>
      <c r="Q1547">
        <v>27.541</v>
      </c>
      <c r="R1547">
        <v>1.9430000000000001</v>
      </c>
      <c r="S1547" t="s">
        <v>1162</v>
      </c>
      <c r="T1547" t="s">
        <v>1162</v>
      </c>
    </row>
    <row r="1548" spans="1:20">
      <c r="A1548" t="s">
        <v>137</v>
      </c>
      <c r="B1548">
        <v>2022</v>
      </c>
      <c r="C1548" s="9">
        <v>44752</v>
      </c>
      <c r="D1548" t="s">
        <v>64</v>
      </c>
      <c r="E1548" t="s">
        <v>537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23.167000000000002</v>
      </c>
      <c r="P1548">
        <v>25.872</v>
      </c>
      <c r="Q1548">
        <v>35.93</v>
      </c>
      <c r="R1548">
        <v>5.0289999999999999</v>
      </c>
      <c r="S1548" t="s">
        <v>1162</v>
      </c>
      <c r="T1548" t="s">
        <v>1162</v>
      </c>
    </row>
    <row r="1549" spans="1:20">
      <c r="A1549" t="s">
        <v>137</v>
      </c>
      <c r="B1549">
        <v>2022</v>
      </c>
      <c r="C1549" s="9">
        <v>44752</v>
      </c>
      <c r="D1549" t="s">
        <v>64</v>
      </c>
      <c r="E1549" t="s">
        <v>537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23.655000000000001</v>
      </c>
      <c r="P1549">
        <v>23.52</v>
      </c>
      <c r="Q1549">
        <v>27.361999999999998</v>
      </c>
      <c r="R1549">
        <v>1.921</v>
      </c>
      <c r="S1549" t="s">
        <v>1162</v>
      </c>
      <c r="T1549" t="s">
        <v>1162</v>
      </c>
    </row>
    <row r="1550" spans="1:20">
      <c r="A1550" t="s">
        <v>137</v>
      </c>
      <c r="B1550">
        <v>2022</v>
      </c>
      <c r="C1550" s="9">
        <v>44752</v>
      </c>
      <c r="D1550" t="s">
        <v>64</v>
      </c>
      <c r="E1550" t="s">
        <v>538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35.186</v>
      </c>
      <c r="P1550">
        <v>35.269999999999897</v>
      </c>
      <c r="Q1550">
        <v>37.103999999999999</v>
      </c>
      <c r="R1550">
        <v>0.91700000000000004</v>
      </c>
      <c r="S1550" t="s">
        <v>1162</v>
      </c>
      <c r="T1550" t="s">
        <v>1162</v>
      </c>
    </row>
    <row r="1551" spans="1:20">
      <c r="A1551" t="s">
        <v>137</v>
      </c>
      <c r="B1551">
        <v>2022</v>
      </c>
      <c r="C1551" s="9">
        <v>44752</v>
      </c>
      <c r="D1551" t="s">
        <v>64</v>
      </c>
      <c r="E1551" t="s">
        <v>538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25.872</v>
      </c>
      <c r="P1551">
        <v>24.785</v>
      </c>
      <c r="Q1551">
        <v>33.435000000000002</v>
      </c>
      <c r="R1551">
        <v>4.3250000000000002</v>
      </c>
      <c r="S1551" t="s">
        <v>1162</v>
      </c>
      <c r="T1551" t="s">
        <v>1162</v>
      </c>
    </row>
    <row r="1552" spans="1:20">
      <c r="A1552" t="s">
        <v>137</v>
      </c>
      <c r="B1552">
        <v>2022</v>
      </c>
      <c r="C1552" s="9">
        <v>44752</v>
      </c>
      <c r="D1552" t="s">
        <v>64</v>
      </c>
      <c r="E1552" t="s">
        <v>538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35.269999999999897</v>
      </c>
      <c r="P1552">
        <v>35.334999999999901</v>
      </c>
      <c r="Q1552">
        <v>37.168999999999997</v>
      </c>
      <c r="R1552">
        <v>0.91700000000000004</v>
      </c>
      <c r="S1552" t="s">
        <v>1162</v>
      </c>
      <c r="T1552" t="s">
        <v>1162</v>
      </c>
    </row>
    <row r="1553" spans="1:20">
      <c r="A1553" t="s">
        <v>137</v>
      </c>
      <c r="B1553">
        <v>2022</v>
      </c>
      <c r="C1553" s="9">
        <v>44752</v>
      </c>
      <c r="D1553" t="s">
        <v>64</v>
      </c>
      <c r="E1553" t="s">
        <v>538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24.785</v>
      </c>
      <c r="P1553">
        <v>24.1999999999999</v>
      </c>
      <c r="Q1553">
        <v>32.003999999999998</v>
      </c>
      <c r="R1553">
        <v>3.9020000000000001</v>
      </c>
      <c r="S1553" t="s">
        <v>1162</v>
      </c>
      <c r="T1553" t="s">
        <v>1162</v>
      </c>
    </row>
    <row r="1554" spans="1:20">
      <c r="A1554" t="s">
        <v>137</v>
      </c>
      <c r="B1554">
        <v>2022</v>
      </c>
      <c r="C1554" s="9">
        <v>44752</v>
      </c>
      <c r="D1554" t="s">
        <v>64</v>
      </c>
      <c r="E1554" t="s">
        <v>538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28.902999999999999</v>
      </c>
      <c r="P1554">
        <v>29.170999999999999</v>
      </c>
      <c r="Q1554">
        <v>31.309000000000001</v>
      </c>
      <c r="R1554">
        <v>1.069</v>
      </c>
      <c r="S1554" t="s">
        <v>1162</v>
      </c>
      <c r="T1554" t="s">
        <v>1162</v>
      </c>
    </row>
    <row r="1555" spans="1:20">
      <c r="A1555" t="s">
        <v>137</v>
      </c>
      <c r="B1555">
        <v>2022</v>
      </c>
      <c r="C1555" s="9">
        <v>44752</v>
      </c>
      <c r="D1555" t="s">
        <v>64</v>
      </c>
      <c r="E1555" t="s">
        <v>538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32.710999999999999</v>
      </c>
      <c r="P1555">
        <v>32.548000000000002</v>
      </c>
      <c r="Q1555">
        <v>34.33</v>
      </c>
      <c r="R1555">
        <v>0.89100000000000001</v>
      </c>
      <c r="S1555" t="s">
        <v>1162</v>
      </c>
      <c r="T1555" t="s">
        <v>1162</v>
      </c>
    </row>
    <row r="1556" spans="1:20">
      <c r="A1556" t="s">
        <v>137</v>
      </c>
      <c r="B1556">
        <v>2022</v>
      </c>
      <c r="C1556" s="9">
        <v>44752</v>
      </c>
      <c r="D1556" t="s">
        <v>64</v>
      </c>
      <c r="E1556" t="s">
        <v>538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29.170999999999999</v>
      </c>
      <c r="P1556">
        <v>29.422999999999998</v>
      </c>
      <c r="Q1556">
        <v>31.542999999999999</v>
      </c>
      <c r="R1556">
        <v>1.06</v>
      </c>
      <c r="S1556" t="s">
        <v>1162</v>
      </c>
      <c r="T1556" t="s">
        <v>1162</v>
      </c>
    </row>
    <row r="1557" spans="1:20">
      <c r="A1557" t="s">
        <v>137</v>
      </c>
      <c r="B1557">
        <v>2022</v>
      </c>
      <c r="C1557" s="9">
        <v>44752</v>
      </c>
      <c r="D1557" t="s">
        <v>64</v>
      </c>
      <c r="E1557" t="s">
        <v>538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32.548000000000002</v>
      </c>
      <c r="P1557">
        <v>32.390999999999998</v>
      </c>
      <c r="Q1557">
        <v>34.167000000000002</v>
      </c>
      <c r="R1557">
        <v>0.88800000000000001</v>
      </c>
      <c r="S1557" t="s">
        <v>1162</v>
      </c>
      <c r="T1557" t="s">
        <v>1162</v>
      </c>
    </row>
    <row r="1558" spans="1:20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540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32.390999999999998</v>
      </c>
      <c r="P1558">
        <v>32.465999999999902</v>
      </c>
      <c r="Q1558">
        <v>34.241999999999997</v>
      </c>
      <c r="R1558">
        <v>0.88800000000000001</v>
      </c>
      <c r="S1558" t="s">
        <v>1162</v>
      </c>
      <c r="T1558" t="s">
        <v>1162</v>
      </c>
    </row>
    <row r="1559" spans="1:20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540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24.1999999999999</v>
      </c>
      <c r="P1559">
        <v>23.479999999999901</v>
      </c>
      <c r="Q1559">
        <v>30.56</v>
      </c>
      <c r="R1559">
        <v>3.54</v>
      </c>
      <c r="S1559" t="s">
        <v>1162</v>
      </c>
      <c r="T1559" t="s">
        <v>1162</v>
      </c>
    </row>
    <row r="1560" spans="1:20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540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32.465999999999902</v>
      </c>
      <c r="P1560">
        <v>32.528999999999897</v>
      </c>
      <c r="Q1560">
        <v>34.305</v>
      </c>
      <c r="R1560">
        <v>0.88800000000000001</v>
      </c>
      <c r="S1560" t="s">
        <v>1162</v>
      </c>
      <c r="T1560" t="s">
        <v>1162</v>
      </c>
    </row>
    <row r="1561" spans="1:20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540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23.479999999999901</v>
      </c>
      <c r="P1561">
        <v>22.997</v>
      </c>
      <c r="Q1561">
        <v>29.567</v>
      </c>
      <c r="R1561">
        <v>3.2850000000000001</v>
      </c>
      <c r="S1561" t="s">
        <v>1162</v>
      </c>
      <c r="T1561" t="s">
        <v>1162</v>
      </c>
    </row>
    <row r="1562" spans="1:20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539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29.422999999999998</v>
      </c>
      <c r="P1562">
        <v>29.734999999999999</v>
      </c>
      <c r="Q1562">
        <v>31.835000000000001</v>
      </c>
      <c r="R1562">
        <v>1.05</v>
      </c>
      <c r="S1562" t="s">
        <v>1162</v>
      </c>
      <c r="T1562" t="s">
        <v>1162</v>
      </c>
    </row>
    <row r="1563" spans="1:20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539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35.334999999999901</v>
      </c>
      <c r="P1563">
        <v>35.125999999999998</v>
      </c>
      <c r="Q1563">
        <v>36.950000000000003</v>
      </c>
      <c r="R1563">
        <v>0.91200000000000003</v>
      </c>
      <c r="S1563" t="s">
        <v>1162</v>
      </c>
      <c r="T1563" t="s">
        <v>1162</v>
      </c>
    </row>
    <row r="1564" spans="1:20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539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29.734999999999999</v>
      </c>
      <c r="P1564">
        <v>30.027999999999999</v>
      </c>
      <c r="Q1564">
        <v>32.11</v>
      </c>
      <c r="R1564">
        <v>1.0409999999999999</v>
      </c>
      <c r="S1564" t="s">
        <v>1162</v>
      </c>
      <c r="T1564" t="s">
        <v>1162</v>
      </c>
    </row>
    <row r="1565" spans="1:20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539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35.125999999999998</v>
      </c>
      <c r="P1565">
        <v>34.927999999999997</v>
      </c>
      <c r="Q1565">
        <v>36.741999999999997</v>
      </c>
      <c r="R1565">
        <v>0.90700000000000003</v>
      </c>
      <c r="S1565" t="s">
        <v>1162</v>
      </c>
      <c r="T1565" t="s">
        <v>1162</v>
      </c>
    </row>
    <row r="1566" spans="1:20">
      <c r="A1566" t="s">
        <v>18</v>
      </c>
      <c r="B1566">
        <v>2022</v>
      </c>
      <c r="C1566" s="9">
        <v>44849</v>
      </c>
      <c r="D1566" t="s">
        <v>19</v>
      </c>
      <c r="E1566" t="s">
        <v>533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21.606999999999999</v>
      </c>
      <c r="P1566">
        <v>21.893000000000001</v>
      </c>
      <c r="Q1566">
        <v>27.649000000000001</v>
      </c>
      <c r="R1566">
        <v>2.8780000000000001</v>
      </c>
      <c r="S1566" t="s">
        <v>1162</v>
      </c>
      <c r="T1566" t="s">
        <v>1162</v>
      </c>
    </row>
    <row r="1567" spans="1:20">
      <c r="A1567" t="s">
        <v>18</v>
      </c>
      <c r="B1567">
        <v>2022</v>
      </c>
      <c r="C1567" s="9">
        <v>44849</v>
      </c>
      <c r="D1567" t="s">
        <v>19</v>
      </c>
      <c r="E1567" t="s">
        <v>533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7.35</v>
      </c>
      <c r="P1567">
        <v>7.2949999999999999</v>
      </c>
      <c r="Q1567">
        <v>15.461</v>
      </c>
      <c r="R1567">
        <v>4.0830000000000002</v>
      </c>
      <c r="S1567" t="s">
        <v>1162</v>
      </c>
      <c r="T1567" t="s">
        <v>1162</v>
      </c>
    </row>
    <row r="1568" spans="1:20">
      <c r="A1568" t="s">
        <v>18</v>
      </c>
      <c r="B1568">
        <v>2022</v>
      </c>
      <c r="C1568" s="9">
        <v>44849</v>
      </c>
      <c r="D1568" t="s">
        <v>19</v>
      </c>
      <c r="E1568" t="s">
        <v>533</v>
      </c>
      <c r="F1568">
        <v>2</v>
      </c>
      <c r="G1568">
        <v>1</v>
      </c>
      <c r="H1568" t="s">
        <v>467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19.11</v>
      </c>
      <c r="Q1568">
        <v>31.498000000000001</v>
      </c>
      <c r="R1568">
        <v>6.194</v>
      </c>
      <c r="S1568" t="s">
        <v>1162</v>
      </c>
      <c r="T1568" t="s">
        <v>1162</v>
      </c>
    </row>
    <row r="1569" spans="1:20">
      <c r="A1569" t="s">
        <v>18</v>
      </c>
      <c r="B1569">
        <v>2022</v>
      </c>
      <c r="C1569" s="9">
        <v>44849</v>
      </c>
      <c r="D1569" t="s">
        <v>19</v>
      </c>
      <c r="E1569" t="s">
        <v>533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23.637</v>
      </c>
      <c r="P1569">
        <v>23.411999999999999</v>
      </c>
      <c r="Q1569">
        <v>26.648</v>
      </c>
      <c r="R1569">
        <v>1.6180000000000001</v>
      </c>
      <c r="S1569" t="s">
        <v>1162</v>
      </c>
      <c r="T1569" t="s">
        <v>1162</v>
      </c>
    </row>
    <row r="1570" spans="1:20">
      <c r="A1570" t="s">
        <v>18</v>
      </c>
      <c r="B1570">
        <v>2022</v>
      </c>
      <c r="C1570" s="9">
        <v>44849</v>
      </c>
      <c r="D1570" t="s">
        <v>19</v>
      </c>
      <c r="E1570" t="s">
        <v>533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15.684999999999899</v>
      </c>
      <c r="P1570">
        <v>19.851999999999901</v>
      </c>
      <c r="Q1570">
        <v>27.143999999999998</v>
      </c>
      <c r="R1570">
        <v>3.6459999999999999</v>
      </c>
      <c r="S1570" t="s">
        <v>1162</v>
      </c>
      <c r="T1570" t="s">
        <v>1162</v>
      </c>
    </row>
    <row r="1571" spans="1:20">
      <c r="A1571" t="s">
        <v>18</v>
      </c>
      <c r="B1571">
        <v>2022</v>
      </c>
      <c r="C1571" s="9">
        <v>44849</v>
      </c>
      <c r="D1571" t="s">
        <v>19</v>
      </c>
      <c r="E1571" t="s">
        <v>533</v>
      </c>
      <c r="F1571">
        <v>3</v>
      </c>
      <c r="G1571">
        <v>1</v>
      </c>
      <c r="H1571" t="s">
        <v>468</v>
      </c>
      <c r="I1571" t="s">
        <v>26</v>
      </c>
      <c r="J1571">
        <v>23.7260273972602</v>
      </c>
      <c r="K1571">
        <v>17</v>
      </c>
      <c r="L1571">
        <v>2</v>
      </c>
      <c r="M1571" t="s">
        <v>534</v>
      </c>
      <c r="O1571">
        <v>24.497999999999902</v>
      </c>
      <c r="P1571">
        <v>23.475999999999999</v>
      </c>
      <c r="Q1571">
        <v>28.49</v>
      </c>
      <c r="R1571">
        <v>2.5070000000000001</v>
      </c>
      <c r="S1571" t="s">
        <v>1162</v>
      </c>
      <c r="T1571" t="s">
        <v>1162</v>
      </c>
    </row>
    <row r="1572" spans="1:20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28.786999999999999</v>
      </c>
      <c r="P1572">
        <v>28.88</v>
      </c>
      <c r="Q1572">
        <v>30.99</v>
      </c>
      <c r="R1572">
        <v>1.0549999999999999</v>
      </c>
      <c r="S1572" t="s">
        <v>1162</v>
      </c>
      <c r="T1572" t="s">
        <v>1162</v>
      </c>
    </row>
    <row r="1573" spans="1:20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17.370999999999999</v>
      </c>
      <c r="P1573">
        <v>16.576000000000001</v>
      </c>
      <c r="Q1573">
        <v>25.754000000000001</v>
      </c>
      <c r="R1573">
        <v>4.5890000000000004</v>
      </c>
      <c r="S1573" t="s">
        <v>1162</v>
      </c>
      <c r="T1573" t="s">
        <v>1162</v>
      </c>
    </row>
    <row r="1574" spans="1:20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18.253</v>
      </c>
      <c r="P1574">
        <v>20.172999999999998</v>
      </c>
      <c r="Q1574">
        <v>26.945</v>
      </c>
      <c r="R1574">
        <v>3.3860000000000001</v>
      </c>
      <c r="S1574" t="s">
        <v>1162</v>
      </c>
      <c r="T1574" t="s">
        <v>1162</v>
      </c>
    </row>
    <row r="1575" spans="1:20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17.305999999999901</v>
      </c>
      <c r="P1575">
        <v>16.212</v>
      </c>
      <c r="Q1575">
        <v>23.774000000000001</v>
      </c>
      <c r="R1575">
        <v>3.7810000000000001</v>
      </c>
      <c r="S1575" t="s">
        <v>1162</v>
      </c>
      <c r="T1575" t="s">
        <v>1162</v>
      </c>
    </row>
    <row r="1576" spans="1:20">
      <c r="A1576" t="s">
        <v>18</v>
      </c>
      <c r="B1576">
        <v>2022</v>
      </c>
      <c r="C1576" s="9">
        <v>44849</v>
      </c>
      <c r="D1576" t="s">
        <v>19</v>
      </c>
      <c r="E1576" t="s">
        <v>533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30.251999999999899</v>
      </c>
      <c r="P1576">
        <v>30.348999999999901</v>
      </c>
      <c r="Q1576">
        <v>32.616999999999997</v>
      </c>
      <c r="R1576">
        <v>1.1339999999999999</v>
      </c>
      <c r="S1576" t="s">
        <v>1162</v>
      </c>
      <c r="T1576" t="s">
        <v>1162</v>
      </c>
    </row>
    <row r="1577" spans="1:20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23.52</v>
      </c>
      <c r="P1577">
        <v>23.358999999999899</v>
      </c>
      <c r="Q1577">
        <v>27.120999999999999</v>
      </c>
      <c r="R1577">
        <v>1.881</v>
      </c>
      <c r="S1577" t="s">
        <v>1162</v>
      </c>
      <c r="T1577" t="s">
        <v>1162</v>
      </c>
    </row>
    <row r="1578" spans="1:20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29.25</v>
      </c>
      <c r="P1578">
        <v>29.376999999999999</v>
      </c>
      <c r="Q1578">
        <v>31.838999999999999</v>
      </c>
      <c r="R1578">
        <v>1.2310000000000001</v>
      </c>
      <c r="S1578" t="s">
        <v>1162</v>
      </c>
      <c r="T1578" t="s">
        <v>1162</v>
      </c>
    </row>
    <row r="1579" spans="1:20">
      <c r="A1579" t="s">
        <v>18</v>
      </c>
      <c r="B1579">
        <v>2022</v>
      </c>
      <c r="C1579" s="9">
        <v>44849</v>
      </c>
      <c r="D1579" t="s">
        <v>19</v>
      </c>
      <c r="E1579" t="s">
        <v>533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21.44</v>
      </c>
      <c r="P1579">
        <v>21.103999999999999</v>
      </c>
      <c r="Q1579">
        <v>26.684000000000001</v>
      </c>
      <c r="R1579">
        <v>2.79</v>
      </c>
      <c r="S1579" t="s">
        <v>1162</v>
      </c>
      <c r="T1579" t="s">
        <v>1162</v>
      </c>
    </row>
    <row r="1580" spans="1:20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27.068999999999999</v>
      </c>
      <c r="P1580">
        <v>27.180999999999901</v>
      </c>
      <c r="Q1580">
        <v>29.126999999999999</v>
      </c>
      <c r="R1580">
        <v>0.97299999999999998</v>
      </c>
      <c r="S1580" t="s">
        <v>1162</v>
      </c>
      <c r="T1580" t="s">
        <v>1162</v>
      </c>
    </row>
    <row r="1581" spans="1:20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23.645</v>
      </c>
      <c r="P1581">
        <v>23.404</v>
      </c>
      <c r="Q1581">
        <v>26.722000000000001</v>
      </c>
      <c r="R1581">
        <v>1.659</v>
      </c>
      <c r="S1581" t="s">
        <v>1162</v>
      </c>
      <c r="T1581" t="s">
        <v>1162</v>
      </c>
    </row>
    <row r="1582" spans="1:20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27.527999999999999</v>
      </c>
      <c r="P1582">
        <v>27.553999999999998</v>
      </c>
      <c r="Q1582">
        <v>29.762</v>
      </c>
      <c r="R1582">
        <v>1.1040000000000001</v>
      </c>
      <c r="S1582" t="s">
        <v>1162</v>
      </c>
      <c r="T1582" t="s">
        <v>1162</v>
      </c>
    </row>
    <row r="1583" spans="1:20">
      <c r="A1583" t="s">
        <v>18</v>
      </c>
      <c r="B1583">
        <v>2022</v>
      </c>
      <c r="C1583" s="9">
        <v>44849</v>
      </c>
      <c r="D1583" t="s">
        <v>19</v>
      </c>
      <c r="E1583" t="s">
        <v>533</v>
      </c>
      <c r="F1583">
        <v>9</v>
      </c>
      <c r="G1583">
        <v>1</v>
      </c>
      <c r="H1583" t="s">
        <v>535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6.6619999999999902</v>
      </c>
      <c r="P1583">
        <v>6.7149999999999901</v>
      </c>
      <c r="Q1583">
        <v>17.242999999999999</v>
      </c>
      <c r="R1583">
        <v>5.2640000000000002</v>
      </c>
      <c r="S1583" t="s">
        <v>1162</v>
      </c>
      <c r="T1583" t="s">
        <v>1162</v>
      </c>
    </row>
    <row r="1584" spans="1:20">
      <c r="A1584" t="s">
        <v>18</v>
      </c>
      <c r="B1584">
        <v>2022</v>
      </c>
      <c r="C1584" s="9">
        <v>44849</v>
      </c>
      <c r="D1584" t="s">
        <v>19</v>
      </c>
      <c r="E1584" t="s">
        <v>533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23.082000000000001</v>
      </c>
      <c r="P1584">
        <v>23.571999999999999</v>
      </c>
      <c r="Q1584">
        <v>27.236000000000001</v>
      </c>
      <c r="R1584">
        <v>1.8320000000000001</v>
      </c>
      <c r="S1584" t="s">
        <v>1162</v>
      </c>
      <c r="T1584" t="s">
        <v>1162</v>
      </c>
    </row>
    <row r="1585" spans="1:20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22.259</v>
      </c>
      <c r="P1585">
        <v>22.071999999999999</v>
      </c>
      <c r="Q1585">
        <v>24.893999999999998</v>
      </c>
      <c r="R1585">
        <v>1.411</v>
      </c>
      <c r="S1585" t="s">
        <v>1162</v>
      </c>
      <c r="T1585" t="s">
        <v>1162</v>
      </c>
    </row>
    <row r="1586" spans="1:20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22.997</v>
      </c>
      <c r="P1586">
        <v>24.356000000000002</v>
      </c>
      <c r="Q1586">
        <v>30.532</v>
      </c>
      <c r="R1586">
        <v>3.0880000000000001</v>
      </c>
      <c r="S1586" t="s">
        <v>1162</v>
      </c>
      <c r="T1586" t="s">
        <v>1162</v>
      </c>
    </row>
    <row r="1587" spans="1:20">
      <c r="A1587" t="s">
        <v>18</v>
      </c>
      <c r="B1587">
        <v>2022</v>
      </c>
      <c r="C1587" s="9">
        <v>44849</v>
      </c>
      <c r="D1587" t="s">
        <v>19</v>
      </c>
      <c r="E1587" t="s">
        <v>533</v>
      </c>
      <c r="F1587">
        <v>11</v>
      </c>
      <c r="G1587">
        <v>1</v>
      </c>
      <c r="H1587" t="s">
        <v>293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21.375</v>
      </c>
      <c r="P1587">
        <v>20.896999999999998</v>
      </c>
      <c r="Q1587">
        <v>26.379000000000001</v>
      </c>
      <c r="R1587">
        <v>2.7410000000000001</v>
      </c>
      <c r="S1587" t="s">
        <v>1162</v>
      </c>
      <c r="T1587" t="s">
        <v>1162</v>
      </c>
    </row>
    <row r="1588" spans="1:20">
      <c r="A1588" t="s">
        <v>18</v>
      </c>
      <c r="B1588">
        <v>2022</v>
      </c>
      <c r="C1588" s="9">
        <v>44849</v>
      </c>
      <c r="D1588" t="s">
        <v>19</v>
      </c>
      <c r="E1588" t="s">
        <v>533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25.366</v>
      </c>
      <c r="P1588">
        <v>25.407</v>
      </c>
      <c r="Q1588">
        <v>28.009</v>
      </c>
      <c r="R1588">
        <v>1.3009999999999999</v>
      </c>
      <c r="S1588" t="s">
        <v>1162</v>
      </c>
      <c r="T1588" t="s">
        <v>1162</v>
      </c>
    </row>
    <row r="1589" spans="1:20">
      <c r="A1589" t="s">
        <v>18</v>
      </c>
      <c r="B1589">
        <v>2022</v>
      </c>
      <c r="C1589" s="9">
        <v>44849</v>
      </c>
      <c r="D1589" t="s">
        <v>19</v>
      </c>
      <c r="E1589" t="s">
        <v>533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4.4800000000000004</v>
      </c>
      <c r="P1589">
        <v>4.5410000000000004</v>
      </c>
      <c r="Q1589">
        <v>15.355</v>
      </c>
      <c r="R1589">
        <v>5.407</v>
      </c>
      <c r="S1589" t="s">
        <v>1162</v>
      </c>
      <c r="T1589" t="s">
        <v>1162</v>
      </c>
    </row>
    <row r="1590" spans="1:20">
      <c r="A1590" t="s">
        <v>18</v>
      </c>
      <c r="B1590">
        <v>2022</v>
      </c>
      <c r="C1590" s="9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34.927999999999997</v>
      </c>
      <c r="P1590">
        <v>34.951000000000001</v>
      </c>
      <c r="Q1590">
        <v>36.767000000000003</v>
      </c>
      <c r="R1590">
        <v>0.90800000000000003</v>
      </c>
      <c r="S1590" t="s">
        <v>1162</v>
      </c>
      <c r="T1590" t="s">
        <v>1162</v>
      </c>
    </row>
    <row r="1591" spans="1:20">
      <c r="A1591" t="s">
        <v>18</v>
      </c>
      <c r="B1591">
        <v>2022</v>
      </c>
      <c r="C1591" s="9">
        <v>44849</v>
      </c>
      <c r="D1591" t="s">
        <v>19</v>
      </c>
      <c r="E1591" t="s">
        <v>536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25.407</v>
      </c>
      <c r="P1591">
        <v>25.367000000000001</v>
      </c>
      <c r="Q1591">
        <v>27.957000000000001</v>
      </c>
      <c r="R1591">
        <v>1.2949999999999999</v>
      </c>
      <c r="S1591" t="s">
        <v>1162</v>
      </c>
      <c r="T1591" t="s">
        <v>1162</v>
      </c>
    </row>
    <row r="1592" spans="1:20">
      <c r="A1592" t="s">
        <v>18</v>
      </c>
      <c r="B1592">
        <v>2022</v>
      </c>
      <c r="C1592" s="9">
        <v>44849</v>
      </c>
      <c r="D1592" t="s">
        <v>19</v>
      </c>
      <c r="E1592" t="s">
        <v>536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29.838000000000001</v>
      </c>
      <c r="P1592">
        <v>30.116</v>
      </c>
      <c r="Q1592">
        <v>33.212000000000003</v>
      </c>
      <c r="R1592">
        <v>1.548</v>
      </c>
      <c r="S1592" t="s">
        <v>1162</v>
      </c>
      <c r="T1592" t="s">
        <v>1162</v>
      </c>
    </row>
    <row r="1593" spans="1:20">
      <c r="A1593" t="s">
        <v>18</v>
      </c>
      <c r="B1593">
        <v>2022</v>
      </c>
      <c r="C1593" s="9">
        <v>44849</v>
      </c>
      <c r="D1593" t="s">
        <v>19</v>
      </c>
      <c r="E1593" t="s">
        <v>536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24.356000000000002</v>
      </c>
      <c r="P1593">
        <v>23.827999999999999</v>
      </c>
      <c r="Q1593">
        <v>29.63</v>
      </c>
      <c r="R1593">
        <v>2.9009999999999998</v>
      </c>
      <c r="S1593" t="s">
        <v>1162</v>
      </c>
      <c r="T1593" t="s">
        <v>1162</v>
      </c>
    </row>
    <row r="1594" spans="1:20">
      <c r="A1594" t="s">
        <v>18</v>
      </c>
      <c r="B1594">
        <v>2022</v>
      </c>
      <c r="C1594" s="9">
        <v>44849</v>
      </c>
      <c r="D1594" t="s">
        <v>19</v>
      </c>
      <c r="E1594" t="s">
        <v>536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31.393999999999998</v>
      </c>
      <c r="P1594">
        <v>31.465</v>
      </c>
      <c r="Q1594">
        <v>33.643000000000001</v>
      </c>
      <c r="R1594">
        <v>1.089</v>
      </c>
      <c r="S1594" t="s">
        <v>1162</v>
      </c>
      <c r="T1594" t="s">
        <v>1162</v>
      </c>
    </row>
    <row r="1595" spans="1:20">
      <c r="A1595" t="s">
        <v>18</v>
      </c>
      <c r="B1595">
        <v>2022</v>
      </c>
      <c r="C1595" s="9">
        <v>44849</v>
      </c>
      <c r="D1595" t="s">
        <v>19</v>
      </c>
      <c r="E1595" t="s">
        <v>536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23.571999999999999</v>
      </c>
      <c r="P1595">
        <v>23.456</v>
      </c>
      <c r="Q1595">
        <v>27.06</v>
      </c>
      <c r="R1595">
        <v>1.802</v>
      </c>
      <c r="S1595" t="s">
        <v>1162</v>
      </c>
      <c r="T1595" t="s">
        <v>1162</v>
      </c>
    </row>
    <row r="1596" spans="1:20">
      <c r="A1596" t="s">
        <v>18</v>
      </c>
      <c r="B1596">
        <v>2022</v>
      </c>
      <c r="C1596" s="9">
        <v>44849</v>
      </c>
      <c r="D1596" t="s">
        <v>19</v>
      </c>
      <c r="E1596" t="s">
        <v>536</v>
      </c>
      <c r="F1596">
        <v>4</v>
      </c>
      <c r="G1596">
        <v>1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29.882000000000001</v>
      </c>
      <c r="P1596">
        <v>29.968999999999902</v>
      </c>
      <c r="Q1596">
        <v>31.690999999999999</v>
      </c>
      <c r="R1596">
        <v>0.86099999999999999</v>
      </c>
      <c r="S1596" t="s">
        <v>1162</v>
      </c>
      <c r="T1596" t="s">
        <v>1162</v>
      </c>
    </row>
    <row r="1597" spans="1:20">
      <c r="A1597" t="s">
        <v>18</v>
      </c>
      <c r="B1597">
        <v>2022</v>
      </c>
      <c r="C1597" s="9">
        <v>44849</v>
      </c>
      <c r="D1597" t="s">
        <v>19</v>
      </c>
      <c r="E1597" t="s">
        <v>536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27.553999999999998</v>
      </c>
      <c r="P1597">
        <v>27.431000000000001</v>
      </c>
      <c r="Q1597">
        <v>29.623000000000001</v>
      </c>
      <c r="R1597">
        <v>1.0960000000000001</v>
      </c>
      <c r="S1597" t="s">
        <v>1162</v>
      </c>
      <c r="T1597" t="s">
        <v>1162</v>
      </c>
    </row>
    <row r="1598" spans="1:20">
      <c r="A1598" t="s">
        <v>18</v>
      </c>
      <c r="B1598">
        <v>2022</v>
      </c>
      <c r="C1598" s="9">
        <v>44849</v>
      </c>
      <c r="D1598" t="s">
        <v>19</v>
      </c>
      <c r="E1598" t="s">
        <v>536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27.180999999999901</v>
      </c>
      <c r="P1598">
        <v>27.291999999999899</v>
      </c>
      <c r="Q1598">
        <v>29.231999999999999</v>
      </c>
      <c r="R1598">
        <v>0.97</v>
      </c>
      <c r="S1598" t="s">
        <v>1162</v>
      </c>
      <c r="T1598" t="s">
        <v>1162</v>
      </c>
    </row>
    <row r="1599" spans="1:20">
      <c r="A1599" t="s">
        <v>18</v>
      </c>
      <c r="B1599">
        <v>2022</v>
      </c>
      <c r="C1599" s="9">
        <v>44849</v>
      </c>
      <c r="D1599" t="s">
        <v>19</v>
      </c>
      <c r="E1599" t="s">
        <v>536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21.893000000000001</v>
      </c>
      <c r="P1599">
        <v>21.321999999999999</v>
      </c>
      <c r="Q1599">
        <v>26.738</v>
      </c>
      <c r="R1599">
        <v>2.7080000000000002</v>
      </c>
      <c r="S1599" t="s">
        <v>1162</v>
      </c>
      <c r="T1599" t="s">
        <v>1162</v>
      </c>
    </row>
    <row r="1600" spans="1:20">
      <c r="A1600" t="s">
        <v>18</v>
      </c>
      <c r="B1600">
        <v>2022</v>
      </c>
      <c r="C1600" s="9">
        <v>44849</v>
      </c>
      <c r="D1600" t="s">
        <v>19</v>
      </c>
      <c r="E1600" t="s">
        <v>536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29.376999999999999</v>
      </c>
      <c r="P1600">
        <v>29.533000000000001</v>
      </c>
      <c r="Q1600">
        <v>31.984999999999999</v>
      </c>
      <c r="R1600">
        <v>1.226</v>
      </c>
      <c r="S1600" t="s">
        <v>1162</v>
      </c>
      <c r="T1600" t="s">
        <v>1162</v>
      </c>
    </row>
    <row r="1601" spans="1:20">
      <c r="A1601" t="s">
        <v>18</v>
      </c>
      <c r="B1601">
        <v>2022</v>
      </c>
      <c r="C1601" s="9">
        <v>44849</v>
      </c>
      <c r="D1601" t="s">
        <v>19</v>
      </c>
      <c r="E1601" t="s">
        <v>536</v>
      </c>
      <c r="F1601">
        <v>6</v>
      </c>
      <c r="G1601">
        <v>1</v>
      </c>
      <c r="H1601" t="s">
        <v>467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19.11</v>
      </c>
      <c r="P1601">
        <v>17.7</v>
      </c>
      <c r="Q1601">
        <v>27.821999999999999</v>
      </c>
      <c r="R1601">
        <v>5.0609999999999999</v>
      </c>
      <c r="S1601" t="s">
        <v>1162</v>
      </c>
      <c r="T1601" t="s">
        <v>1162</v>
      </c>
    </row>
    <row r="1602" spans="1:20">
      <c r="A1602" t="s">
        <v>18</v>
      </c>
      <c r="B1602">
        <v>2022</v>
      </c>
      <c r="C1602" s="9">
        <v>44849</v>
      </c>
      <c r="D1602" t="s">
        <v>19</v>
      </c>
      <c r="E1602" t="s">
        <v>536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30.348999999999901</v>
      </c>
      <c r="P1602">
        <v>30.434999999999999</v>
      </c>
      <c r="Q1602">
        <v>32.695</v>
      </c>
      <c r="R1602">
        <v>1.1299999999999999</v>
      </c>
      <c r="S1602" t="s">
        <v>1162</v>
      </c>
      <c r="T1602" t="s">
        <v>1162</v>
      </c>
    </row>
    <row r="1603" spans="1:20">
      <c r="A1603" t="s">
        <v>18</v>
      </c>
      <c r="B1603">
        <v>2022</v>
      </c>
      <c r="C1603" s="9">
        <v>44849</v>
      </c>
      <c r="D1603" t="s">
        <v>19</v>
      </c>
      <c r="E1603" t="s">
        <v>536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19.851999999999901</v>
      </c>
      <c r="P1603">
        <v>19.521000000000001</v>
      </c>
      <c r="Q1603">
        <v>26.341000000000001</v>
      </c>
      <c r="R1603">
        <v>3.41</v>
      </c>
      <c r="S1603" t="s">
        <v>1162</v>
      </c>
      <c r="T1603" t="s">
        <v>1162</v>
      </c>
    </row>
    <row r="1604" spans="1:20">
      <c r="A1604" t="s">
        <v>18</v>
      </c>
      <c r="B1604">
        <v>2022</v>
      </c>
      <c r="C1604" s="9">
        <v>44849</v>
      </c>
      <c r="D1604" t="s">
        <v>19</v>
      </c>
      <c r="E1604" t="s">
        <v>536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20.172999999999998</v>
      </c>
      <c r="P1604">
        <v>22.975999999999999</v>
      </c>
      <c r="Q1604">
        <v>29.091999999999999</v>
      </c>
      <c r="R1604">
        <v>3.0579999999999998</v>
      </c>
      <c r="S1604" t="s">
        <v>1162</v>
      </c>
      <c r="T1604" t="s">
        <v>1162</v>
      </c>
    </row>
    <row r="1605" spans="1:20">
      <c r="A1605" t="s">
        <v>18</v>
      </c>
      <c r="B1605">
        <v>2022</v>
      </c>
      <c r="C1605" s="9">
        <v>44849</v>
      </c>
      <c r="D1605" t="s">
        <v>19</v>
      </c>
      <c r="E1605" t="s">
        <v>536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28.88</v>
      </c>
      <c r="P1605">
        <v>28.681999999999999</v>
      </c>
      <c r="Q1605">
        <v>30.78</v>
      </c>
      <c r="R1605">
        <v>1.0489999999999999</v>
      </c>
      <c r="S1605" t="s">
        <v>1162</v>
      </c>
      <c r="T1605" t="s">
        <v>1162</v>
      </c>
    </row>
    <row r="1606" spans="1:20">
      <c r="A1606" t="s">
        <v>18</v>
      </c>
      <c r="B1606">
        <v>2022</v>
      </c>
      <c r="C1606" s="9">
        <v>44849</v>
      </c>
      <c r="D1606" t="s">
        <v>19</v>
      </c>
      <c r="E1606" t="s">
        <v>537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34.951000000000001</v>
      </c>
      <c r="P1606">
        <v>34.982999999999997</v>
      </c>
      <c r="Q1606">
        <v>36.801000000000002</v>
      </c>
      <c r="R1606">
        <v>0.90900000000000003</v>
      </c>
      <c r="S1606" t="s">
        <v>1162</v>
      </c>
      <c r="T1606" t="s">
        <v>1162</v>
      </c>
    </row>
    <row r="1607" spans="1:20">
      <c r="A1607" t="s">
        <v>18</v>
      </c>
      <c r="B1607">
        <v>2022</v>
      </c>
      <c r="C1607" s="9">
        <v>44849</v>
      </c>
      <c r="D1607" t="s">
        <v>19</v>
      </c>
      <c r="E1607" t="s">
        <v>537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22.975999999999999</v>
      </c>
      <c r="P1607">
        <v>22.823999999999899</v>
      </c>
      <c r="Q1607">
        <v>28.707999999999998</v>
      </c>
      <c r="R1607">
        <v>2.9420000000000002</v>
      </c>
      <c r="S1607" t="s">
        <v>1162</v>
      </c>
      <c r="T1607" t="s">
        <v>1162</v>
      </c>
    </row>
    <row r="1608" spans="1:20">
      <c r="A1608" t="s">
        <v>18</v>
      </c>
      <c r="B1608">
        <v>2022</v>
      </c>
      <c r="C1608" s="9">
        <v>44849</v>
      </c>
      <c r="D1608" t="s">
        <v>19</v>
      </c>
      <c r="E1608" t="s">
        <v>537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30.116</v>
      </c>
      <c r="P1608">
        <v>30.492000000000001</v>
      </c>
      <c r="Q1608">
        <v>33.53</v>
      </c>
      <c r="R1608">
        <v>1.5189999999999999</v>
      </c>
      <c r="S1608" t="s">
        <v>1162</v>
      </c>
      <c r="T1608" t="s">
        <v>1162</v>
      </c>
    </row>
    <row r="1609" spans="1:20">
      <c r="A1609" t="s">
        <v>18</v>
      </c>
      <c r="B1609">
        <v>2022</v>
      </c>
      <c r="C1609" s="9">
        <v>44849</v>
      </c>
      <c r="D1609" t="s">
        <v>19</v>
      </c>
      <c r="E1609" t="s">
        <v>537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30.434999999999999</v>
      </c>
      <c r="P1609">
        <v>30.282999999999902</v>
      </c>
      <c r="Q1609">
        <v>32.524999999999999</v>
      </c>
      <c r="R1609">
        <v>1.121</v>
      </c>
      <c r="S1609" t="s">
        <v>1162</v>
      </c>
      <c r="T1609" t="s">
        <v>1162</v>
      </c>
    </row>
    <row r="1610" spans="1:20">
      <c r="A1610" t="s">
        <v>18</v>
      </c>
      <c r="B1610">
        <v>2022</v>
      </c>
      <c r="C1610" s="9">
        <v>44849</v>
      </c>
      <c r="D1610" t="s">
        <v>19</v>
      </c>
      <c r="E1610" t="s">
        <v>537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31.465</v>
      </c>
      <c r="P1610">
        <v>31.616</v>
      </c>
      <c r="Q1610">
        <v>33.78</v>
      </c>
      <c r="R1610">
        <v>1.0820000000000001</v>
      </c>
      <c r="S1610" t="s">
        <v>1162</v>
      </c>
      <c r="T1610" t="s">
        <v>1162</v>
      </c>
    </row>
    <row r="1611" spans="1:20">
      <c r="A1611" t="s">
        <v>18</v>
      </c>
      <c r="B1611">
        <v>2022</v>
      </c>
      <c r="C1611" s="9">
        <v>44849</v>
      </c>
      <c r="D1611" t="s">
        <v>19</v>
      </c>
      <c r="E1611" t="s">
        <v>537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29.533000000000001</v>
      </c>
      <c r="P1611">
        <v>29.382999999999999</v>
      </c>
      <c r="Q1611">
        <v>31.811</v>
      </c>
      <c r="R1611">
        <v>1.214</v>
      </c>
      <c r="S1611" t="s">
        <v>1162</v>
      </c>
      <c r="T1611" t="s">
        <v>1162</v>
      </c>
    </row>
    <row r="1612" spans="1:20">
      <c r="A1612" t="s">
        <v>18</v>
      </c>
      <c r="B1612">
        <v>2022</v>
      </c>
      <c r="C1612" s="9">
        <v>44849</v>
      </c>
      <c r="D1612" t="s">
        <v>19</v>
      </c>
      <c r="E1612" t="s">
        <v>537</v>
      </c>
      <c r="F1612">
        <v>4</v>
      </c>
      <c r="G1612">
        <v>1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29.968999999999902</v>
      </c>
      <c r="P1612">
        <v>30.048999999999999</v>
      </c>
      <c r="Q1612">
        <v>31.768999999999998</v>
      </c>
      <c r="R1612">
        <v>0.86</v>
      </c>
      <c r="S1612" t="s">
        <v>1162</v>
      </c>
      <c r="T1612" t="s">
        <v>1162</v>
      </c>
    </row>
    <row r="1613" spans="1:20">
      <c r="A1613" t="s">
        <v>18</v>
      </c>
      <c r="B1613">
        <v>2022</v>
      </c>
      <c r="C1613" s="9">
        <v>44849</v>
      </c>
      <c r="D1613" t="s">
        <v>19</v>
      </c>
      <c r="E1613" t="s">
        <v>537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27.291999999999899</v>
      </c>
      <c r="P1613">
        <v>27.202000000000002</v>
      </c>
      <c r="Q1613">
        <v>29.134</v>
      </c>
      <c r="R1613">
        <v>0.96599999999999997</v>
      </c>
      <c r="S1613" t="s">
        <v>1162</v>
      </c>
      <c r="T1613" t="s">
        <v>1162</v>
      </c>
    </row>
    <row r="1614" spans="1:20">
      <c r="A1614" t="s">
        <v>18</v>
      </c>
      <c r="B1614">
        <v>2022</v>
      </c>
      <c r="C1614" s="9">
        <v>44849</v>
      </c>
      <c r="D1614" t="s">
        <v>19</v>
      </c>
      <c r="E1614" t="s">
        <v>538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34.982999999999997</v>
      </c>
      <c r="P1614">
        <v>35.040999999999997</v>
      </c>
      <c r="Q1614">
        <v>36.856999999999999</v>
      </c>
      <c r="R1614">
        <v>0.90800000000000003</v>
      </c>
      <c r="S1614" t="s">
        <v>1162</v>
      </c>
      <c r="T1614" t="s">
        <v>1162</v>
      </c>
    </row>
    <row r="1615" spans="1:20">
      <c r="A1615" t="s">
        <v>18</v>
      </c>
      <c r="B1615">
        <v>2022</v>
      </c>
      <c r="C1615" s="9">
        <v>44849</v>
      </c>
      <c r="D1615" t="s">
        <v>19</v>
      </c>
      <c r="E1615" t="s">
        <v>538</v>
      </c>
      <c r="F1615">
        <v>1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30.048999999999999</v>
      </c>
      <c r="P1615">
        <v>29.998999999999999</v>
      </c>
      <c r="Q1615">
        <v>31.719000000000001</v>
      </c>
      <c r="R1615">
        <v>0.86</v>
      </c>
      <c r="S1615" t="s">
        <v>1162</v>
      </c>
      <c r="T1615" t="s">
        <v>1162</v>
      </c>
    </row>
    <row r="1616" spans="1:20">
      <c r="A1616" t="s">
        <v>18</v>
      </c>
      <c r="B1616">
        <v>2022</v>
      </c>
      <c r="C1616" s="9">
        <v>44849</v>
      </c>
      <c r="D1616" t="s">
        <v>19</v>
      </c>
      <c r="E1616" t="s">
        <v>538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35.040999999999997</v>
      </c>
      <c r="P1616">
        <v>35.097999999999999</v>
      </c>
      <c r="Q1616">
        <v>36.911999999999999</v>
      </c>
      <c r="R1616">
        <v>0.90700000000000003</v>
      </c>
      <c r="S1616" t="s">
        <v>1162</v>
      </c>
      <c r="T1616" t="s">
        <v>1162</v>
      </c>
    </row>
    <row r="1617" spans="1:20">
      <c r="A1617" t="s">
        <v>18</v>
      </c>
      <c r="B1617">
        <v>2022</v>
      </c>
      <c r="C1617" s="9">
        <v>44849</v>
      </c>
      <c r="D1617" t="s">
        <v>19</v>
      </c>
      <c r="E1617" t="s">
        <v>538</v>
      </c>
      <c r="F1617">
        <v>1</v>
      </c>
      <c r="G1617">
        <v>2</v>
      </c>
      <c r="H1617" t="s">
        <v>200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29.998999999999999</v>
      </c>
      <c r="P1617">
        <v>29.95</v>
      </c>
      <c r="Q1617">
        <v>31.67</v>
      </c>
      <c r="R1617">
        <v>0.86</v>
      </c>
      <c r="S1617" t="s">
        <v>1162</v>
      </c>
      <c r="T1617" t="s">
        <v>1162</v>
      </c>
    </row>
    <row r="1618" spans="1:20">
      <c r="A1618" t="s">
        <v>18</v>
      </c>
      <c r="B1618">
        <v>2022</v>
      </c>
      <c r="C1618" s="9">
        <v>44849</v>
      </c>
      <c r="D1618" t="s">
        <v>19</v>
      </c>
      <c r="E1618" t="s">
        <v>538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30.492000000000001</v>
      </c>
      <c r="P1618">
        <v>30.888000000000002</v>
      </c>
      <c r="Q1618">
        <v>33.868000000000002</v>
      </c>
      <c r="R1618">
        <v>1.49</v>
      </c>
      <c r="S1618" t="s">
        <v>1162</v>
      </c>
      <c r="T1618" t="s">
        <v>1162</v>
      </c>
    </row>
    <row r="1619" spans="1:20">
      <c r="A1619" t="s">
        <v>18</v>
      </c>
      <c r="B1619">
        <v>2022</v>
      </c>
      <c r="C1619" s="9">
        <v>44849</v>
      </c>
      <c r="D1619" t="s">
        <v>19</v>
      </c>
      <c r="E1619" t="s">
        <v>538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31.616</v>
      </c>
      <c r="P1619">
        <v>31.459999999999901</v>
      </c>
      <c r="Q1619">
        <v>33.607999999999997</v>
      </c>
      <c r="R1619">
        <v>1.0740000000000001</v>
      </c>
      <c r="S1619" t="s">
        <v>1162</v>
      </c>
      <c r="T1619" t="s">
        <v>1162</v>
      </c>
    </row>
    <row r="1620" spans="1:20">
      <c r="A1620" t="s">
        <v>18</v>
      </c>
      <c r="B1620">
        <v>2022</v>
      </c>
      <c r="C1620" s="9">
        <v>44849</v>
      </c>
      <c r="D1620" t="s">
        <v>19</v>
      </c>
      <c r="E1620" t="s">
        <v>538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30.888000000000002</v>
      </c>
      <c r="P1620">
        <v>31.245999999999999</v>
      </c>
      <c r="Q1620">
        <v>34.173999999999999</v>
      </c>
      <c r="R1620">
        <v>1.464</v>
      </c>
      <c r="S1620" t="s">
        <v>1162</v>
      </c>
      <c r="T1620" t="s">
        <v>1162</v>
      </c>
    </row>
    <row r="1621" spans="1:20">
      <c r="A1621" t="s">
        <v>18</v>
      </c>
      <c r="B1621">
        <v>2022</v>
      </c>
      <c r="C1621" s="9">
        <v>44849</v>
      </c>
      <c r="D1621" t="s">
        <v>19</v>
      </c>
      <c r="E1621" t="s">
        <v>538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31.459999999999901</v>
      </c>
      <c r="P1621">
        <v>31.316999999999901</v>
      </c>
      <c r="Q1621">
        <v>33.448999999999998</v>
      </c>
      <c r="R1621">
        <v>1.0660000000000001</v>
      </c>
      <c r="S1621" t="s">
        <v>1162</v>
      </c>
      <c r="T1621" t="s">
        <v>1162</v>
      </c>
    </row>
    <row r="1622" spans="1:20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540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31.316999999999901</v>
      </c>
      <c r="P1622">
        <v>31.462</v>
      </c>
      <c r="Q1622">
        <v>33.58</v>
      </c>
      <c r="R1622">
        <v>1.0589999999999999</v>
      </c>
      <c r="S1622" t="s">
        <v>1162</v>
      </c>
      <c r="T1622" t="s">
        <v>1162</v>
      </c>
    </row>
    <row r="1623" spans="1:20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540</v>
      </c>
      <c r="G1623">
        <v>1</v>
      </c>
      <c r="H1623" t="s">
        <v>200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29.95</v>
      </c>
      <c r="P1623">
        <v>29.867000000000001</v>
      </c>
      <c r="Q1623">
        <v>31.585000000000001</v>
      </c>
      <c r="R1623">
        <v>0.85899999999999999</v>
      </c>
      <c r="S1623" t="s">
        <v>1162</v>
      </c>
      <c r="T1623" t="s">
        <v>1162</v>
      </c>
    </row>
    <row r="1624" spans="1:20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540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31.462</v>
      </c>
      <c r="P1624">
        <v>31.598999999999901</v>
      </c>
      <c r="Q1624">
        <v>33.704999999999998</v>
      </c>
      <c r="R1624">
        <v>1.0529999999999999</v>
      </c>
      <c r="S1624" t="s">
        <v>1162</v>
      </c>
      <c r="T1624" t="s">
        <v>1162</v>
      </c>
    </row>
    <row r="1625" spans="1:20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540</v>
      </c>
      <c r="G1625">
        <v>2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29.867000000000001</v>
      </c>
      <c r="P1625">
        <v>29.785999999999898</v>
      </c>
      <c r="Q1625">
        <v>31.501999999999999</v>
      </c>
      <c r="R1625">
        <v>0.85799999999999998</v>
      </c>
      <c r="S1625" t="s">
        <v>1162</v>
      </c>
      <c r="T1625" t="s">
        <v>1162</v>
      </c>
    </row>
    <row r="1626" spans="1:20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539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35.097999999999999</v>
      </c>
      <c r="P1626">
        <v>35.183</v>
      </c>
      <c r="Q1626">
        <v>36.993000000000002</v>
      </c>
      <c r="R1626">
        <v>0.90500000000000003</v>
      </c>
      <c r="S1626" t="s">
        <v>1162</v>
      </c>
      <c r="T1626" t="s">
        <v>1162</v>
      </c>
    </row>
    <row r="1627" spans="1:20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539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31.245999999999999</v>
      </c>
      <c r="P1627">
        <v>31.077000000000002</v>
      </c>
      <c r="Q1627">
        <v>33.963000000000001</v>
      </c>
      <c r="R1627">
        <v>1.4430000000000001</v>
      </c>
      <c r="S1627" t="s">
        <v>1162</v>
      </c>
      <c r="T1627" t="s">
        <v>1162</v>
      </c>
    </row>
    <row r="1628" spans="1:20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539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35.183</v>
      </c>
      <c r="P1628">
        <v>35.265000000000001</v>
      </c>
      <c r="Q1628">
        <v>37.070999999999998</v>
      </c>
      <c r="R1628">
        <v>0.90300000000000002</v>
      </c>
      <c r="S1628" t="s">
        <v>1162</v>
      </c>
      <c r="T1628" t="s">
        <v>1162</v>
      </c>
    </row>
    <row r="1629" spans="1:20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539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31.077000000000002</v>
      </c>
      <c r="P1629">
        <v>30.920999999999999</v>
      </c>
      <c r="Q1629">
        <v>33.767000000000003</v>
      </c>
      <c r="R1629">
        <v>1.423</v>
      </c>
      <c r="S1629" t="s">
        <v>1162</v>
      </c>
      <c r="T1629" t="s">
        <v>1162</v>
      </c>
    </row>
    <row r="1630" spans="1:20">
      <c r="A1630" t="s">
        <v>1061</v>
      </c>
      <c r="B1630">
        <v>2023</v>
      </c>
      <c r="C1630" s="9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19.893000000000001</v>
      </c>
      <c r="P1630">
        <v>20.811</v>
      </c>
      <c r="Q1630">
        <v>25.204999999999998</v>
      </c>
      <c r="R1630">
        <v>2.1970000000000001</v>
      </c>
      <c r="S1630" t="s">
        <v>1162</v>
      </c>
      <c r="T1630" t="s">
        <v>1162</v>
      </c>
    </row>
    <row r="1631" spans="1:20">
      <c r="A1631" t="s">
        <v>1061</v>
      </c>
      <c r="B1631">
        <v>2023</v>
      </c>
      <c r="C1631" s="9">
        <v>44983</v>
      </c>
      <c r="D1631" t="s">
        <v>64</v>
      </c>
      <c r="E1631" t="s">
        <v>533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19.521000000000001</v>
      </c>
      <c r="P1631">
        <v>18.396000000000001</v>
      </c>
      <c r="Q1631">
        <v>24.648</v>
      </c>
      <c r="R1631">
        <v>3.1259999999999999</v>
      </c>
      <c r="S1631" t="s">
        <v>1162</v>
      </c>
      <c r="T1631" t="s">
        <v>1162</v>
      </c>
    </row>
    <row r="1632" spans="1:20">
      <c r="A1632" t="s">
        <v>1061</v>
      </c>
      <c r="B1632">
        <v>2023</v>
      </c>
      <c r="C1632" s="9">
        <v>44983</v>
      </c>
      <c r="D1632" t="s">
        <v>64</v>
      </c>
      <c r="E1632" t="s">
        <v>533</v>
      </c>
      <c r="F1632">
        <v>2</v>
      </c>
      <c r="G1632">
        <v>1</v>
      </c>
      <c r="H1632" t="s">
        <v>467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17.7</v>
      </c>
      <c r="P1632">
        <v>21.561</v>
      </c>
      <c r="Q1632">
        <v>30.303000000000001</v>
      </c>
      <c r="R1632">
        <v>4.3710000000000004</v>
      </c>
      <c r="S1632" t="s">
        <v>1162</v>
      </c>
      <c r="T1632" t="s">
        <v>1162</v>
      </c>
    </row>
    <row r="1633" spans="1:20">
      <c r="A1633" t="s">
        <v>1061</v>
      </c>
      <c r="B1633">
        <v>2023</v>
      </c>
      <c r="C1633" s="9">
        <v>44983</v>
      </c>
      <c r="D1633" t="s">
        <v>64</v>
      </c>
      <c r="E1633" t="s">
        <v>533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23.404</v>
      </c>
      <c r="P1633">
        <v>23.178999999999998</v>
      </c>
      <c r="Q1633">
        <v>26.454999999999998</v>
      </c>
      <c r="R1633">
        <v>1.6379999999999999</v>
      </c>
      <c r="S1633" t="s">
        <v>1162</v>
      </c>
      <c r="T1633" t="s">
        <v>1162</v>
      </c>
    </row>
    <row r="1634" spans="1:20">
      <c r="A1634" t="s">
        <v>1061</v>
      </c>
      <c r="B1634">
        <v>2023</v>
      </c>
      <c r="C1634" s="9">
        <v>44983</v>
      </c>
      <c r="D1634" t="s">
        <v>64</v>
      </c>
      <c r="E1634" t="s">
        <v>533</v>
      </c>
      <c r="F1634">
        <v>3</v>
      </c>
      <c r="G1634">
        <v>1</v>
      </c>
      <c r="H1634" t="s">
        <v>194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27.611000000000001</v>
      </c>
      <c r="P1634">
        <v>27.638000000000002</v>
      </c>
      <c r="Q1634">
        <v>30.626000000000001</v>
      </c>
      <c r="R1634">
        <v>1.494</v>
      </c>
      <c r="S1634" t="s">
        <v>1162</v>
      </c>
      <c r="T1634" t="s">
        <v>1162</v>
      </c>
    </row>
    <row r="1635" spans="1:20">
      <c r="A1635" t="s">
        <v>1061</v>
      </c>
      <c r="B1635">
        <v>2023</v>
      </c>
      <c r="C1635" s="9">
        <v>44983</v>
      </c>
      <c r="D1635" t="s">
        <v>64</v>
      </c>
      <c r="E1635" t="s">
        <v>533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4.5410000000000004</v>
      </c>
      <c r="P1635">
        <v>4.6189999999999998</v>
      </c>
      <c r="Q1635">
        <v>15.051</v>
      </c>
      <c r="R1635">
        <v>5.2160000000000002</v>
      </c>
      <c r="S1635" t="s">
        <v>1162</v>
      </c>
      <c r="T1635" t="s">
        <v>1162</v>
      </c>
    </row>
    <row r="1636" spans="1:20">
      <c r="A1636" t="s">
        <v>1061</v>
      </c>
      <c r="B1636">
        <v>2023</v>
      </c>
      <c r="C1636" s="9">
        <v>44983</v>
      </c>
      <c r="D1636" t="s">
        <v>64</v>
      </c>
      <c r="E1636" t="s">
        <v>533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21.788</v>
      </c>
      <c r="P1636">
        <v>21.975000000000001</v>
      </c>
      <c r="Q1636">
        <v>25.047000000000001</v>
      </c>
      <c r="R1636">
        <v>1.536</v>
      </c>
      <c r="S1636" t="s">
        <v>1162</v>
      </c>
      <c r="T1636" t="s">
        <v>1162</v>
      </c>
    </row>
    <row r="1637" spans="1:20">
      <c r="A1637" t="s">
        <v>1061</v>
      </c>
      <c r="B1637">
        <v>2023</v>
      </c>
      <c r="C1637" s="9">
        <v>44983</v>
      </c>
      <c r="D1637" t="s">
        <v>64</v>
      </c>
      <c r="E1637" t="s">
        <v>533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11.458</v>
      </c>
      <c r="P1637">
        <v>10.998999999999899</v>
      </c>
      <c r="Q1637">
        <v>18.870999999999999</v>
      </c>
      <c r="R1637">
        <v>3.9359999999999999</v>
      </c>
      <c r="S1637" t="s">
        <v>1162</v>
      </c>
      <c r="T1637" t="s">
        <v>1162</v>
      </c>
    </row>
    <row r="1638" spans="1:20">
      <c r="A1638" t="s">
        <v>1061</v>
      </c>
      <c r="B1638">
        <v>2023</v>
      </c>
      <c r="C1638" s="9">
        <v>44983</v>
      </c>
      <c r="D1638" t="s">
        <v>64</v>
      </c>
      <c r="E1638" t="s">
        <v>533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30.920999999999999</v>
      </c>
      <c r="P1638">
        <v>31.033999999999999</v>
      </c>
      <c r="Q1638">
        <v>33.86</v>
      </c>
      <c r="R1638">
        <v>1.413</v>
      </c>
      <c r="S1638" t="s">
        <v>1162</v>
      </c>
      <c r="T1638" t="s">
        <v>1162</v>
      </c>
    </row>
    <row r="1639" spans="1:20">
      <c r="A1639" t="s">
        <v>1061</v>
      </c>
      <c r="B1639">
        <v>2023</v>
      </c>
      <c r="C1639" s="9">
        <v>44983</v>
      </c>
      <c r="D1639" t="s">
        <v>64</v>
      </c>
      <c r="E1639" t="s">
        <v>533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21.103999999999999</v>
      </c>
      <c r="P1639">
        <v>20.934000000000001</v>
      </c>
      <c r="Q1639">
        <v>26.326000000000001</v>
      </c>
      <c r="R1639">
        <v>2.6960000000000002</v>
      </c>
      <c r="S1639" t="s">
        <v>1162</v>
      </c>
      <c r="T1639" t="s">
        <v>1162</v>
      </c>
    </row>
    <row r="1640" spans="1:20">
      <c r="A1640" t="s">
        <v>1061</v>
      </c>
      <c r="B1640">
        <v>2023</v>
      </c>
      <c r="C1640" s="9">
        <v>44983</v>
      </c>
      <c r="D1640" t="s">
        <v>64</v>
      </c>
      <c r="E1640" t="s">
        <v>533</v>
      </c>
      <c r="F1640">
        <v>6</v>
      </c>
      <c r="G1640">
        <v>1</v>
      </c>
      <c r="H1640" t="s">
        <v>200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29.785999999999898</v>
      </c>
      <c r="P1640">
        <v>29.788999999999898</v>
      </c>
      <c r="Q1640">
        <v>31.510999999999999</v>
      </c>
      <c r="R1640">
        <v>0.86099999999999999</v>
      </c>
      <c r="S1640" t="s">
        <v>1162</v>
      </c>
      <c r="T1640" t="s">
        <v>1162</v>
      </c>
    </row>
    <row r="1641" spans="1:20">
      <c r="A1641" t="s">
        <v>1061</v>
      </c>
      <c r="B1641">
        <v>2023</v>
      </c>
      <c r="C1641" s="9">
        <v>44983</v>
      </c>
      <c r="D1641" t="s">
        <v>64</v>
      </c>
      <c r="E1641" t="s">
        <v>533</v>
      </c>
      <c r="F1641">
        <v>6</v>
      </c>
      <c r="G1641">
        <v>1</v>
      </c>
      <c r="H1641" t="s">
        <v>535</v>
      </c>
      <c r="I1641" t="s">
        <v>226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6.7149999999999901</v>
      </c>
      <c r="P1641">
        <v>6.7879999999999896</v>
      </c>
      <c r="Q1641">
        <v>16.899999999999999</v>
      </c>
      <c r="R1641">
        <v>5.056</v>
      </c>
      <c r="S1641" t="s">
        <v>1162</v>
      </c>
      <c r="T1641" t="s">
        <v>1162</v>
      </c>
    </row>
    <row r="1642" spans="1:20">
      <c r="A1642" t="s">
        <v>1061</v>
      </c>
      <c r="B1642">
        <v>2023</v>
      </c>
      <c r="C1642" s="9">
        <v>44983</v>
      </c>
      <c r="D1642" t="s">
        <v>64</v>
      </c>
      <c r="E1642" t="s">
        <v>533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25.367000000000001</v>
      </c>
      <c r="P1642">
        <v>25.686</v>
      </c>
      <c r="Q1642">
        <v>28.213999999999999</v>
      </c>
      <c r="R1642">
        <v>1.264</v>
      </c>
      <c r="S1642" t="s">
        <v>1162</v>
      </c>
      <c r="T1642" t="s">
        <v>1162</v>
      </c>
    </row>
    <row r="1643" spans="1:20">
      <c r="A1643" t="s">
        <v>1061</v>
      </c>
      <c r="B1643">
        <v>2023</v>
      </c>
      <c r="C1643" s="9">
        <v>44983</v>
      </c>
      <c r="D1643" t="s">
        <v>64</v>
      </c>
      <c r="E1643" t="s">
        <v>533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27.202000000000002</v>
      </c>
      <c r="P1643">
        <v>27.129000000000001</v>
      </c>
      <c r="Q1643">
        <v>29.033000000000001</v>
      </c>
      <c r="R1643">
        <v>0.95199999999999996</v>
      </c>
      <c r="S1643" t="s">
        <v>1162</v>
      </c>
      <c r="T1643" t="s">
        <v>1162</v>
      </c>
    </row>
    <row r="1644" spans="1:20">
      <c r="A1644" t="s">
        <v>1061</v>
      </c>
      <c r="B1644">
        <v>2023</v>
      </c>
      <c r="C1644" s="9">
        <v>44983</v>
      </c>
      <c r="D1644" t="s">
        <v>64</v>
      </c>
      <c r="E1644" t="s">
        <v>533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29.382999999999999</v>
      </c>
      <c r="P1644">
        <v>29.361000000000001</v>
      </c>
      <c r="Q1644">
        <v>31.739000000000001</v>
      </c>
      <c r="R1644">
        <v>1.1890000000000001</v>
      </c>
      <c r="S1644" t="s">
        <v>1162</v>
      </c>
      <c r="T1644" t="s">
        <v>1162</v>
      </c>
    </row>
    <row r="1645" spans="1:20">
      <c r="A1645" t="s">
        <v>1061</v>
      </c>
      <c r="B1645">
        <v>2023</v>
      </c>
      <c r="C1645" s="9">
        <v>44983</v>
      </c>
      <c r="D1645" t="s">
        <v>64</v>
      </c>
      <c r="E1645" t="s">
        <v>533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23.456</v>
      </c>
      <c r="P1645">
        <v>23.221</v>
      </c>
      <c r="Q1645">
        <v>26.721</v>
      </c>
      <c r="R1645">
        <v>1.75</v>
      </c>
      <c r="S1645" t="s">
        <v>1162</v>
      </c>
      <c r="T1645" t="s">
        <v>1162</v>
      </c>
    </row>
    <row r="1646" spans="1:20">
      <c r="A1646" t="s">
        <v>1061</v>
      </c>
      <c r="B1646">
        <v>2023</v>
      </c>
      <c r="C1646" s="9">
        <v>44983</v>
      </c>
      <c r="D1646" t="s">
        <v>64</v>
      </c>
      <c r="E1646" t="s">
        <v>533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30.282999999999902</v>
      </c>
      <c r="P1646">
        <v>30.379000000000001</v>
      </c>
      <c r="Q1646">
        <v>32.609000000000002</v>
      </c>
      <c r="R1646">
        <v>1.115</v>
      </c>
      <c r="S1646" t="s">
        <v>1162</v>
      </c>
      <c r="T1646" t="s">
        <v>1162</v>
      </c>
    </row>
    <row r="1647" spans="1:20">
      <c r="A1647" t="s">
        <v>1061</v>
      </c>
      <c r="B1647">
        <v>2023</v>
      </c>
      <c r="C1647" s="9">
        <v>44983</v>
      </c>
      <c r="D1647" t="s">
        <v>64</v>
      </c>
      <c r="E1647" t="s">
        <v>533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16.46</v>
      </c>
      <c r="Q1647">
        <v>25.98</v>
      </c>
      <c r="R1647">
        <v>4.76</v>
      </c>
      <c r="S1647" t="s">
        <v>1162</v>
      </c>
      <c r="T1647" t="s">
        <v>1162</v>
      </c>
    </row>
    <row r="1648" spans="1:20">
      <c r="A1648" t="s">
        <v>1061</v>
      </c>
      <c r="B1648">
        <v>2023</v>
      </c>
      <c r="C1648" s="9">
        <v>44983</v>
      </c>
      <c r="D1648" t="s">
        <v>64</v>
      </c>
      <c r="E1648" t="s">
        <v>533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27.431000000000001</v>
      </c>
      <c r="P1648">
        <v>27.564</v>
      </c>
      <c r="Q1648">
        <v>29.744</v>
      </c>
      <c r="R1648">
        <v>1.0900000000000001</v>
      </c>
      <c r="S1648" t="s">
        <v>1162</v>
      </c>
      <c r="T1648" t="s">
        <v>1162</v>
      </c>
    </row>
    <row r="1649" spans="1:20">
      <c r="A1649" t="s">
        <v>1061</v>
      </c>
      <c r="B1649">
        <v>2023</v>
      </c>
      <c r="C1649" s="9">
        <v>44983</v>
      </c>
      <c r="D1649" t="s">
        <v>64</v>
      </c>
      <c r="E1649" t="s">
        <v>533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23.802</v>
      </c>
      <c r="P1649">
        <v>23.606999999999999</v>
      </c>
      <c r="Q1649">
        <v>27.632999999999999</v>
      </c>
      <c r="R1649">
        <v>2.0129999999999999</v>
      </c>
      <c r="S1649" t="s">
        <v>1162</v>
      </c>
      <c r="T1649" t="s">
        <v>1162</v>
      </c>
    </row>
    <row r="1650" spans="1:20">
      <c r="A1650" t="s">
        <v>1061</v>
      </c>
      <c r="B1650">
        <v>2023</v>
      </c>
      <c r="C1650" s="9">
        <v>44983</v>
      </c>
      <c r="D1650" t="s">
        <v>64</v>
      </c>
      <c r="E1650" t="s">
        <v>533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21.321999999999999</v>
      </c>
      <c r="P1650">
        <v>23.018999999999998</v>
      </c>
      <c r="Q1650">
        <v>27.832999999999998</v>
      </c>
      <c r="R1650">
        <v>2.407</v>
      </c>
      <c r="S1650" t="s">
        <v>1162</v>
      </c>
      <c r="T1650" t="s">
        <v>1162</v>
      </c>
    </row>
    <row r="1651" spans="1:20">
      <c r="A1651" t="s">
        <v>1061</v>
      </c>
      <c r="B1651">
        <v>2023</v>
      </c>
      <c r="C1651" s="9">
        <v>44983</v>
      </c>
      <c r="D1651" t="s">
        <v>64</v>
      </c>
      <c r="E1651" t="s">
        <v>533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23.358999999999899</v>
      </c>
      <c r="P1651">
        <v>23.097999999999999</v>
      </c>
      <c r="Q1651">
        <v>26.765999999999998</v>
      </c>
      <c r="R1651">
        <v>1.8340000000000001</v>
      </c>
      <c r="S1651" t="s">
        <v>1162</v>
      </c>
      <c r="T1651" t="s">
        <v>1162</v>
      </c>
    </row>
    <row r="1652" spans="1:20">
      <c r="A1652" t="s">
        <v>1061</v>
      </c>
      <c r="B1652">
        <v>2023</v>
      </c>
      <c r="C1652" s="9">
        <v>44983</v>
      </c>
      <c r="D1652" t="s">
        <v>64</v>
      </c>
      <c r="E1652" t="s">
        <v>533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13.475</v>
      </c>
      <c r="P1652">
        <v>20.53</v>
      </c>
      <c r="Q1652">
        <v>27.728000000000002</v>
      </c>
      <c r="R1652">
        <v>3.5990000000000002</v>
      </c>
      <c r="S1652" t="s">
        <v>1162</v>
      </c>
      <c r="T1652" t="s">
        <v>1162</v>
      </c>
    </row>
    <row r="1653" spans="1:20">
      <c r="A1653" t="s">
        <v>1061</v>
      </c>
      <c r="B1653">
        <v>2023</v>
      </c>
      <c r="C1653" s="9">
        <v>44983</v>
      </c>
      <c r="D1653" t="s">
        <v>64</v>
      </c>
      <c r="E1653" t="s">
        <v>533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22.823999999999899</v>
      </c>
      <c r="P1653">
        <v>23.135999999999999</v>
      </c>
      <c r="Q1653">
        <v>28.18</v>
      </c>
      <c r="R1653">
        <v>2.5219999999999998</v>
      </c>
      <c r="S1653" t="s">
        <v>1162</v>
      </c>
      <c r="T1653" t="s">
        <v>1162</v>
      </c>
    </row>
    <row r="1654" spans="1:20">
      <c r="A1654" t="s">
        <v>1061</v>
      </c>
      <c r="B1654">
        <v>2023</v>
      </c>
      <c r="C1654" s="9">
        <v>44983</v>
      </c>
      <c r="D1654" t="s">
        <v>64</v>
      </c>
      <c r="E1654" t="s">
        <v>536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35.265000000000001</v>
      </c>
      <c r="P1654">
        <v>35.285999999999902</v>
      </c>
      <c r="Q1654">
        <v>37.095999999999997</v>
      </c>
      <c r="R1654">
        <v>0.90500000000000003</v>
      </c>
      <c r="S1654" t="s">
        <v>1162</v>
      </c>
      <c r="T1654" t="s">
        <v>1162</v>
      </c>
    </row>
    <row r="1655" spans="1:20">
      <c r="A1655" t="s">
        <v>1061</v>
      </c>
      <c r="B1655">
        <v>2023</v>
      </c>
      <c r="C1655" s="9">
        <v>44983</v>
      </c>
      <c r="D1655" t="s">
        <v>64</v>
      </c>
      <c r="E1655" t="s">
        <v>536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20.53</v>
      </c>
      <c r="P1655">
        <v>20.436</v>
      </c>
      <c r="Q1655">
        <v>27.34</v>
      </c>
      <c r="R1655">
        <v>3.452</v>
      </c>
      <c r="S1655" t="s">
        <v>1162</v>
      </c>
      <c r="T1655" t="s">
        <v>1162</v>
      </c>
    </row>
    <row r="1656" spans="1:20">
      <c r="A1656" t="s">
        <v>1061</v>
      </c>
      <c r="B1656">
        <v>2023</v>
      </c>
      <c r="C1656" s="9">
        <v>44983</v>
      </c>
      <c r="D1656" t="s">
        <v>64</v>
      </c>
      <c r="E1656" t="s">
        <v>536</v>
      </c>
      <c r="F1656">
        <v>2</v>
      </c>
      <c r="G1656">
        <v>1</v>
      </c>
      <c r="H1656" t="s">
        <v>182</v>
      </c>
      <c r="I1656" t="s">
        <v>476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26.896000000000001</v>
      </c>
      <c r="P1656">
        <v>27.296999999999901</v>
      </c>
      <c r="Q1656">
        <v>30.940999999999999</v>
      </c>
      <c r="R1656">
        <v>1.8220000000000001</v>
      </c>
      <c r="S1656" t="s">
        <v>1162</v>
      </c>
      <c r="T1656" t="s">
        <v>1162</v>
      </c>
    </row>
    <row r="1657" spans="1:20">
      <c r="A1657" t="s">
        <v>1061</v>
      </c>
      <c r="B1657">
        <v>2023</v>
      </c>
      <c r="C1657" s="9">
        <v>44983</v>
      </c>
      <c r="D1657" t="s">
        <v>64</v>
      </c>
      <c r="E1657" t="s">
        <v>536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23.018999999999998</v>
      </c>
      <c r="P1657">
        <v>22.663</v>
      </c>
      <c r="Q1657">
        <v>27.297000000000001</v>
      </c>
      <c r="R1657">
        <v>2.3170000000000002</v>
      </c>
      <c r="S1657" t="s">
        <v>1162</v>
      </c>
      <c r="T1657" t="s">
        <v>1162</v>
      </c>
    </row>
    <row r="1658" spans="1:20">
      <c r="A1658" t="s">
        <v>1061</v>
      </c>
      <c r="B1658">
        <v>2023</v>
      </c>
      <c r="C1658" s="9">
        <v>44983</v>
      </c>
      <c r="D1658" t="s">
        <v>64</v>
      </c>
      <c r="E1658" t="s">
        <v>536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32.528999999999897</v>
      </c>
      <c r="P1658">
        <v>32.536999999999999</v>
      </c>
      <c r="Q1658">
        <v>34.296999999999997</v>
      </c>
      <c r="R1658">
        <v>0.88</v>
      </c>
      <c r="S1658" t="s">
        <v>1162</v>
      </c>
      <c r="T1658" t="s">
        <v>1162</v>
      </c>
    </row>
    <row r="1659" spans="1:20">
      <c r="A1659" t="s">
        <v>1061</v>
      </c>
      <c r="B1659">
        <v>2023</v>
      </c>
      <c r="C1659" s="9">
        <v>44983</v>
      </c>
      <c r="D1659" t="s">
        <v>64</v>
      </c>
      <c r="E1659" t="s">
        <v>536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27.564</v>
      </c>
      <c r="P1659">
        <v>27.443999999999999</v>
      </c>
      <c r="Q1659">
        <v>29.58</v>
      </c>
      <c r="R1659">
        <v>1.0680000000000001</v>
      </c>
      <c r="S1659" t="s">
        <v>1162</v>
      </c>
      <c r="T1659" t="s">
        <v>1162</v>
      </c>
    </row>
    <row r="1660" spans="1:20">
      <c r="A1660" t="s">
        <v>1061</v>
      </c>
      <c r="B1660">
        <v>2023</v>
      </c>
      <c r="C1660" s="9">
        <v>44983</v>
      </c>
      <c r="D1660" t="s">
        <v>64</v>
      </c>
      <c r="E1660" t="s">
        <v>536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28.681999999999999</v>
      </c>
      <c r="P1660">
        <v>28.914000000000001</v>
      </c>
      <c r="Q1660">
        <v>30.98</v>
      </c>
      <c r="R1660">
        <v>1.0329999999999999</v>
      </c>
      <c r="S1660" t="s">
        <v>1162</v>
      </c>
      <c r="T1660" t="s">
        <v>1162</v>
      </c>
    </row>
    <row r="1661" spans="1:20">
      <c r="A1661" t="s">
        <v>1061</v>
      </c>
      <c r="B1661">
        <v>2023</v>
      </c>
      <c r="C1661" s="9">
        <v>44983</v>
      </c>
      <c r="D1661" t="s">
        <v>64</v>
      </c>
      <c r="E1661" t="s">
        <v>536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30.379000000000001</v>
      </c>
      <c r="P1661">
        <v>30.193999999999999</v>
      </c>
      <c r="Q1661">
        <v>32.396000000000001</v>
      </c>
      <c r="R1661">
        <v>1.101</v>
      </c>
      <c r="S1661" t="s">
        <v>1162</v>
      </c>
      <c r="T1661" t="s">
        <v>1162</v>
      </c>
    </row>
    <row r="1662" spans="1:20">
      <c r="A1662" t="s">
        <v>1061</v>
      </c>
      <c r="B1662">
        <v>2023</v>
      </c>
      <c r="C1662" s="9">
        <v>44983</v>
      </c>
      <c r="D1662" t="s">
        <v>64</v>
      </c>
      <c r="E1662" t="s">
        <v>536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20.811</v>
      </c>
      <c r="P1662">
        <v>22.26</v>
      </c>
      <c r="Q1662">
        <v>26.44</v>
      </c>
      <c r="R1662">
        <v>2.09</v>
      </c>
      <c r="S1662" t="s">
        <v>1162</v>
      </c>
      <c r="T1662" t="s">
        <v>1162</v>
      </c>
    </row>
    <row r="1663" spans="1:20">
      <c r="A1663" t="s">
        <v>1061</v>
      </c>
      <c r="B1663">
        <v>2023</v>
      </c>
      <c r="C1663" s="9">
        <v>44983</v>
      </c>
      <c r="D1663" t="s">
        <v>64</v>
      </c>
      <c r="E1663" t="s">
        <v>536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29.361000000000001</v>
      </c>
      <c r="P1663">
        <v>29.026</v>
      </c>
      <c r="Q1663">
        <v>31.376000000000001</v>
      </c>
      <c r="R1663">
        <v>1.175</v>
      </c>
      <c r="S1663" t="s">
        <v>1162</v>
      </c>
      <c r="T1663" t="s">
        <v>1162</v>
      </c>
    </row>
    <row r="1664" spans="1:20">
      <c r="A1664" t="s">
        <v>1061</v>
      </c>
      <c r="B1664">
        <v>2023</v>
      </c>
      <c r="C1664" s="9">
        <v>44983</v>
      </c>
      <c r="D1664" t="s">
        <v>64</v>
      </c>
      <c r="E1664" t="s">
        <v>536</v>
      </c>
      <c r="F1664">
        <v>6</v>
      </c>
      <c r="G1664">
        <v>1</v>
      </c>
      <c r="H1664" t="s">
        <v>467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21.561</v>
      </c>
      <c r="P1664">
        <v>24.270999999999901</v>
      </c>
      <c r="Q1664">
        <v>32.064999999999998</v>
      </c>
      <c r="R1664">
        <v>3.8969999999999998</v>
      </c>
      <c r="S1664" t="s">
        <v>1162</v>
      </c>
      <c r="T1664" t="s">
        <v>1162</v>
      </c>
    </row>
    <row r="1665" spans="1:20">
      <c r="A1665" t="s">
        <v>1061</v>
      </c>
      <c r="B1665">
        <v>2023</v>
      </c>
      <c r="C1665" s="9">
        <v>44983</v>
      </c>
      <c r="D1665" t="s">
        <v>64</v>
      </c>
      <c r="E1665" t="s">
        <v>536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25.686</v>
      </c>
      <c r="P1665">
        <v>25.553999999999998</v>
      </c>
      <c r="Q1665">
        <v>28.065999999999999</v>
      </c>
      <c r="R1665">
        <v>1.256</v>
      </c>
      <c r="S1665" t="s">
        <v>1162</v>
      </c>
      <c r="T1665" t="s">
        <v>1162</v>
      </c>
    </row>
    <row r="1666" spans="1:20">
      <c r="A1666" t="s">
        <v>1061</v>
      </c>
      <c r="B1666">
        <v>2023</v>
      </c>
      <c r="C1666" s="9">
        <v>44983</v>
      </c>
      <c r="D1666" t="s">
        <v>64</v>
      </c>
      <c r="E1666" t="s">
        <v>536</v>
      </c>
      <c r="F1666">
        <v>7</v>
      </c>
      <c r="G1666">
        <v>1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27.638000000000002</v>
      </c>
      <c r="P1666">
        <v>28.050999999999998</v>
      </c>
      <c r="Q1666">
        <v>30.981000000000002</v>
      </c>
      <c r="R1666">
        <v>1.4650000000000001</v>
      </c>
      <c r="S1666" t="s">
        <v>1162</v>
      </c>
      <c r="T1666" t="s">
        <v>1162</v>
      </c>
    </row>
    <row r="1667" spans="1:20">
      <c r="A1667" t="s">
        <v>1061</v>
      </c>
      <c r="B1667">
        <v>2023</v>
      </c>
      <c r="C1667" s="9">
        <v>44983</v>
      </c>
      <c r="D1667" t="s">
        <v>64</v>
      </c>
      <c r="E1667" t="s">
        <v>536</v>
      </c>
      <c r="F1667">
        <v>7</v>
      </c>
      <c r="G1667">
        <v>1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29.788999999999898</v>
      </c>
      <c r="P1667">
        <v>29.673999999999999</v>
      </c>
      <c r="Q1667">
        <v>31.391999999999999</v>
      </c>
      <c r="R1667">
        <v>0.85899999999999999</v>
      </c>
      <c r="S1667" t="s">
        <v>1162</v>
      </c>
      <c r="T1667" t="s">
        <v>1162</v>
      </c>
    </row>
    <row r="1668" spans="1:20">
      <c r="A1668" t="s">
        <v>1061</v>
      </c>
      <c r="B1668">
        <v>2023</v>
      </c>
      <c r="C1668" s="9">
        <v>44983</v>
      </c>
      <c r="D1668" t="s">
        <v>64</v>
      </c>
      <c r="E1668" t="s">
        <v>536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31.033999999999999</v>
      </c>
      <c r="P1668">
        <v>31.111999999999998</v>
      </c>
      <c r="Q1668">
        <v>33.921999999999997</v>
      </c>
      <c r="R1668">
        <v>1.405</v>
      </c>
      <c r="S1668" t="s">
        <v>1162</v>
      </c>
      <c r="T1668" t="s">
        <v>1162</v>
      </c>
    </row>
    <row r="1669" spans="1:20">
      <c r="A1669" t="s">
        <v>1061</v>
      </c>
      <c r="B1669">
        <v>2023</v>
      </c>
      <c r="C1669" s="9">
        <v>44983</v>
      </c>
      <c r="D1669" t="s">
        <v>64</v>
      </c>
      <c r="E1669" t="s">
        <v>536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21.975000000000001</v>
      </c>
      <c r="P1669">
        <v>21.923999999999999</v>
      </c>
      <c r="Q1669">
        <v>24.974</v>
      </c>
      <c r="R1669">
        <v>1.5249999999999999</v>
      </c>
      <c r="S1669" t="s">
        <v>1162</v>
      </c>
      <c r="T1669" t="s">
        <v>1162</v>
      </c>
    </row>
    <row r="1670" spans="1:20">
      <c r="A1670" t="s">
        <v>1061</v>
      </c>
      <c r="B1670">
        <v>2023</v>
      </c>
      <c r="C1670" s="9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35.285999999999902</v>
      </c>
      <c r="P1670">
        <v>35.351999999999997</v>
      </c>
      <c r="Q1670">
        <v>37.158000000000001</v>
      </c>
      <c r="R1670">
        <v>0.90300000000000002</v>
      </c>
      <c r="S1670" t="s">
        <v>1162</v>
      </c>
      <c r="T1670" t="s">
        <v>1162</v>
      </c>
    </row>
    <row r="1671" spans="1:20">
      <c r="A1671" t="s">
        <v>1061</v>
      </c>
      <c r="B1671">
        <v>2023</v>
      </c>
      <c r="C1671" s="9">
        <v>44983</v>
      </c>
      <c r="D1671" t="s">
        <v>64</v>
      </c>
      <c r="E1671" t="s">
        <v>537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31.111999999999998</v>
      </c>
      <c r="P1671">
        <v>30.966000000000001</v>
      </c>
      <c r="Q1671">
        <v>33.698</v>
      </c>
      <c r="R1671">
        <v>1.3660000000000001</v>
      </c>
      <c r="S1671" t="s">
        <v>1162</v>
      </c>
      <c r="T1671" t="s">
        <v>1162</v>
      </c>
    </row>
    <row r="1672" spans="1:20">
      <c r="A1672" t="s">
        <v>1061</v>
      </c>
      <c r="B1672">
        <v>2023</v>
      </c>
      <c r="C1672" s="9">
        <v>44983</v>
      </c>
      <c r="D1672" t="s">
        <v>64</v>
      </c>
      <c r="E1672" t="s">
        <v>537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35.351999999999997</v>
      </c>
      <c r="P1672">
        <v>35.296999999999997</v>
      </c>
      <c r="Q1672">
        <v>37.085000000000001</v>
      </c>
      <c r="R1672">
        <v>0.89400000000000002</v>
      </c>
      <c r="S1672" t="s">
        <v>1162</v>
      </c>
      <c r="T1672" t="s">
        <v>1162</v>
      </c>
    </row>
    <row r="1673" spans="1:20">
      <c r="A1673" t="s">
        <v>1061</v>
      </c>
      <c r="B1673">
        <v>2023</v>
      </c>
      <c r="C1673" s="9">
        <v>44983</v>
      </c>
      <c r="D1673" t="s">
        <v>64</v>
      </c>
      <c r="E1673" t="s">
        <v>537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30.966000000000001</v>
      </c>
      <c r="P1673">
        <v>30.725999999999999</v>
      </c>
      <c r="Q1673">
        <v>33.404000000000003</v>
      </c>
      <c r="R1673">
        <v>1.339</v>
      </c>
      <c r="S1673" t="s">
        <v>1162</v>
      </c>
      <c r="T1673" t="s">
        <v>1162</v>
      </c>
    </row>
    <row r="1674" spans="1:20">
      <c r="A1674" t="s">
        <v>1061</v>
      </c>
      <c r="B1674">
        <v>2023</v>
      </c>
      <c r="C1674" s="9">
        <v>44983</v>
      </c>
      <c r="D1674" t="s">
        <v>64</v>
      </c>
      <c r="E1674" t="s">
        <v>537</v>
      </c>
      <c r="F1674">
        <v>2</v>
      </c>
      <c r="G1674">
        <v>1</v>
      </c>
      <c r="H1674" t="s">
        <v>194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28.050999999999998</v>
      </c>
      <c r="P1674">
        <v>28.417999999999999</v>
      </c>
      <c r="Q1674">
        <v>31.256</v>
      </c>
      <c r="R1674">
        <v>1.419</v>
      </c>
      <c r="S1674" t="s">
        <v>1162</v>
      </c>
      <c r="T1674" t="s">
        <v>1162</v>
      </c>
    </row>
    <row r="1675" spans="1:20">
      <c r="A1675" t="s">
        <v>1061</v>
      </c>
      <c r="B1675">
        <v>2023</v>
      </c>
      <c r="C1675" s="9">
        <v>44983</v>
      </c>
      <c r="D1675" t="s">
        <v>64</v>
      </c>
      <c r="E1675" t="s">
        <v>537</v>
      </c>
      <c r="F1675">
        <v>2</v>
      </c>
      <c r="G1675">
        <v>1</v>
      </c>
      <c r="H1675" t="s">
        <v>182</v>
      </c>
      <c r="I1675" t="s">
        <v>476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27.296999999999901</v>
      </c>
      <c r="P1675">
        <v>27.597000000000001</v>
      </c>
      <c r="Q1675">
        <v>31.067</v>
      </c>
      <c r="R1675">
        <v>1.7350000000000001</v>
      </c>
      <c r="S1675" t="s">
        <v>1162</v>
      </c>
      <c r="T1675" t="s">
        <v>1162</v>
      </c>
    </row>
    <row r="1676" spans="1:20">
      <c r="A1676" t="s">
        <v>1061</v>
      </c>
      <c r="B1676">
        <v>2023</v>
      </c>
      <c r="C1676" s="9">
        <v>44983</v>
      </c>
      <c r="D1676" t="s">
        <v>64</v>
      </c>
      <c r="E1676" t="s">
        <v>537</v>
      </c>
      <c r="F1676">
        <v>2</v>
      </c>
      <c r="G1676">
        <v>2</v>
      </c>
      <c r="H1676" t="s">
        <v>182</v>
      </c>
      <c r="I1676" t="s">
        <v>476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27.597000000000001</v>
      </c>
      <c r="P1676">
        <v>28.111000000000001</v>
      </c>
      <c r="Q1676">
        <v>31.495000000000001</v>
      </c>
      <c r="R1676">
        <v>1.6919999999999999</v>
      </c>
      <c r="S1676" t="s">
        <v>1162</v>
      </c>
      <c r="T1676" t="s">
        <v>1162</v>
      </c>
    </row>
    <row r="1677" spans="1:20">
      <c r="A1677" t="s">
        <v>1061</v>
      </c>
      <c r="B1677">
        <v>2023</v>
      </c>
      <c r="C1677" s="9">
        <v>44983</v>
      </c>
      <c r="D1677" t="s">
        <v>64</v>
      </c>
      <c r="E1677" t="s">
        <v>537</v>
      </c>
      <c r="F1677">
        <v>2</v>
      </c>
      <c r="G1677">
        <v>2</v>
      </c>
      <c r="H1677" t="s">
        <v>194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28.417999999999999</v>
      </c>
      <c r="P1677">
        <v>28.175999999999998</v>
      </c>
      <c r="Q1677">
        <v>30.97</v>
      </c>
      <c r="R1677">
        <v>1.397</v>
      </c>
      <c r="S1677" t="s">
        <v>1162</v>
      </c>
      <c r="T1677" t="s">
        <v>1162</v>
      </c>
    </row>
    <row r="1678" spans="1:20">
      <c r="A1678" t="s">
        <v>1061</v>
      </c>
      <c r="B1678">
        <v>2023</v>
      </c>
      <c r="C1678" s="9">
        <v>44983</v>
      </c>
      <c r="D1678" t="s">
        <v>64</v>
      </c>
      <c r="E1678" t="s">
        <v>537</v>
      </c>
      <c r="F1678">
        <v>2</v>
      </c>
      <c r="G1678">
        <v>3</v>
      </c>
      <c r="H1678" t="s">
        <v>182</v>
      </c>
      <c r="I1678" t="s">
        <v>476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28.111000000000001</v>
      </c>
      <c r="P1678">
        <v>28.561</v>
      </c>
      <c r="Q1678">
        <v>31.869</v>
      </c>
      <c r="R1678">
        <v>1.6539999999999999</v>
      </c>
      <c r="S1678" t="s">
        <v>1162</v>
      </c>
      <c r="T1678" t="s">
        <v>1162</v>
      </c>
    </row>
    <row r="1679" spans="1:20">
      <c r="A1679" t="s">
        <v>1061</v>
      </c>
      <c r="B1679">
        <v>2023</v>
      </c>
      <c r="C1679" s="9">
        <v>44983</v>
      </c>
      <c r="D1679" t="s">
        <v>64</v>
      </c>
      <c r="E1679" t="s">
        <v>537</v>
      </c>
      <c r="F1679">
        <v>2</v>
      </c>
      <c r="G1679">
        <v>3</v>
      </c>
      <c r="H1679" t="s">
        <v>194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28.175999999999998</v>
      </c>
      <c r="P1679">
        <v>27.960999999999999</v>
      </c>
      <c r="Q1679">
        <v>30.715</v>
      </c>
      <c r="R1679">
        <v>1.377</v>
      </c>
      <c r="S1679" t="s">
        <v>1162</v>
      </c>
      <c r="T1679" t="s">
        <v>1162</v>
      </c>
    </row>
    <row r="1680" spans="1:20">
      <c r="A1680" t="s">
        <v>1061</v>
      </c>
      <c r="B1680">
        <v>2023</v>
      </c>
      <c r="C1680" s="9">
        <v>44983</v>
      </c>
      <c r="D1680" t="s">
        <v>64</v>
      </c>
      <c r="E1680" t="s">
        <v>537</v>
      </c>
      <c r="F1680">
        <v>3</v>
      </c>
      <c r="G1680">
        <v>1</v>
      </c>
      <c r="H1680" t="s">
        <v>467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24.270999999999901</v>
      </c>
      <c r="P1680">
        <v>26.465</v>
      </c>
      <c r="Q1680">
        <v>32.734999999999999</v>
      </c>
      <c r="R1680">
        <v>3.1349999999999998</v>
      </c>
      <c r="S1680" t="s">
        <v>1162</v>
      </c>
      <c r="T1680" t="s">
        <v>1162</v>
      </c>
    </row>
    <row r="1681" spans="1:20">
      <c r="A1681" t="s">
        <v>1061</v>
      </c>
      <c r="B1681">
        <v>2023</v>
      </c>
      <c r="C1681" s="9">
        <v>44983</v>
      </c>
      <c r="D1681" t="s">
        <v>64</v>
      </c>
      <c r="E1681" t="s">
        <v>537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32.536999999999999</v>
      </c>
      <c r="P1681">
        <v>32.326000000000001</v>
      </c>
      <c r="Q1681">
        <v>34.07</v>
      </c>
      <c r="R1681">
        <v>0.872</v>
      </c>
      <c r="S1681" t="s">
        <v>1162</v>
      </c>
      <c r="T1681" t="s">
        <v>1162</v>
      </c>
    </row>
    <row r="1682" spans="1:20">
      <c r="A1682" t="s">
        <v>1061</v>
      </c>
      <c r="B1682">
        <v>2023</v>
      </c>
      <c r="C1682" s="9">
        <v>44983</v>
      </c>
      <c r="D1682" t="s">
        <v>64</v>
      </c>
      <c r="E1682" t="s">
        <v>537</v>
      </c>
      <c r="F1682">
        <v>3</v>
      </c>
      <c r="G1682">
        <v>2</v>
      </c>
      <c r="H1682" t="s">
        <v>467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26.465</v>
      </c>
      <c r="P1682">
        <v>28.423999999999999</v>
      </c>
      <c r="Q1682">
        <v>34.201999999999998</v>
      </c>
      <c r="R1682">
        <v>2.8889999999999998</v>
      </c>
      <c r="S1682" t="s">
        <v>1162</v>
      </c>
      <c r="T1682" t="s">
        <v>1162</v>
      </c>
    </row>
    <row r="1683" spans="1:20">
      <c r="A1683" t="s">
        <v>1061</v>
      </c>
      <c r="B1683">
        <v>2023</v>
      </c>
      <c r="C1683" s="9">
        <v>44983</v>
      </c>
      <c r="D1683" t="s">
        <v>64</v>
      </c>
      <c r="E1683" t="s">
        <v>537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32.326000000000001</v>
      </c>
      <c r="P1683">
        <v>32.213999999999999</v>
      </c>
      <c r="Q1683">
        <v>33.956000000000003</v>
      </c>
      <c r="R1683">
        <v>0.871</v>
      </c>
      <c r="S1683" t="s">
        <v>1162</v>
      </c>
      <c r="T1683" t="s">
        <v>1162</v>
      </c>
    </row>
    <row r="1684" spans="1:20">
      <c r="A1684" t="s">
        <v>1061</v>
      </c>
      <c r="B1684">
        <v>2023</v>
      </c>
      <c r="C1684" s="9">
        <v>44983</v>
      </c>
      <c r="D1684" t="s">
        <v>64</v>
      </c>
      <c r="E1684" t="s">
        <v>537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28.914000000000001</v>
      </c>
      <c r="P1684">
        <v>29.207999999999998</v>
      </c>
      <c r="Q1684">
        <v>31.244</v>
      </c>
      <c r="R1684">
        <v>1.018</v>
      </c>
      <c r="S1684" t="s">
        <v>1162</v>
      </c>
      <c r="T1684" t="s">
        <v>1162</v>
      </c>
    </row>
    <row r="1685" spans="1:20">
      <c r="A1685" t="s">
        <v>1061</v>
      </c>
      <c r="B1685">
        <v>2023</v>
      </c>
      <c r="C1685" s="9">
        <v>44983</v>
      </c>
      <c r="D1685" t="s">
        <v>64</v>
      </c>
      <c r="E1685" t="s">
        <v>537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22.26</v>
      </c>
      <c r="P1685">
        <v>23.067</v>
      </c>
      <c r="Q1685">
        <v>26.957000000000001</v>
      </c>
      <c r="R1685">
        <v>1.9450000000000001</v>
      </c>
      <c r="S1685" t="s">
        <v>1162</v>
      </c>
      <c r="T1685" t="s">
        <v>1162</v>
      </c>
    </row>
    <row r="1686" spans="1:20">
      <c r="A1686" t="s">
        <v>1061</v>
      </c>
      <c r="B1686">
        <v>2023</v>
      </c>
      <c r="C1686" s="9">
        <v>44983</v>
      </c>
      <c r="D1686" t="s">
        <v>64</v>
      </c>
      <c r="E1686" t="s">
        <v>537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23.067</v>
      </c>
      <c r="P1686">
        <v>24.035</v>
      </c>
      <c r="Q1686">
        <v>27.780999999999999</v>
      </c>
      <c r="R1686">
        <v>1.873</v>
      </c>
      <c r="S1686" t="s">
        <v>1162</v>
      </c>
      <c r="T1686" t="s">
        <v>1162</v>
      </c>
    </row>
    <row r="1687" spans="1:20">
      <c r="A1687" t="s">
        <v>1061</v>
      </c>
      <c r="B1687">
        <v>2023</v>
      </c>
      <c r="C1687" s="9">
        <v>44983</v>
      </c>
      <c r="D1687" t="s">
        <v>64</v>
      </c>
      <c r="E1687" t="s">
        <v>537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29.207999999999998</v>
      </c>
      <c r="P1687">
        <v>28.995000000000001</v>
      </c>
      <c r="Q1687">
        <v>31.016999999999999</v>
      </c>
      <c r="R1687">
        <v>1.0109999999999999</v>
      </c>
      <c r="S1687" t="s">
        <v>1162</v>
      </c>
      <c r="T1687" t="s">
        <v>1162</v>
      </c>
    </row>
    <row r="1688" spans="1:20">
      <c r="A1688" t="s">
        <v>1061</v>
      </c>
      <c r="B1688">
        <v>2023</v>
      </c>
      <c r="C1688" s="9">
        <v>44983</v>
      </c>
      <c r="D1688" t="s">
        <v>64</v>
      </c>
      <c r="E1688" t="s">
        <v>537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24.035</v>
      </c>
      <c r="P1688">
        <v>24.855</v>
      </c>
      <c r="Q1688">
        <v>28.477</v>
      </c>
      <c r="R1688">
        <v>1.8109999999999999</v>
      </c>
      <c r="S1688" t="s">
        <v>1162</v>
      </c>
      <c r="T1688" t="s">
        <v>1162</v>
      </c>
    </row>
    <row r="1689" spans="1:20">
      <c r="A1689" t="s">
        <v>1061</v>
      </c>
      <c r="B1689">
        <v>2023</v>
      </c>
      <c r="C1689" s="9">
        <v>44983</v>
      </c>
      <c r="D1689" t="s">
        <v>64</v>
      </c>
      <c r="E1689" t="s">
        <v>537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28.995000000000001</v>
      </c>
      <c r="P1689">
        <v>28.805</v>
      </c>
      <c r="Q1689">
        <v>30.812999999999999</v>
      </c>
      <c r="R1689">
        <v>1.004</v>
      </c>
      <c r="S1689" t="s">
        <v>1162</v>
      </c>
      <c r="T1689" t="s">
        <v>1162</v>
      </c>
    </row>
    <row r="1690" spans="1:20">
      <c r="A1690" t="s">
        <v>1061</v>
      </c>
      <c r="B1690">
        <v>2023</v>
      </c>
      <c r="C1690" s="9">
        <v>44983</v>
      </c>
      <c r="D1690" t="s">
        <v>64</v>
      </c>
      <c r="E1690" t="s">
        <v>538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35.296999999999997</v>
      </c>
      <c r="P1690">
        <v>35.320999999999998</v>
      </c>
      <c r="Q1690">
        <v>37.110999999999997</v>
      </c>
      <c r="R1690">
        <v>0.89500000000000002</v>
      </c>
      <c r="S1690" t="s">
        <v>1162</v>
      </c>
      <c r="T1690" t="s">
        <v>1162</v>
      </c>
    </row>
    <row r="1691" spans="1:20">
      <c r="A1691" t="s">
        <v>1061</v>
      </c>
      <c r="B1691">
        <v>2023</v>
      </c>
      <c r="C1691" s="9">
        <v>44983</v>
      </c>
      <c r="D1691" t="s">
        <v>64</v>
      </c>
      <c r="E1691" t="s">
        <v>538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24.855</v>
      </c>
      <c r="P1691">
        <v>24.790999999999901</v>
      </c>
      <c r="Q1691">
        <v>28.370999999999999</v>
      </c>
      <c r="R1691">
        <v>1.79</v>
      </c>
      <c r="S1691" t="s">
        <v>1162</v>
      </c>
      <c r="T1691" t="s">
        <v>1162</v>
      </c>
    </row>
    <row r="1692" spans="1:20">
      <c r="A1692" t="s">
        <v>1061</v>
      </c>
      <c r="B1692">
        <v>2023</v>
      </c>
      <c r="C1692" s="9">
        <v>44983</v>
      </c>
      <c r="D1692" t="s">
        <v>64</v>
      </c>
      <c r="E1692" t="s">
        <v>538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35.320999999999998</v>
      </c>
      <c r="P1692">
        <v>35.344000000000001</v>
      </c>
      <c r="Q1692">
        <v>37.136000000000003</v>
      </c>
      <c r="R1692">
        <v>0.89600000000000002</v>
      </c>
      <c r="S1692" t="s">
        <v>1162</v>
      </c>
      <c r="T1692" t="s">
        <v>1162</v>
      </c>
    </row>
    <row r="1693" spans="1:20">
      <c r="A1693" t="s">
        <v>1061</v>
      </c>
      <c r="B1693">
        <v>2023</v>
      </c>
      <c r="C1693" s="9">
        <v>44983</v>
      </c>
      <c r="D1693" t="s">
        <v>64</v>
      </c>
      <c r="E1693" t="s">
        <v>538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24.790999999999901</v>
      </c>
      <c r="P1693">
        <v>24.728999999999999</v>
      </c>
      <c r="Q1693">
        <v>28.271000000000001</v>
      </c>
      <c r="R1693">
        <v>1.7709999999999999</v>
      </c>
      <c r="S1693" t="s">
        <v>1162</v>
      </c>
      <c r="T1693" t="s">
        <v>1162</v>
      </c>
    </row>
    <row r="1694" spans="1:20">
      <c r="A1694" t="s">
        <v>1061</v>
      </c>
      <c r="B1694">
        <v>2023</v>
      </c>
      <c r="C1694" s="9">
        <v>44983</v>
      </c>
      <c r="D1694" t="s">
        <v>64</v>
      </c>
      <c r="E1694" t="s">
        <v>538</v>
      </c>
      <c r="F1694">
        <v>2</v>
      </c>
      <c r="G1694">
        <v>1</v>
      </c>
      <c r="H1694" t="s">
        <v>467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28.423999999999999</v>
      </c>
      <c r="P1694">
        <v>29.543999999999901</v>
      </c>
      <c r="Q1694">
        <v>35.01</v>
      </c>
      <c r="R1694">
        <v>2.7330000000000001</v>
      </c>
      <c r="S1694" t="s">
        <v>1162</v>
      </c>
      <c r="T1694" t="s">
        <v>1162</v>
      </c>
    </row>
    <row r="1695" spans="1:20">
      <c r="A1695" t="s">
        <v>1061</v>
      </c>
      <c r="B1695">
        <v>2023</v>
      </c>
      <c r="C1695" s="9">
        <v>44983</v>
      </c>
      <c r="D1695" t="s">
        <v>64</v>
      </c>
      <c r="E1695" t="s">
        <v>538</v>
      </c>
      <c r="F1695">
        <v>2</v>
      </c>
      <c r="G1695">
        <v>1</v>
      </c>
      <c r="H1695" t="s">
        <v>182</v>
      </c>
      <c r="I1695" t="s">
        <v>476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28.561</v>
      </c>
      <c r="P1695">
        <v>28.349999999999898</v>
      </c>
      <c r="Q1695">
        <v>31.603999999999999</v>
      </c>
      <c r="R1695">
        <v>1.627</v>
      </c>
      <c r="S1695" t="s">
        <v>1162</v>
      </c>
      <c r="T1695" t="s">
        <v>1162</v>
      </c>
    </row>
    <row r="1696" spans="1:20">
      <c r="A1696" t="s">
        <v>1061</v>
      </c>
      <c r="B1696">
        <v>2023</v>
      </c>
      <c r="C1696" s="9">
        <v>44983</v>
      </c>
      <c r="D1696" t="s">
        <v>64</v>
      </c>
      <c r="E1696" t="s">
        <v>538</v>
      </c>
      <c r="F1696">
        <v>2</v>
      </c>
      <c r="G1696">
        <v>2</v>
      </c>
      <c r="H1696" t="s">
        <v>467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29.543999999999901</v>
      </c>
      <c r="P1696">
        <v>30.421999999999901</v>
      </c>
      <c r="Q1696">
        <v>35.637999999999998</v>
      </c>
      <c r="R1696">
        <v>2.6080000000000001</v>
      </c>
      <c r="S1696" t="s">
        <v>1162</v>
      </c>
      <c r="T1696" t="s">
        <v>1162</v>
      </c>
    </row>
    <row r="1697" spans="1:20">
      <c r="A1697" t="s">
        <v>1061</v>
      </c>
      <c r="B1697">
        <v>2023</v>
      </c>
      <c r="C1697" s="9">
        <v>44983</v>
      </c>
      <c r="D1697" t="s">
        <v>64</v>
      </c>
      <c r="E1697" t="s">
        <v>538</v>
      </c>
      <c r="F1697">
        <v>2</v>
      </c>
      <c r="G1697">
        <v>2</v>
      </c>
      <c r="H1697" t="s">
        <v>182</v>
      </c>
      <c r="I1697" t="s">
        <v>476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28.349999999999898</v>
      </c>
      <c r="P1697">
        <v>28.175000000000001</v>
      </c>
      <c r="Q1697">
        <v>31.381</v>
      </c>
      <c r="R1697">
        <v>1.603</v>
      </c>
      <c r="S1697" t="s">
        <v>1162</v>
      </c>
      <c r="T1697" t="s">
        <v>1162</v>
      </c>
    </row>
    <row r="1698" spans="1:20">
      <c r="A1698" t="s">
        <v>1061</v>
      </c>
      <c r="B1698">
        <v>2023</v>
      </c>
      <c r="C1698" s="9">
        <v>44983</v>
      </c>
      <c r="D1698" t="s">
        <v>64</v>
      </c>
      <c r="E1698" t="s">
        <v>62</v>
      </c>
      <c r="F1698" t="s">
        <v>540</v>
      </c>
      <c r="G1698">
        <v>1</v>
      </c>
      <c r="H1698" t="s">
        <v>182</v>
      </c>
      <c r="I1698" t="s">
        <v>476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28.175000000000001</v>
      </c>
      <c r="P1698">
        <v>28.460999999999999</v>
      </c>
      <c r="Q1698">
        <v>31.614999999999998</v>
      </c>
      <c r="R1698">
        <v>1.577</v>
      </c>
      <c r="S1698" t="s">
        <v>1162</v>
      </c>
      <c r="T1698" t="s">
        <v>1162</v>
      </c>
    </row>
    <row r="1699" spans="1:20">
      <c r="A1699" t="s">
        <v>1061</v>
      </c>
      <c r="B1699">
        <v>2023</v>
      </c>
      <c r="C1699" s="9">
        <v>44983</v>
      </c>
      <c r="D1699" t="s">
        <v>64</v>
      </c>
      <c r="E1699" t="s">
        <v>62</v>
      </c>
      <c r="F1699" t="s">
        <v>540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24.728999999999999</v>
      </c>
      <c r="P1699">
        <v>24.515999999999998</v>
      </c>
      <c r="Q1699">
        <v>27.986000000000001</v>
      </c>
      <c r="R1699">
        <v>1.7350000000000001</v>
      </c>
      <c r="S1699" t="s">
        <v>1162</v>
      </c>
      <c r="T1699" t="s">
        <v>1162</v>
      </c>
    </row>
    <row r="1700" spans="1:20">
      <c r="A1700" t="s">
        <v>1061</v>
      </c>
      <c r="B1700">
        <v>2023</v>
      </c>
      <c r="C1700" s="9">
        <v>44983</v>
      </c>
      <c r="D1700" t="s">
        <v>64</v>
      </c>
      <c r="E1700" t="s">
        <v>62</v>
      </c>
      <c r="F1700" t="s">
        <v>540</v>
      </c>
      <c r="G1700">
        <v>2</v>
      </c>
      <c r="H1700" t="s">
        <v>182</v>
      </c>
      <c r="I1700" t="s">
        <v>476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28.460999999999999</v>
      </c>
      <c r="P1700">
        <v>28.718</v>
      </c>
      <c r="Q1700">
        <v>31.824000000000002</v>
      </c>
      <c r="R1700">
        <v>1.5529999999999999</v>
      </c>
      <c r="S1700" t="s">
        <v>1162</v>
      </c>
      <c r="T1700" t="s">
        <v>1162</v>
      </c>
    </row>
    <row r="1701" spans="1:20">
      <c r="A1701" t="s">
        <v>1061</v>
      </c>
      <c r="B1701">
        <v>2023</v>
      </c>
      <c r="C1701" s="9">
        <v>44983</v>
      </c>
      <c r="D1701" t="s">
        <v>64</v>
      </c>
      <c r="E1701" t="s">
        <v>62</v>
      </c>
      <c r="F1701" t="s">
        <v>540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24.515999999999998</v>
      </c>
      <c r="P1701">
        <v>24.329000000000001</v>
      </c>
      <c r="Q1701">
        <v>27.733000000000001</v>
      </c>
      <c r="R1701">
        <v>1.702</v>
      </c>
      <c r="S1701" t="s">
        <v>1162</v>
      </c>
      <c r="T1701" t="s">
        <v>1162</v>
      </c>
    </row>
    <row r="1702" spans="1:20">
      <c r="A1702" t="s">
        <v>1061</v>
      </c>
      <c r="B1702">
        <v>2023</v>
      </c>
      <c r="C1702" s="9">
        <v>44983</v>
      </c>
      <c r="D1702" t="s">
        <v>64</v>
      </c>
      <c r="E1702" t="s">
        <v>62</v>
      </c>
      <c r="F1702" t="s">
        <v>539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35.344000000000001</v>
      </c>
      <c r="P1702">
        <v>35.436</v>
      </c>
      <c r="Q1702">
        <v>37.225999999999999</v>
      </c>
      <c r="R1702">
        <v>0.89500000000000002</v>
      </c>
      <c r="S1702" t="s">
        <v>1162</v>
      </c>
      <c r="T1702" t="s">
        <v>1162</v>
      </c>
    </row>
    <row r="1703" spans="1:20">
      <c r="A1703" t="s">
        <v>1061</v>
      </c>
      <c r="B1703">
        <v>2023</v>
      </c>
      <c r="C1703" s="9">
        <v>44983</v>
      </c>
      <c r="D1703" t="s">
        <v>64</v>
      </c>
      <c r="E1703" t="s">
        <v>62</v>
      </c>
      <c r="F1703" t="s">
        <v>539</v>
      </c>
      <c r="G1703">
        <v>1</v>
      </c>
      <c r="H1703" t="s">
        <v>467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30.421999999999901</v>
      </c>
      <c r="P1703">
        <v>29.922999999999998</v>
      </c>
      <c r="Q1703">
        <v>34.878999999999998</v>
      </c>
      <c r="R1703">
        <v>2.4780000000000002</v>
      </c>
      <c r="S1703" t="s">
        <v>1162</v>
      </c>
      <c r="T1703" t="s">
        <v>1162</v>
      </c>
    </row>
    <row r="1704" spans="1:20">
      <c r="A1704" t="s">
        <v>1061</v>
      </c>
      <c r="B1704">
        <v>2023</v>
      </c>
      <c r="C1704" s="9">
        <v>44983</v>
      </c>
      <c r="D1704" t="s">
        <v>64</v>
      </c>
      <c r="E1704" t="s">
        <v>62</v>
      </c>
      <c r="F1704" t="s">
        <v>539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35.436</v>
      </c>
      <c r="P1704">
        <v>35.518999999999998</v>
      </c>
      <c r="Q1704">
        <v>37.307000000000002</v>
      </c>
      <c r="R1704">
        <v>0.89400000000000002</v>
      </c>
      <c r="S1704" t="s">
        <v>1162</v>
      </c>
      <c r="T1704" t="s">
        <v>1162</v>
      </c>
    </row>
    <row r="1705" spans="1:20">
      <c r="A1705" t="s">
        <v>1061</v>
      </c>
      <c r="B1705">
        <v>2023</v>
      </c>
      <c r="C1705" s="9">
        <v>44983</v>
      </c>
      <c r="D1705" t="s">
        <v>64</v>
      </c>
      <c r="E1705" t="s">
        <v>62</v>
      </c>
      <c r="F1705" t="s">
        <v>539</v>
      </c>
      <c r="G1705">
        <v>2</v>
      </c>
      <c r="H1705" t="s">
        <v>467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29.922999999999998</v>
      </c>
      <c r="P1705">
        <v>29.520999999999901</v>
      </c>
      <c r="Q1705">
        <v>34.262999999999998</v>
      </c>
      <c r="R1705">
        <v>2.371</v>
      </c>
      <c r="S1705" t="s">
        <v>1162</v>
      </c>
      <c r="T1705" t="s">
        <v>1162</v>
      </c>
    </row>
    <row r="1706" spans="1:20">
      <c r="A1706" t="s">
        <v>1116</v>
      </c>
      <c r="B1706">
        <v>2023</v>
      </c>
      <c r="C1706" s="9">
        <v>45002</v>
      </c>
      <c r="D1706" t="s">
        <v>64</v>
      </c>
      <c r="E1706" t="s">
        <v>533</v>
      </c>
      <c r="F1706">
        <v>1</v>
      </c>
      <c r="G1706">
        <v>1</v>
      </c>
      <c r="H1706" t="s">
        <v>467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29.520999999999901</v>
      </c>
      <c r="P1706">
        <v>29.867000000000001</v>
      </c>
      <c r="Q1706">
        <v>34.499000000000002</v>
      </c>
      <c r="R1706">
        <v>2.3159999999999998</v>
      </c>
      <c r="S1706" t="s">
        <v>1162</v>
      </c>
      <c r="T1706" t="s">
        <v>1162</v>
      </c>
    </row>
    <row r="1707" spans="1:20">
      <c r="A1707" t="s">
        <v>1116</v>
      </c>
      <c r="B1707">
        <v>2023</v>
      </c>
      <c r="C1707" s="9">
        <v>45002</v>
      </c>
      <c r="D1707" t="s">
        <v>64</v>
      </c>
      <c r="E1707" t="s">
        <v>533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23.221</v>
      </c>
      <c r="P1707">
        <v>23.134999999999899</v>
      </c>
      <c r="Q1707">
        <v>26.593</v>
      </c>
      <c r="R1707">
        <v>1.7290000000000001</v>
      </c>
      <c r="S1707" t="s">
        <v>1162</v>
      </c>
      <c r="T1707" t="s">
        <v>1162</v>
      </c>
    </row>
    <row r="1708" spans="1:20">
      <c r="A1708" t="s">
        <v>1116</v>
      </c>
      <c r="B1708">
        <v>2023</v>
      </c>
      <c r="C1708" s="9">
        <v>45002</v>
      </c>
      <c r="D1708" t="s">
        <v>64</v>
      </c>
      <c r="E1708" t="s">
        <v>533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30.027999999999999</v>
      </c>
      <c r="P1708">
        <v>30.04</v>
      </c>
      <c r="Q1708">
        <v>32.124000000000002</v>
      </c>
      <c r="R1708">
        <v>1.042</v>
      </c>
      <c r="S1708" t="s">
        <v>1162</v>
      </c>
      <c r="T1708" t="s">
        <v>1162</v>
      </c>
    </row>
    <row r="1709" spans="1:20">
      <c r="A1709" t="s">
        <v>1116</v>
      </c>
      <c r="B1709">
        <v>2023</v>
      </c>
      <c r="C1709" s="9">
        <v>45002</v>
      </c>
      <c r="D1709" t="s">
        <v>64</v>
      </c>
      <c r="E1709" t="s">
        <v>533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10.998999999999899</v>
      </c>
      <c r="P1709">
        <v>11.000999999999999</v>
      </c>
      <c r="Q1709">
        <v>18.675000000000001</v>
      </c>
      <c r="R1709">
        <v>3.8370000000000002</v>
      </c>
      <c r="S1709" t="s">
        <v>1162</v>
      </c>
      <c r="T1709" t="s">
        <v>1162</v>
      </c>
    </row>
    <row r="1710" spans="1:20">
      <c r="A1710" t="s">
        <v>1116</v>
      </c>
      <c r="B1710">
        <v>2023</v>
      </c>
      <c r="C1710" s="9">
        <v>45002</v>
      </c>
      <c r="D1710" t="s">
        <v>64</v>
      </c>
      <c r="E1710" t="s">
        <v>533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12.631</v>
      </c>
      <c r="P1710">
        <v>18.995999999999999</v>
      </c>
      <c r="Q1710">
        <v>27.902000000000001</v>
      </c>
      <c r="R1710">
        <v>4.4530000000000003</v>
      </c>
      <c r="S1710" t="s">
        <v>1162</v>
      </c>
      <c r="T1710" t="s">
        <v>1162</v>
      </c>
    </row>
    <row r="1711" spans="1:20">
      <c r="A1711" t="s">
        <v>1116</v>
      </c>
      <c r="B1711">
        <v>2023</v>
      </c>
      <c r="C1711" s="9">
        <v>45002</v>
      </c>
      <c r="D1711" t="s">
        <v>64</v>
      </c>
      <c r="E1711" t="s">
        <v>533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534</v>
      </c>
      <c r="O1711">
        <v>24.329000000000001</v>
      </c>
      <c r="P1711">
        <v>23.948999999999899</v>
      </c>
      <c r="Q1711">
        <v>27.300999999999998</v>
      </c>
      <c r="R1711">
        <v>1.6759999999999999</v>
      </c>
      <c r="S1711" t="s">
        <v>1162</v>
      </c>
      <c r="T1711" t="s">
        <v>1162</v>
      </c>
    </row>
    <row r="1712" spans="1:20">
      <c r="A1712" t="s">
        <v>1116</v>
      </c>
      <c r="B1712">
        <v>2023</v>
      </c>
      <c r="C1712" s="9">
        <v>45002</v>
      </c>
      <c r="D1712" t="s">
        <v>64</v>
      </c>
      <c r="E1712" t="s">
        <v>533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27.129000000000001</v>
      </c>
      <c r="P1712">
        <v>27.16</v>
      </c>
      <c r="Q1712">
        <v>29.065999999999999</v>
      </c>
      <c r="R1712">
        <v>0.95299999999999996</v>
      </c>
      <c r="S1712" t="s">
        <v>1162</v>
      </c>
      <c r="T1712" t="s">
        <v>1162</v>
      </c>
    </row>
    <row r="1713" spans="1:20">
      <c r="A1713" t="s">
        <v>1116</v>
      </c>
      <c r="B1713">
        <v>2023</v>
      </c>
      <c r="C1713" s="9">
        <v>45002</v>
      </c>
      <c r="D1713" t="s">
        <v>64</v>
      </c>
      <c r="E1713" t="s">
        <v>533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7.6950000000000003</v>
      </c>
      <c r="P1713">
        <v>7.6239999999999997</v>
      </c>
      <c r="Q1713">
        <v>18.832000000000001</v>
      </c>
      <c r="R1713">
        <v>5.6040000000000001</v>
      </c>
      <c r="S1713" t="s">
        <v>1162</v>
      </c>
      <c r="T1713" t="s">
        <v>1162</v>
      </c>
    </row>
    <row r="1714" spans="1:20">
      <c r="A1714" t="s">
        <v>1116</v>
      </c>
      <c r="B1714">
        <v>2023</v>
      </c>
      <c r="C1714" s="9">
        <v>45002</v>
      </c>
      <c r="D1714" t="s">
        <v>64</v>
      </c>
      <c r="E1714" t="s">
        <v>533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25.553999999999998</v>
      </c>
      <c r="P1714">
        <v>25.670999999999999</v>
      </c>
      <c r="Q1714">
        <v>28.167000000000002</v>
      </c>
      <c r="R1714">
        <v>1.248</v>
      </c>
      <c r="S1714" t="s">
        <v>1162</v>
      </c>
      <c r="T1714" t="s">
        <v>1162</v>
      </c>
    </row>
    <row r="1715" spans="1:20">
      <c r="A1715" t="s">
        <v>1116</v>
      </c>
      <c r="B1715">
        <v>2023</v>
      </c>
      <c r="C1715" s="9">
        <v>45002</v>
      </c>
      <c r="D1715" t="s">
        <v>64</v>
      </c>
      <c r="E1715" t="s">
        <v>533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17.442999999999898</v>
      </c>
      <c r="P1715">
        <v>17.189</v>
      </c>
      <c r="Q1715">
        <v>22.369</v>
      </c>
      <c r="R1715">
        <v>2.59</v>
      </c>
      <c r="S1715" t="s">
        <v>1162</v>
      </c>
      <c r="T1715" t="s">
        <v>1162</v>
      </c>
    </row>
    <row r="1716" spans="1:20">
      <c r="A1716" t="s">
        <v>1116</v>
      </c>
      <c r="B1716">
        <v>2023</v>
      </c>
      <c r="C1716" s="9">
        <v>45002</v>
      </c>
      <c r="D1716" t="s">
        <v>64</v>
      </c>
      <c r="E1716" t="s">
        <v>533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23.606999999999999</v>
      </c>
      <c r="P1716">
        <v>23.972000000000001</v>
      </c>
      <c r="Q1716">
        <v>27.923999999999999</v>
      </c>
      <c r="R1716">
        <v>1.976</v>
      </c>
      <c r="S1716" t="s">
        <v>1162</v>
      </c>
      <c r="T1716" t="s">
        <v>1162</v>
      </c>
    </row>
    <row r="1717" spans="1:20">
      <c r="A1717" t="s">
        <v>1116</v>
      </c>
      <c r="B1717">
        <v>2023</v>
      </c>
      <c r="C1717" s="9">
        <v>45002</v>
      </c>
      <c r="D1717" t="s">
        <v>64</v>
      </c>
      <c r="E1717" t="s">
        <v>533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15.321999999999999</v>
      </c>
      <c r="P1717">
        <v>14.795</v>
      </c>
      <c r="Q1717">
        <v>22.323</v>
      </c>
      <c r="R1717">
        <v>3.7639999999999998</v>
      </c>
      <c r="S1717" t="s">
        <v>1162</v>
      </c>
      <c r="T1717" t="s">
        <v>1162</v>
      </c>
    </row>
    <row r="1718" spans="1:20">
      <c r="A1718" t="s">
        <v>1116</v>
      </c>
      <c r="B1718">
        <v>2023</v>
      </c>
      <c r="C1718" s="9">
        <v>45002</v>
      </c>
      <c r="D1718" t="s">
        <v>64</v>
      </c>
      <c r="E1718" t="s">
        <v>533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28.805</v>
      </c>
      <c r="P1718">
        <v>28.89</v>
      </c>
      <c r="Q1718">
        <v>30.891999999999999</v>
      </c>
      <c r="R1718">
        <v>1.0009999999999999</v>
      </c>
      <c r="S1718" t="s">
        <v>1162</v>
      </c>
      <c r="T1718" t="s">
        <v>1162</v>
      </c>
    </row>
    <row r="1719" spans="1:20">
      <c r="A1719" t="s">
        <v>1116</v>
      </c>
      <c r="B1719">
        <v>2023</v>
      </c>
      <c r="C1719" s="9">
        <v>45002</v>
      </c>
      <c r="D1719" t="s">
        <v>64</v>
      </c>
      <c r="E1719" t="s">
        <v>533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23.411999999999999</v>
      </c>
      <c r="P1719">
        <v>23.259999999999899</v>
      </c>
      <c r="Q1719">
        <v>26.443999999999999</v>
      </c>
      <c r="R1719">
        <v>1.5920000000000001</v>
      </c>
      <c r="S1719" t="s">
        <v>1162</v>
      </c>
      <c r="T1719" t="s">
        <v>1162</v>
      </c>
    </row>
    <row r="1720" spans="1:20">
      <c r="A1720" t="s">
        <v>1116</v>
      </c>
      <c r="B1720">
        <v>2023</v>
      </c>
      <c r="C1720" s="9">
        <v>45002</v>
      </c>
      <c r="D1720" t="s">
        <v>64</v>
      </c>
      <c r="E1720" t="s">
        <v>533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22.071999999999999</v>
      </c>
      <c r="P1720">
        <v>22.167000000000002</v>
      </c>
      <c r="Q1720">
        <v>24.975000000000001</v>
      </c>
      <c r="R1720">
        <v>1.4039999999999999</v>
      </c>
      <c r="S1720" t="s">
        <v>1162</v>
      </c>
      <c r="T1720" t="s">
        <v>1162</v>
      </c>
    </row>
    <row r="1721" spans="1:20">
      <c r="A1721" t="s">
        <v>1116</v>
      </c>
      <c r="B1721">
        <v>2023</v>
      </c>
      <c r="C1721" s="9">
        <v>45002</v>
      </c>
      <c r="D1721" t="s">
        <v>64</v>
      </c>
      <c r="E1721" t="s">
        <v>533</v>
      </c>
      <c r="F1721">
        <v>8</v>
      </c>
      <c r="G1721">
        <v>1</v>
      </c>
      <c r="H1721" t="s">
        <v>535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6.7879999999999896</v>
      </c>
      <c r="P1721">
        <v>6.61</v>
      </c>
      <c r="Q1721">
        <v>15.868</v>
      </c>
      <c r="R1721">
        <v>4.6289999999999996</v>
      </c>
      <c r="S1721" t="s">
        <v>1162</v>
      </c>
      <c r="T1721" t="s">
        <v>1162</v>
      </c>
    </row>
    <row r="1722" spans="1:20">
      <c r="A1722" t="s">
        <v>1116</v>
      </c>
      <c r="B1722">
        <v>2023</v>
      </c>
      <c r="C1722" s="9">
        <v>45002</v>
      </c>
      <c r="D1722" t="s">
        <v>64</v>
      </c>
      <c r="E1722" t="s">
        <v>533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4.6189999999999998</v>
      </c>
      <c r="P1722">
        <v>13.768999999999901</v>
      </c>
      <c r="Q1722">
        <v>22.254999999999999</v>
      </c>
      <c r="R1722">
        <v>4.2430000000000003</v>
      </c>
      <c r="S1722" t="s">
        <v>1162</v>
      </c>
      <c r="T1722" t="s">
        <v>1162</v>
      </c>
    </row>
    <row r="1723" spans="1:20">
      <c r="A1723" t="s">
        <v>1116</v>
      </c>
      <c r="B1723">
        <v>2023</v>
      </c>
      <c r="C1723" s="9">
        <v>45002</v>
      </c>
      <c r="D1723" t="s">
        <v>64</v>
      </c>
      <c r="E1723" t="s">
        <v>533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23.827999999999999</v>
      </c>
      <c r="P1723">
        <v>21.907999999999902</v>
      </c>
      <c r="Q1723">
        <v>27.4</v>
      </c>
      <c r="R1723">
        <v>2.746</v>
      </c>
      <c r="S1723" t="s">
        <v>1162</v>
      </c>
      <c r="T1723" t="s">
        <v>1162</v>
      </c>
    </row>
    <row r="1724" spans="1:20">
      <c r="A1724" t="s">
        <v>1116</v>
      </c>
      <c r="B1724">
        <v>2023</v>
      </c>
      <c r="C1724" s="9">
        <v>45002</v>
      </c>
      <c r="D1724" t="s">
        <v>64</v>
      </c>
      <c r="E1724" t="s">
        <v>533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23.135999999999999</v>
      </c>
      <c r="P1724">
        <v>23.294</v>
      </c>
      <c r="Q1724">
        <v>28.282</v>
      </c>
      <c r="R1724">
        <v>2.4940000000000002</v>
      </c>
      <c r="S1724" t="s">
        <v>1162</v>
      </c>
      <c r="T1724" t="s">
        <v>1162</v>
      </c>
    </row>
    <row r="1725" spans="1:20">
      <c r="A1725" t="s">
        <v>1116</v>
      </c>
      <c r="B1725">
        <v>2023</v>
      </c>
      <c r="C1725" s="9">
        <v>45002</v>
      </c>
      <c r="D1725" t="s">
        <v>64</v>
      </c>
      <c r="E1725" t="s">
        <v>533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7.2949999999999999</v>
      </c>
      <c r="P1725">
        <v>7.2729999999999997</v>
      </c>
      <c r="Q1725">
        <v>15.193</v>
      </c>
      <c r="R1725">
        <v>3.96</v>
      </c>
      <c r="S1725" t="s">
        <v>1162</v>
      </c>
      <c r="T1725" t="s">
        <v>1162</v>
      </c>
    </row>
    <row r="1726" spans="1:20">
      <c r="A1726" t="s">
        <v>1116</v>
      </c>
      <c r="B1726">
        <v>2023</v>
      </c>
      <c r="C1726" s="9">
        <v>45002</v>
      </c>
      <c r="D1726" t="s">
        <v>64</v>
      </c>
      <c r="E1726" t="s">
        <v>533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30.193999999999999</v>
      </c>
      <c r="P1726">
        <v>30.268999999999998</v>
      </c>
      <c r="Q1726">
        <v>32.463000000000001</v>
      </c>
      <c r="R1726">
        <v>1.097</v>
      </c>
      <c r="S1726" t="s">
        <v>1162</v>
      </c>
      <c r="T1726" t="s">
        <v>1162</v>
      </c>
    </row>
    <row r="1727" spans="1:20">
      <c r="A1727" t="s">
        <v>1116</v>
      </c>
      <c r="B1727">
        <v>2023</v>
      </c>
      <c r="C1727" s="9">
        <v>45002</v>
      </c>
      <c r="D1727" t="s">
        <v>64</v>
      </c>
      <c r="E1727" t="s">
        <v>533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20.934000000000001</v>
      </c>
      <c r="P1727">
        <v>20.725999999999999</v>
      </c>
      <c r="Q1727">
        <v>25.923999999999999</v>
      </c>
      <c r="R1727">
        <v>2.5990000000000002</v>
      </c>
      <c r="S1727" t="s">
        <v>1162</v>
      </c>
      <c r="T1727" t="s">
        <v>1162</v>
      </c>
    </row>
    <row r="1728" spans="1:20">
      <c r="A1728" t="s">
        <v>1116</v>
      </c>
      <c r="B1728">
        <v>2023</v>
      </c>
      <c r="C1728" s="9">
        <v>45002</v>
      </c>
      <c r="D1728" t="s">
        <v>64</v>
      </c>
      <c r="E1728" t="s">
        <v>533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18.588000000000001</v>
      </c>
      <c r="P1728">
        <v>20.236999999999998</v>
      </c>
      <c r="Q1728">
        <v>25.920999999999999</v>
      </c>
      <c r="R1728">
        <v>2.8420000000000001</v>
      </c>
      <c r="S1728" t="s">
        <v>1162</v>
      </c>
      <c r="T1728" t="s">
        <v>1162</v>
      </c>
    </row>
    <row r="1729" spans="1:20">
      <c r="A1729" t="s">
        <v>1116</v>
      </c>
      <c r="B1729">
        <v>2023</v>
      </c>
      <c r="C1729" s="9">
        <v>45002</v>
      </c>
      <c r="D1729" t="s">
        <v>64</v>
      </c>
      <c r="E1729" t="s">
        <v>533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21.923999999999999</v>
      </c>
      <c r="P1729">
        <v>21.664999999999999</v>
      </c>
      <c r="Q1729">
        <v>24.667000000000002</v>
      </c>
      <c r="R1729">
        <v>1.5009999999999999</v>
      </c>
      <c r="S1729" t="s">
        <v>1162</v>
      </c>
      <c r="T1729" t="s">
        <v>1162</v>
      </c>
    </row>
    <row r="1730" spans="1:20">
      <c r="A1730" t="s">
        <v>1116</v>
      </c>
      <c r="B1730">
        <v>2023</v>
      </c>
      <c r="C1730" s="9">
        <v>45002</v>
      </c>
      <c r="D1730" t="s">
        <v>64</v>
      </c>
      <c r="E1730" t="s">
        <v>536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35.518999999999998</v>
      </c>
      <c r="P1730">
        <v>35.528999999999897</v>
      </c>
      <c r="Q1730">
        <v>37.320999999999998</v>
      </c>
      <c r="R1730">
        <v>0.89600000000000002</v>
      </c>
      <c r="S1730" t="s">
        <v>1162</v>
      </c>
      <c r="T1730" t="s">
        <v>1162</v>
      </c>
    </row>
    <row r="1731" spans="1:20">
      <c r="A1731" t="s">
        <v>1116</v>
      </c>
      <c r="B1731">
        <v>2023</v>
      </c>
      <c r="C1731" s="9">
        <v>45002</v>
      </c>
      <c r="D1731" t="s">
        <v>64</v>
      </c>
      <c r="E1731" t="s">
        <v>536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20.236999999999998</v>
      </c>
      <c r="P1731">
        <v>20.2</v>
      </c>
      <c r="Q1731">
        <v>25.78</v>
      </c>
      <c r="R1731">
        <v>2.79</v>
      </c>
      <c r="S1731" t="s">
        <v>1162</v>
      </c>
      <c r="T1731" t="s">
        <v>1162</v>
      </c>
    </row>
    <row r="1732" spans="1:20">
      <c r="A1732" t="s">
        <v>1116</v>
      </c>
      <c r="B1732">
        <v>2023</v>
      </c>
      <c r="C1732" s="9">
        <v>45002</v>
      </c>
      <c r="D1732" t="s">
        <v>64</v>
      </c>
      <c r="E1732" t="s">
        <v>536</v>
      </c>
      <c r="F1732">
        <v>2</v>
      </c>
      <c r="G1732">
        <v>1</v>
      </c>
      <c r="H1732" t="s">
        <v>182</v>
      </c>
      <c r="I1732" t="s">
        <v>476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28.718</v>
      </c>
      <c r="P1732">
        <v>29.1509999999999</v>
      </c>
      <c r="Q1732">
        <v>32.192999999999998</v>
      </c>
      <c r="R1732">
        <v>1.5209999999999999</v>
      </c>
      <c r="S1732" t="s">
        <v>1162</v>
      </c>
      <c r="T1732" t="s">
        <v>1162</v>
      </c>
    </row>
    <row r="1733" spans="1:20">
      <c r="A1733" t="s">
        <v>1116</v>
      </c>
      <c r="B1733">
        <v>2023</v>
      </c>
      <c r="C1733" s="9">
        <v>45002</v>
      </c>
      <c r="D1733" t="s">
        <v>64</v>
      </c>
      <c r="E1733" t="s">
        <v>536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30.268999999999998</v>
      </c>
      <c r="P1733">
        <v>30.101999999999901</v>
      </c>
      <c r="Q1733">
        <v>32.277999999999999</v>
      </c>
      <c r="R1733">
        <v>1.0880000000000001</v>
      </c>
      <c r="S1733" t="s">
        <v>1162</v>
      </c>
      <c r="T1733" t="s">
        <v>1162</v>
      </c>
    </row>
    <row r="1734" spans="1:20">
      <c r="A1734" t="s">
        <v>1116</v>
      </c>
      <c r="B1734">
        <v>2023</v>
      </c>
      <c r="C1734" s="9">
        <v>45002</v>
      </c>
      <c r="D1734" t="s">
        <v>64</v>
      </c>
      <c r="E1734" t="s">
        <v>536</v>
      </c>
      <c r="F1734">
        <v>3</v>
      </c>
      <c r="G1734">
        <v>1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29.673999999999999</v>
      </c>
      <c r="P1734">
        <v>29.741</v>
      </c>
      <c r="Q1734">
        <v>31.459</v>
      </c>
      <c r="R1734">
        <v>0.85899999999999999</v>
      </c>
      <c r="S1734" t="s">
        <v>1162</v>
      </c>
      <c r="T1734" t="s">
        <v>1162</v>
      </c>
    </row>
    <row r="1735" spans="1:20">
      <c r="A1735" t="s">
        <v>1116</v>
      </c>
      <c r="B1735">
        <v>2023</v>
      </c>
      <c r="C1735" s="9">
        <v>45002</v>
      </c>
      <c r="D1735" t="s">
        <v>64</v>
      </c>
      <c r="E1735" t="s">
        <v>536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23.294</v>
      </c>
      <c r="P1735">
        <v>22.940999999999999</v>
      </c>
      <c r="Q1735">
        <v>27.722999999999999</v>
      </c>
      <c r="R1735">
        <v>2.391</v>
      </c>
      <c r="S1735" t="s">
        <v>1162</v>
      </c>
      <c r="T1735" t="s">
        <v>1162</v>
      </c>
    </row>
    <row r="1736" spans="1:20">
      <c r="A1736" t="s">
        <v>1116</v>
      </c>
      <c r="B1736">
        <v>2023</v>
      </c>
      <c r="C1736" s="9">
        <v>45002</v>
      </c>
      <c r="D1736" t="s">
        <v>64</v>
      </c>
      <c r="E1736" t="s">
        <v>536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13.768999999999901</v>
      </c>
      <c r="P1736">
        <v>16.850999999999999</v>
      </c>
      <c r="Q1736">
        <v>24.614999999999998</v>
      </c>
      <c r="R1736">
        <v>3.8820000000000001</v>
      </c>
      <c r="S1736" t="s">
        <v>1162</v>
      </c>
      <c r="T1736" t="s">
        <v>1162</v>
      </c>
    </row>
    <row r="1737" spans="1:20">
      <c r="A1737" t="s">
        <v>1116</v>
      </c>
      <c r="B1737">
        <v>2023</v>
      </c>
      <c r="C1737" s="9">
        <v>45002</v>
      </c>
      <c r="D1737" t="s">
        <v>64</v>
      </c>
      <c r="E1737" t="s">
        <v>536</v>
      </c>
      <c r="F1737">
        <v>4</v>
      </c>
      <c r="G1737">
        <v>1</v>
      </c>
      <c r="H1737" t="s">
        <v>670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15.798999999999999</v>
      </c>
      <c r="P1737">
        <v>13.518999999999901</v>
      </c>
      <c r="Q1737">
        <v>22.768999999999998</v>
      </c>
      <c r="R1737">
        <v>4.625</v>
      </c>
      <c r="S1737" t="s">
        <v>1162</v>
      </c>
      <c r="T1737" t="s">
        <v>1162</v>
      </c>
    </row>
    <row r="1738" spans="1:20">
      <c r="A1738" t="s">
        <v>1116</v>
      </c>
      <c r="B1738">
        <v>2023</v>
      </c>
      <c r="C1738" s="9">
        <v>45002</v>
      </c>
      <c r="D1738" t="s">
        <v>64</v>
      </c>
      <c r="E1738" t="s">
        <v>536</v>
      </c>
      <c r="F1738">
        <v>5</v>
      </c>
      <c r="G1738">
        <v>1</v>
      </c>
      <c r="H1738" t="s">
        <v>467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29.867000000000001</v>
      </c>
      <c r="P1738">
        <v>30.087999999999901</v>
      </c>
      <c r="Q1738">
        <v>34.643999999999998</v>
      </c>
      <c r="R1738">
        <v>2.278</v>
      </c>
      <c r="S1738" t="s">
        <v>1162</v>
      </c>
      <c r="T1738" t="s">
        <v>1162</v>
      </c>
    </row>
    <row r="1739" spans="1:20">
      <c r="A1739" t="s">
        <v>1116</v>
      </c>
      <c r="B1739">
        <v>2023</v>
      </c>
      <c r="C1739" s="9">
        <v>45002</v>
      </c>
      <c r="D1739" t="s">
        <v>64</v>
      </c>
      <c r="E1739" t="s">
        <v>536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22.167000000000002</v>
      </c>
      <c r="P1739">
        <v>22.126000000000001</v>
      </c>
      <c r="Q1739">
        <v>24.922000000000001</v>
      </c>
      <c r="R1739">
        <v>1.3979999999999999</v>
      </c>
      <c r="S1739" t="s">
        <v>1162</v>
      </c>
      <c r="T1739" t="s">
        <v>1162</v>
      </c>
    </row>
    <row r="1740" spans="1:20">
      <c r="A1740" t="s">
        <v>1116</v>
      </c>
      <c r="B1740">
        <v>2023</v>
      </c>
      <c r="C1740" s="9">
        <v>45002</v>
      </c>
      <c r="D1740" t="s">
        <v>64</v>
      </c>
      <c r="E1740" t="s">
        <v>536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28.89</v>
      </c>
      <c r="P1740">
        <v>29.071000000000002</v>
      </c>
      <c r="Q1740">
        <v>31.061</v>
      </c>
      <c r="R1740">
        <v>0.995</v>
      </c>
      <c r="S1740" t="s">
        <v>1162</v>
      </c>
      <c r="T1740" t="s">
        <v>1162</v>
      </c>
    </row>
    <row r="1741" spans="1:20">
      <c r="A1741" t="s">
        <v>1116</v>
      </c>
      <c r="B1741">
        <v>2023</v>
      </c>
      <c r="C1741" s="9">
        <v>45002</v>
      </c>
      <c r="D1741" t="s">
        <v>64</v>
      </c>
      <c r="E1741" t="s">
        <v>536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30.04</v>
      </c>
      <c r="P1741">
        <v>29.872999999999902</v>
      </c>
      <c r="Q1741">
        <v>31.940999999999999</v>
      </c>
      <c r="R1741">
        <v>1.034</v>
      </c>
      <c r="S1741" t="s">
        <v>1162</v>
      </c>
      <c r="T1741" t="s">
        <v>1162</v>
      </c>
    </row>
    <row r="1742" spans="1:20">
      <c r="A1742" t="s">
        <v>1116</v>
      </c>
      <c r="B1742">
        <v>2023</v>
      </c>
      <c r="C1742" s="9">
        <v>45002</v>
      </c>
      <c r="D1742" t="s">
        <v>64</v>
      </c>
      <c r="E1742" t="s">
        <v>536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23.972000000000001</v>
      </c>
      <c r="P1742">
        <v>24.495000000000001</v>
      </c>
      <c r="Q1742">
        <v>28.363</v>
      </c>
      <c r="R1742">
        <v>1.9339999999999999</v>
      </c>
      <c r="S1742" t="s">
        <v>1162</v>
      </c>
      <c r="T1742" t="s">
        <v>1162</v>
      </c>
    </row>
    <row r="1743" spans="1:20">
      <c r="A1743" t="s">
        <v>1116</v>
      </c>
      <c r="B1743">
        <v>2023</v>
      </c>
      <c r="C1743" s="9">
        <v>45002</v>
      </c>
      <c r="D1743" t="s">
        <v>64</v>
      </c>
      <c r="E1743" t="s">
        <v>536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18.995999999999999</v>
      </c>
      <c r="P1743">
        <v>17.821000000000002</v>
      </c>
      <c r="Q1743">
        <v>25.675000000000001</v>
      </c>
      <c r="R1743">
        <v>3.927</v>
      </c>
      <c r="S1743" t="s">
        <v>1162</v>
      </c>
      <c r="T1743" t="s">
        <v>1162</v>
      </c>
    </row>
    <row r="1744" spans="1:20">
      <c r="A1744" t="s">
        <v>1116</v>
      </c>
      <c r="B1744">
        <v>2023</v>
      </c>
      <c r="C1744" s="9">
        <v>45002</v>
      </c>
      <c r="D1744" t="s">
        <v>64</v>
      </c>
      <c r="E1744" t="s">
        <v>536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27.16</v>
      </c>
      <c r="P1744">
        <v>27.285</v>
      </c>
      <c r="Q1744">
        <v>29.183</v>
      </c>
      <c r="R1744">
        <v>0.94899999999999995</v>
      </c>
      <c r="S1744" t="s">
        <v>1162</v>
      </c>
      <c r="T1744" t="s">
        <v>1162</v>
      </c>
    </row>
    <row r="1745" spans="1:20">
      <c r="A1745" t="s">
        <v>1116</v>
      </c>
      <c r="B1745">
        <v>2023</v>
      </c>
      <c r="C1745" s="9">
        <v>45002</v>
      </c>
      <c r="D1745" t="s">
        <v>64</v>
      </c>
      <c r="E1745" t="s">
        <v>536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25.670999999999999</v>
      </c>
      <c r="P1745">
        <v>25.498999999999999</v>
      </c>
      <c r="Q1745">
        <v>27.966999999999999</v>
      </c>
      <c r="R1745">
        <v>1.234</v>
      </c>
      <c r="S1745" t="s">
        <v>1162</v>
      </c>
      <c r="T1745" t="s">
        <v>1162</v>
      </c>
    </row>
    <row r="1746" spans="1:20">
      <c r="A1746" t="s">
        <v>1116</v>
      </c>
      <c r="B1746">
        <v>2023</v>
      </c>
      <c r="C1746" s="9">
        <v>45002</v>
      </c>
      <c r="D1746" t="s">
        <v>64</v>
      </c>
      <c r="E1746" t="s">
        <v>537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35.528999999999897</v>
      </c>
      <c r="P1746">
        <v>35.555</v>
      </c>
      <c r="Q1746">
        <v>37.348999999999997</v>
      </c>
      <c r="R1746">
        <v>0.89700000000000002</v>
      </c>
      <c r="S1746" t="s">
        <v>1162</v>
      </c>
      <c r="T1746" t="s">
        <v>1162</v>
      </c>
    </row>
    <row r="1747" spans="1:20">
      <c r="A1747" t="s">
        <v>1116</v>
      </c>
      <c r="B1747">
        <v>2023</v>
      </c>
      <c r="C1747" s="9">
        <v>45002</v>
      </c>
      <c r="D1747" t="s">
        <v>64</v>
      </c>
      <c r="E1747" t="s">
        <v>537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27.285</v>
      </c>
      <c r="P1747">
        <v>27.253</v>
      </c>
      <c r="Q1747">
        <v>29.151</v>
      </c>
      <c r="R1747">
        <v>0.94899999999999995</v>
      </c>
      <c r="S1747" t="s">
        <v>1162</v>
      </c>
      <c r="T1747" t="s">
        <v>1162</v>
      </c>
    </row>
    <row r="1748" spans="1:20">
      <c r="A1748" t="s">
        <v>1116</v>
      </c>
      <c r="B1748">
        <v>2023</v>
      </c>
      <c r="C1748" s="9">
        <v>45002</v>
      </c>
      <c r="D1748" t="s">
        <v>64</v>
      </c>
      <c r="E1748" t="s">
        <v>537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35.555</v>
      </c>
      <c r="P1748">
        <v>35.581000000000003</v>
      </c>
      <c r="Q1748">
        <v>37.377000000000002</v>
      </c>
      <c r="R1748">
        <v>0.89800000000000002</v>
      </c>
      <c r="S1748" t="s">
        <v>1162</v>
      </c>
      <c r="T1748" t="s">
        <v>1162</v>
      </c>
    </row>
    <row r="1749" spans="1:20">
      <c r="A1749" t="s">
        <v>1116</v>
      </c>
      <c r="B1749">
        <v>2023</v>
      </c>
      <c r="C1749" s="9">
        <v>45002</v>
      </c>
      <c r="D1749" t="s">
        <v>64</v>
      </c>
      <c r="E1749" t="s">
        <v>537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27.253</v>
      </c>
      <c r="P1749">
        <v>27.222000000000001</v>
      </c>
      <c r="Q1749">
        <v>29.12</v>
      </c>
      <c r="R1749">
        <v>0.94899999999999995</v>
      </c>
      <c r="S1749" t="s">
        <v>1162</v>
      </c>
      <c r="T1749" t="s">
        <v>1162</v>
      </c>
    </row>
    <row r="1750" spans="1:20">
      <c r="A1750" t="s">
        <v>1116</v>
      </c>
      <c r="B1750">
        <v>2023</v>
      </c>
      <c r="C1750" s="9">
        <v>45002</v>
      </c>
      <c r="D1750" t="s">
        <v>64</v>
      </c>
      <c r="E1750" t="s">
        <v>537</v>
      </c>
      <c r="F1750">
        <v>2</v>
      </c>
      <c r="G1750">
        <v>1</v>
      </c>
      <c r="H1750" t="s">
        <v>182</v>
      </c>
      <c r="I1750" t="s">
        <v>476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29.1509999999999</v>
      </c>
      <c r="P1750">
        <v>29.379000000000001</v>
      </c>
      <c r="Q1750">
        <v>32.381</v>
      </c>
      <c r="R1750">
        <v>1.5009999999999999</v>
      </c>
      <c r="S1750" t="s">
        <v>1162</v>
      </c>
      <c r="T1750" t="s">
        <v>1162</v>
      </c>
    </row>
    <row r="1751" spans="1:20">
      <c r="A1751" t="s">
        <v>1116</v>
      </c>
      <c r="B1751">
        <v>2023</v>
      </c>
      <c r="C1751" s="9">
        <v>45002</v>
      </c>
      <c r="D1751" t="s">
        <v>64</v>
      </c>
      <c r="E1751" t="s">
        <v>537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24.495000000000001</v>
      </c>
      <c r="P1751">
        <v>24.280999999999999</v>
      </c>
      <c r="Q1751">
        <v>28.059000000000001</v>
      </c>
      <c r="R1751">
        <v>1.889</v>
      </c>
      <c r="S1751" t="s">
        <v>1162</v>
      </c>
      <c r="T1751" t="s">
        <v>1162</v>
      </c>
    </row>
    <row r="1752" spans="1:20">
      <c r="A1752" t="s">
        <v>1116</v>
      </c>
      <c r="B1752">
        <v>2023</v>
      </c>
      <c r="C1752" s="9">
        <v>45002</v>
      </c>
      <c r="D1752" t="s">
        <v>64</v>
      </c>
      <c r="E1752" t="s">
        <v>537</v>
      </c>
      <c r="F1752">
        <v>2</v>
      </c>
      <c r="G1752">
        <v>2</v>
      </c>
      <c r="H1752" t="s">
        <v>182</v>
      </c>
      <c r="I1752" t="s">
        <v>476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29.379000000000001</v>
      </c>
      <c r="P1752">
        <v>29.585999999999999</v>
      </c>
      <c r="Q1752">
        <v>32.549999999999997</v>
      </c>
      <c r="R1752">
        <v>1.482</v>
      </c>
      <c r="S1752" t="s">
        <v>1162</v>
      </c>
      <c r="T1752" t="s">
        <v>1162</v>
      </c>
    </row>
    <row r="1753" spans="1:20">
      <c r="A1753" t="s">
        <v>1116</v>
      </c>
      <c r="B1753">
        <v>2023</v>
      </c>
      <c r="C1753" s="9">
        <v>45002</v>
      </c>
      <c r="D1753" t="s">
        <v>64</v>
      </c>
      <c r="E1753" t="s">
        <v>537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24.280999999999999</v>
      </c>
      <c r="P1753">
        <v>24.093</v>
      </c>
      <c r="Q1753">
        <v>27.791</v>
      </c>
      <c r="R1753">
        <v>1.849</v>
      </c>
      <c r="S1753" t="s">
        <v>1162</v>
      </c>
      <c r="T1753" t="s">
        <v>1162</v>
      </c>
    </row>
    <row r="1754" spans="1:20">
      <c r="A1754" t="s">
        <v>1116</v>
      </c>
      <c r="B1754">
        <v>2023</v>
      </c>
      <c r="C1754" s="9">
        <v>45002</v>
      </c>
      <c r="D1754" t="s">
        <v>64</v>
      </c>
      <c r="E1754" t="s">
        <v>537</v>
      </c>
      <c r="F1754">
        <v>3</v>
      </c>
      <c r="G1754">
        <v>1</v>
      </c>
      <c r="H1754" t="s">
        <v>200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29.741</v>
      </c>
      <c r="P1754">
        <v>29.847999999999999</v>
      </c>
      <c r="Q1754">
        <v>31.562000000000001</v>
      </c>
      <c r="R1754">
        <v>0.85699999999999998</v>
      </c>
      <c r="S1754" t="s">
        <v>1162</v>
      </c>
      <c r="T1754" t="s">
        <v>1162</v>
      </c>
    </row>
    <row r="1755" spans="1:20">
      <c r="A1755" t="s">
        <v>1116</v>
      </c>
      <c r="B1755">
        <v>2023</v>
      </c>
      <c r="C1755" s="9">
        <v>45002</v>
      </c>
      <c r="D1755" t="s">
        <v>64</v>
      </c>
      <c r="E1755" t="s">
        <v>537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29.071000000000002</v>
      </c>
      <c r="P1755">
        <v>28.942999999999898</v>
      </c>
      <c r="Q1755">
        <v>30.922999999999998</v>
      </c>
      <c r="R1755">
        <v>0.99</v>
      </c>
      <c r="S1755" t="s">
        <v>1162</v>
      </c>
      <c r="T1755" t="s">
        <v>1162</v>
      </c>
    </row>
    <row r="1756" spans="1:20">
      <c r="A1756" t="s">
        <v>1116</v>
      </c>
      <c r="B1756">
        <v>2023</v>
      </c>
      <c r="C1756" s="9">
        <v>45002</v>
      </c>
      <c r="D1756" t="s">
        <v>64</v>
      </c>
      <c r="E1756" t="s">
        <v>537</v>
      </c>
      <c r="F1756">
        <v>3</v>
      </c>
      <c r="G1756">
        <v>2</v>
      </c>
      <c r="H1756" t="s">
        <v>200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29.847999999999999</v>
      </c>
      <c r="P1756">
        <v>29.951000000000001</v>
      </c>
      <c r="Q1756">
        <v>31.661000000000001</v>
      </c>
      <c r="R1756">
        <v>0.85499999999999998</v>
      </c>
      <c r="S1756" t="s">
        <v>1162</v>
      </c>
      <c r="T1756" t="s">
        <v>1162</v>
      </c>
    </row>
    <row r="1757" spans="1:20">
      <c r="A1757" t="s">
        <v>1116</v>
      </c>
      <c r="B1757">
        <v>2023</v>
      </c>
      <c r="C1757" s="9">
        <v>45002</v>
      </c>
      <c r="D1757" t="s">
        <v>64</v>
      </c>
      <c r="E1757" t="s">
        <v>537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28.942999999999898</v>
      </c>
      <c r="P1757">
        <v>28.821000000000002</v>
      </c>
      <c r="Q1757">
        <v>30.791</v>
      </c>
      <c r="R1757">
        <v>0.98499999999999999</v>
      </c>
      <c r="S1757" t="s">
        <v>1162</v>
      </c>
      <c r="T1757" t="s">
        <v>1162</v>
      </c>
    </row>
    <row r="1758" spans="1:20">
      <c r="A1758" t="s">
        <v>1116</v>
      </c>
      <c r="B1758">
        <v>2023</v>
      </c>
      <c r="C1758" s="9">
        <v>45002</v>
      </c>
      <c r="D1758" t="s">
        <v>64</v>
      </c>
      <c r="E1758" t="s">
        <v>537</v>
      </c>
      <c r="F1758">
        <v>4</v>
      </c>
      <c r="G1758">
        <v>1</v>
      </c>
      <c r="H1758" t="s">
        <v>467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30.087999999999901</v>
      </c>
      <c r="P1758">
        <v>30.292999999999999</v>
      </c>
      <c r="Q1758">
        <v>34.786999999999999</v>
      </c>
      <c r="R1758">
        <v>2.2469999999999999</v>
      </c>
      <c r="S1758" t="s">
        <v>1162</v>
      </c>
      <c r="T1758" t="s">
        <v>1162</v>
      </c>
    </row>
    <row r="1759" spans="1:20">
      <c r="A1759" t="s">
        <v>1116</v>
      </c>
      <c r="B1759">
        <v>2023</v>
      </c>
      <c r="C1759" s="9">
        <v>45002</v>
      </c>
      <c r="D1759" t="s">
        <v>64</v>
      </c>
      <c r="E1759" t="s">
        <v>537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16.850999999999999</v>
      </c>
      <c r="P1759">
        <v>16.757000000000001</v>
      </c>
      <c r="Q1759">
        <v>24.201000000000001</v>
      </c>
      <c r="R1759">
        <v>3.722</v>
      </c>
      <c r="S1759" t="s">
        <v>1162</v>
      </c>
      <c r="T1759" t="s">
        <v>1162</v>
      </c>
    </row>
    <row r="1760" spans="1:20">
      <c r="A1760" t="s">
        <v>1116</v>
      </c>
      <c r="B1760">
        <v>2023</v>
      </c>
      <c r="C1760" s="9">
        <v>45002</v>
      </c>
      <c r="D1760" t="s">
        <v>64</v>
      </c>
      <c r="E1760" t="s">
        <v>537</v>
      </c>
      <c r="F1760">
        <v>4</v>
      </c>
      <c r="G1760">
        <v>2</v>
      </c>
      <c r="H1760" t="s">
        <v>467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30.292999999999999</v>
      </c>
      <c r="P1760">
        <v>31.038999999999898</v>
      </c>
      <c r="Q1760">
        <v>35.338999999999999</v>
      </c>
      <c r="R1760">
        <v>2.15</v>
      </c>
      <c r="S1760" t="s">
        <v>1162</v>
      </c>
      <c r="T1760" t="s">
        <v>1162</v>
      </c>
    </row>
    <row r="1761" spans="1:20">
      <c r="A1761" t="s">
        <v>1116</v>
      </c>
      <c r="B1761">
        <v>2023</v>
      </c>
      <c r="C1761" s="9">
        <v>45002</v>
      </c>
      <c r="D1761" t="s">
        <v>64</v>
      </c>
      <c r="E1761" t="s">
        <v>537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16.757000000000001</v>
      </c>
      <c r="P1761">
        <v>21.146000000000001</v>
      </c>
      <c r="Q1761">
        <v>27.324000000000002</v>
      </c>
      <c r="R1761">
        <v>3.089</v>
      </c>
      <c r="S1761" t="s">
        <v>1162</v>
      </c>
      <c r="T1761" t="s">
        <v>1162</v>
      </c>
    </row>
    <row r="1762" spans="1:20">
      <c r="A1762" t="s">
        <v>1116</v>
      </c>
      <c r="B1762">
        <v>2023</v>
      </c>
      <c r="C1762" s="9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31.038999999999898</v>
      </c>
      <c r="P1762">
        <v>31.277000000000001</v>
      </c>
      <c r="Q1762">
        <v>35.286999999999999</v>
      </c>
      <c r="R1762">
        <v>2.0049999999999999</v>
      </c>
      <c r="S1762" t="s">
        <v>1162</v>
      </c>
      <c r="T1762" t="s">
        <v>1162</v>
      </c>
    </row>
    <row r="1763" spans="1:20">
      <c r="A1763" t="s">
        <v>1116</v>
      </c>
      <c r="B1763">
        <v>2023</v>
      </c>
      <c r="C1763" s="9">
        <v>45002</v>
      </c>
      <c r="D1763" t="s">
        <v>64</v>
      </c>
      <c r="E1763" t="s">
        <v>538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35.581000000000003</v>
      </c>
      <c r="P1763">
        <v>35.320999999999998</v>
      </c>
      <c r="Q1763">
        <v>37.104999999999997</v>
      </c>
      <c r="R1763">
        <v>0.89200000000000002</v>
      </c>
      <c r="S1763" t="s">
        <v>1162</v>
      </c>
      <c r="T1763" t="s">
        <v>1162</v>
      </c>
    </row>
    <row r="1764" spans="1:20">
      <c r="A1764" t="s">
        <v>1116</v>
      </c>
      <c r="B1764">
        <v>2023</v>
      </c>
      <c r="C1764" s="9">
        <v>45002</v>
      </c>
      <c r="D1764" t="s">
        <v>64</v>
      </c>
      <c r="E1764" t="s">
        <v>538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35.320999999999998</v>
      </c>
      <c r="P1764">
        <v>35.412999999999997</v>
      </c>
      <c r="Q1764">
        <v>37.192999999999998</v>
      </c>
      <c r="R1764">
        <v>0.89</v>
      </c>
      <c r="S1764" t="s">
        <v>1162</v>
      </c>
      <c r="T1764" t="s">
        <v>1162</v>
      </c>
    </row>
    <row r="1765" spans="1:20">
      <c r="A1765" t="s">
        <v>1116</v>
      </c>
      <c r="B1765">
        <v>2023</v>
      </c>
      <c r="C1765" s="9">
        <v>45002</v>
      </c>
      <c r="D1765" t="s">
        <v>64</v>
      </c>
      <c r="E1765" t="s">
        <v>538</v>
      </c>
      <c r="F1765">
        <v>1</v>
      </c>
      <c r="G1765">
        <v>2</v>
      </c>
      <c r="H1765" t="s">
        <v>467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31.277000000000001</v>
      </c>
      <c r="P1765">
        <v>30.954000000000001</v>
      </c>
      <c r="Q1765">
        <v>34.844000000000001</v>
      </c>
      <c r="R1765">
        <v>1.9450000000000001</v>
      </c>
      <c r="S1765" t="s">
        <v>1162</v>
      </c>
      <c r="T1765" t="s">
        <v>1162</v>
      </c>
    </row>
    <row r="1766" spans="1:20">
      <c r="A1766" t="s">
        <v>1116</v>
      </c>
      <c r="B1766">
        <v>2023</v>
      </c>
      <c r="C1766" s="9">
        <v>45002</v>
      </c>
      <c r="D1766" t="s">
        <v>64</v>
      </c>
      <c r="E1766" t="s">
        <v>538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35.412999999999997</v>
      </c>
      <c r="P1766">
        <v>35.497</v>
      </c>
      <c r="Q1766">
        <v>37.274999999999999</v>
      </c>
      <c r="R1766">
        <v>0.88900000000000001</v>
      </c>
      <c r="S1766" t="s">
        <v>1162</v>
      </c>
      <c r="T1766" t="s">
        <v>1162</v>
      </c>
    </row>
    <row r="1767" spans="1:20">
      <c r="A1767" t="s">
        <v>1116</v>
      </c>
      <c r="B1767">
        <v>2023</v>
      </c>
      <c r="C1767" s="9">
        <v>45002</v>
      </c>
      <c r="D1767" t="s">
        <v>64</v>
      </c>
      <c r="E1767" t="s">
        <v>538</v>
      </c>
      <c r="F1767">
        <v>1</v>
      </c>
      <c r="G1767">
        <v>3</v>
      </c>
      <c r="H1767" t="s">
        <v>467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30.954000000000001</v>
      </c>
      <c r="P1767">
        <v>30.672000000000001</v>
      </c>
      <c r="Q1767">
        <v>34.456000000000003</v>
      </c>
      <c r="R1767">
        <v>1.8919999999999999</v>
      </c>
      <c r="S1767" t="s">
        <v>1162</v>
      </c>
      <c r="T1767" t="s">
        <v>1162</v>
      </c>
    </row>
    <row r="1768" spans="1:20">
      <c r="A1768" t="s">
        <v>1116</v>
      </c>
      <c r="B1768">
        <v>2023</v>
      </c>
      <c r="C1768" s="9">
        <v>45002</v>
      </c>
      <c r="D1768" t="s">
        <v>64</v>
      </c>
      <c r="E1768" t="s">
        <v>538</v>
      </c>
      <c r="F1768">
        <v>2</v>
      </c>
      <c r="G1768">
        <v>1</v>
      </c>
      <c r="H1768" t="s">
        <v>182</v>
      </c>
      <c r="I1768" t="s">
        <v>476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29.585999999999999</v>
      </c>
      <c r="P1768">
        <v>29.965999999999902</v>
      </c>
      <c r="Q1768">
        <v>32.835999999999999</v>
      </c>
      <c r="R1768">
        <v>1.4350000000000001</v>
      </c>
      <c r="S1768" t="s">
        <v>1162</v>
      </c>
      <c r="T1768" t="s">
        <v>1162</v>
      </c>
    </row>
    <row r="1769" spans="1:20">
      <c r="A1769" t="s">
        <v>1116</v>
      </c>
      <c r="B1769">
        <v>2023</v>
      </c>
      <c r="C1769" s="9">
        <v>45002</v>
      </c>
      <c r="D1769" t="s">
        <v>64</v>
      </c>
      <c r="E1769" t="s">
        <v>538</v>
      </c>
      <c r="F1769">
        <v>2</v>
      </c>
      <c r="G1769">
        <v>1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29.951000000000001</v>
      </c>
      <c r="P1769">
        <v>29.867999999999999</v>
      </c>
      <c r="Q1769">
        <v>31.574000000000002</v>
      </c>
      <c r="R1769">
        <v>0.85299999999999998</v>
      </c>
      <c r="S1769" t="s">
        <v>1162</v>
      </c>
      <c r="T1769" t="s">
        <v>1162</v>
      </c>
    </row>
    <row r="1770" spans="1:20">
      <c r="A1770" t="s">
        <v>1116</v>
      </c>
      <c r="B1770">
        <v>2023</v>
      </c>
      <c r="C1770" s="9">
        <v>45002</v>
      </c>
      <c r="D1770" t="s">
        <v>64</v>
      </c>
      <c r="E1770" t="s">
        <v>538</v>
      </c>
      <c r="F1770">
        <v>2</v>
      </c>
      <c r="G1770">
        <v>2</v>
      </c>
      <c r="H1770" t="s">
        <v>182</v>
      </c>
      <c r="I1770" t="s">
        <v>476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29.965999999999902</v>
      </c>
      <c r="P1770">
        <v>30.260999999999999</v>
      </c>
      <c r="Q1770">
        <v>33.087000000000003</v>
      </c>
      <c r="R1770">
        <v>1.413</v>
      </c>
      <c r="S1770" t="s">
        <v>1162</v>
      </c>
      <c r="T1770" t="s">
        <v>1162</v>
      </c>
    </row>
    <row r="1771" spans="1:20">
      <c r="A1771" t="s">
        <v>1116</v>
      </c>
      <c r="B1771">
        <v>2023</v>
      </c>
      <c r="C1771" s="9">
        <v>45002</v>
      </c>
      <c r="D1771" t="s">
        <v>64</v>
      </c>
      <c r="E1771" t="s">
        <v>538</v>
      </c>
      <c r="F1771">
        <v>2</v>
      </c>
      <c r="G1771">
        <v>2</v>
      </c>
      <c r="H1771" t="s">
        <v>200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29.867999999999999</v>
      </c>
      <c r="P1771">
        <v>29.780999999999999</v>
      </c>
      <c r="Q1771">
        <v>31.484999999999999</v>
      </c>
      <c r="R1771">
        <v>0.85199999999999998</v>
      </c>
      <c r="S1771" t="s">
        <v>1162</v>
      </c>
      <c r="T1771" t="s">
        <v>1162</v>
      </c>
    </row>
    <row r="1772" spans="1:20">
      <c r="A1772" t="s">
        <v>1116</v>
      </c>
      <c r="B1772">
        <v>2023</v>
      </c>
      <c r="C1772" s="9">
        <v>45002</v>
      </c>
      <c r="D1772" t="s">
        <v>64</v>
      </c>
      <c r="E1772" t="s">
        <v>62</v>
      </c>
      <c r="F1772" t="s">
        <v>540</v>
      </c>
      <c r="G1772">
        <v>1</v>
      </c>
      <c r="H1772" t="s">
        <v>467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30.672000000000001</v>
      </c>
      <c r="P1772">
        <v>31.102</v>
      </c>
      <c r="Q1772">
        <v>34.792000000000002</v>
      </c>
      <c r="R1772">
        <v>1.845</v>
      </c>
      <c r="S1772" t="s">
        <v>1162</v>
      </c>
      <c r="T1772" t="s">
        <v>1162</v>
      </c>
    </row>
    <row r="1773" spans="1:20">
      <c r="A1773" t="s">
        <v>1116</v>
      </c>
      <c r="B1773">
        <v>2023</v>
      </c>
      <c r="C1773" s="9">
        <v>45002</v>
      </c>
      <c r="D1773" t="s">
        <v>64</v>
      </c>
      <c r="E1773" t="s">
        <v>62</v>
      </c>
      <c r="F1773" t="s">
        <v>540</v>
      </c>
      <c r="G1773">
        <v>1</v>
      </c>
      <c r="H1773" t="s">
        <v>200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29.780999999999999</v>
      </c>
      <c r="P1773">
        <v>29.712</v>
      </c>
      <c r="Q1773">
        <v>31.416</v>
      </c>
      <c r="R1773">
        <v>0.85199999999999998</v>
      </c>
      <c r="S1773" t="s">
        <v>1162</v>
      </c>
      <c r="T1773" t="s">
        <v>1162</v>
      </c>
    </row>
    <row r="1774" spans="1:20">
      <c r="A1774" t="s">
        <v>1116</v>
      </c>
      <c r="B1774">
        <v>2023</v>
      </c>
      <c r="C1774" s="9">
        <v>45002</v>
      </c>
      <c r="D1774" t="s">
        <v>64</v>
      </c>
      <c r="E1774" t="s">
        <v>62</v>
      </c>
      <c r="F1774" t="s">
        <v>540</v>
      </c>
      <c r="G1774">
        <v>2</v>
      </c>
      <c r="H1774" t="s">
        <v>467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31.102</v>
      </c>
      <c r="P1774">
        <v>31.486999999999998</v>
      </c>
      <c r="Q1774">
        <v>35.093000000000004</v>
      </c>
      <c r="R1774">
        <v>1.8029999999999999</v>
      </c>
      <c r="S1774" t="s">
        <v>1162</v>
      </c>
      <c r="T1774" t="s">
        <v>1162</v>
      </c>
    </row>
    <row r="1775" spans="1:20">
      <c r="A1775" t="s">
        <v>1116</v>
      </c>
      <c r="B1775">
        <v>2023</v>
      </c>
      <c r="C1775" s="9">
        <v>45002</v>
      </c>
      <c r="D1775" t="s">
        <v>64</v>
      </c>
      <c r="E1775" t="s">
        <v>62</v>
      </c>
      <c r="F1775" t="s">
        <v>540</v>
      </c>
      <c r="G1775">
        <v>2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29.712</v>
      </c>
      <c r="P1775">
        <v>29.646999999999998</v>
      </c>
      <c r="Q1775">
        <v>31.350999999999999</v>
      </c>
      <c r="R1775">
        <v>0.85199999999999998</v>
      </c>
      <c r="S1775" t="s">
        <v>1162</v>
      </c>
      <c r="T1775" t="s">
        <v>1162</v>
      </c>
    </row>
    <row r="1776" spans="1:20">
      <c r="A1776" t="s">
        <v>1116</v>
      </c>
      <c r="B1776">
        <v>2023</v>
      </c>
      <c r="C1776" s="9">
        <v>45002</v>
      </c>
      <c r="D1776" t="s">
        <v>64</v>
      </c>
      <c r="E1776" t="s">
        <v>62</v>
      </c>
      <c r="F1776" t="s">
        <v>539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35.497</v>
      </c>
      <c r="P1776">
        <v>35.561</v>
      </c>
      <c r="Q1776">
        <v>37.337000000000003</v>
      </c>
      <c r="R1776">
        <v>0.88800000000000001</v>
      </c>
      <c r="S1776" t="s">
        <v>1162</v>
      </c>
      <c r="T1776" t="s">
        <v>1162</v>
      </c>
    </row>
    <row r="1777" spans="1:20">
      <c r="A1777" t="s">
        <v>1116</v>
      </c>
      <c r="B1777">
        <v>2023</v>
      </c>
      <c r="C1777" s="9">
        <v>45002</v>
      </c>
      <c r="D1777" t="s">
        <v>64</v>
      </c>
      <c r="E1777" t="s">
        <v>62</v>
      </c>
      <c r="F1777" t="s">
        <v>539</v>
      </c>
      <c r="G1777">
        <v>1</v>
      </c>
      <c r="H1777" t="s">
        <v>182</v>
      </c>
      <c r="I1777" t="s">
        <v>476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30.260999999999999</v>
      </c>
      <c r="P1777">
        <v>30.136999999999901</v>
      </c>
      <c r="Q1777">
        <v>32.930999999999997</v>
      </c>
      <c r="R1777">
        <v>1.397</v>
      </c>
      <c r="S1777" t="s">
        <v>1162</v>
      </c>
      <c r="T1777" t="s">
        <v>1162</v>
      </c>
    </row>
    <row r="1778" spans="1:20">
      <c r="A1778" t="s">
        <v>1116</v>
      </c>
      <c r="B1778">
        <v>2023</v>
      </c>
      <c r="C1778" s="9">
        <v>45002</v>
      </c>
      <c r="D1778" t="s">
        <v>64</v>
      </c>
      <c r="E1778" t="s">
        <v>62</v>
      </c>
      <c r="F1778" t="s">
        <v>539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35.561</v>
      </c>
      <c r="P1778">
        <v>35.622999999999998</v>
      </c>
      <c r="Q1778">
        <v>37.396999999999998</v>
      </c>
      <c r="R1778">
        <v>0.88700000000000001</v>
      </c>
      <c r="S1778" t="s">
        <v>1162</v>
      </c>
      <c r="T1778" t="s">
        <v>1162</v>
      </c>
    </row>
    <row r="1779" spans="1:20">
      <c r="A1779" t="s">
        <v>1116</v>
      </c>
      <c r="B1779">
        <v>2023</v>
      </c>
      <c r="C1779" s="9">
        <v>45002</v>
      </c>
      <c r="D1779" t="s">
        <v>64</v>
      </c>
      <c r="E1779" t="s">
        <v>62</v>
      </c>
      <c r="F1779" t="s">
        <v>539</v>
      </c>
      <c r="G1779">
        <v>2</v>
      </c>
      <c r="H1779" t="s">
        <v>182</v>
      </c>
      <c r="I1779" t="s">
        <v>476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30.136999999999901</v>
      </c>
      <c r="P1779">
        <v>30.02</v>
      </c>
      <c r="Q1779">
        <v>32.783999999999999</v>
      </c>
      <c r="R1779">
        <v>1.3819999999999999</v>
      </c>
      <c r="S1779" t="s">
        <v>1162</v>
      </c>
      <c r="T1779" t="s">
        <v>1162</v>
      </c>
    </row>
    <row r="1780" spans="1:20">
      <c r="A1780" t="s">
        <v>160</v>
      </c>
      <c r="B1780">
        <v>2023</v>
      </c>
      <c r="C1780" s="9">
        <v>45039</v>
      </c>
      <c r="D1780" t="s">
        <v>64</v>
      </c>
      <c r="E1780" t="s">
        <v>533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30.725999999999999</v>
      </c>
      <c r="P1780">
        <v>30.786999999999999</v>
      </c>
      <c r="Q1780">
        <v>33.454999999999998</v>
      </c>
      <c r="R1780">
        <v>1.3340000000000001</v>
      </c>
      <c r="S1780" t="s">
        <v>1162</v>
      </c>
      <c r="T1780" t="s">
        <v>1162</v>
      </c>
    </row>
    <row r="1781" spans="1:20">
      <c r="A1781" t="s">
        <v>160</v>
      </c>
      <c r="B1781">
        <v>2023</v>
      </c>
      <c r="C1781" s="9">
        <v>45039</v>
      </c>
      <c r="D1781" t="s">
        <v>64</v>
      </c>
      <c r="E1781" t="s">
        <v>533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13.451000000000001</v>
      </c>
      <c r="Q1781">
        <v>23.751000000000001</v>
      </c>
      <c r="R1781">
        <v>5.15</v>
      </c>
      <c r="S1781" t="s">
        <v>1162</v>
      </c>
      <c r="T1781" t="s">
        <v>1162</v>
      </c>
    </row>
    <row r="1782" spans="1:20">
      <c r="A1782" t="s">
        <v>160</v>
      </c>
      <c r="B1782">
        <v>2023</v>
      </c>
      <c r="C1782" s="9">
        <v>45039</v>
      </c>
      <c r="D1782" t="s">
        <v>64</v>
      </c>
      <c r="E1782" t="s">
        <v>533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16.46</v>
      </c>
      <c r="P1782">
        <v>18.864999999999998</v>
      </c>
      <c r="Q1782">
        <v>26.077000000000002</v>
      </c>
      <c r="R1782">
        <v>3.6059999999999999</v>
      </c>
      <c r="S1782" t="s">
        <v>1162</v>
      </c>
      <c r="T1782" t="s">
        <v>1162</v>
      </c>
    </row>
    <row r="1783" spans="1:20">
      <c r="A1783" t="s">
        <v>160</v>
      </c>
      <c r="B1783">
        <v>2023</v>
      </c>
      <c r="C1783" s="9">
        <v>45039</v>
      </c>
      <c r="D1783" t="s">
        <v>64</v>
      </c>
      <c r="E1783" t="s">
        <v>533</v>
      </c>
      <c r="F1783">
        <v>2</v>
      </c>
      <c r="G1783">
        <v>1</v>
      </c>
      <c r="H1783" t="s">
        <v>45</v>
      </c>
      <c r="I1783" t="s">
        <v>1067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16.212</v>
      </c>
      <c r="P1783">
        <v>16.734999999999999</v>
      </c>
      <c r="Q1783">
        <v>23.623000000000001</v>
      </c>
      <c r="R1783">
        <v>3.444</v>
      </c>
      <c r="S1783" t="s">
        <v>1162</v>
      </c>
      <c r="T1783" t="s">
        <v>1162</v>
      </c>
    </row>
    <row r="1784" spans="1:20">
      <c r="A1784" t="s">
        <v>160</v>
      </c>
      <c r="B1784">
        <v>2023</v>
      </c>
      <c r="C1784" s="9">
        <v>45039</v>
      </c>
      <c r="D1784" t="s">
        <v>64</v>
      </c>
      <c r="E1784" t="s">
        <v>533</v>
      </c>
      <c r="F1784">
        <v>3</v>
      </c>
      <c r="G1784">
        <v>1</v>
      </c>
      <c r="H1784" t="s">
        <v>55</v>
      </c>
      <c r="I1784" t="s">
        <v>8277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17.189</v>
      </c>
      <c r="P1784">
        <v>18.821999999999999</v>
      </c>
      <c r="Q1784">
        <v>23.693999999999999</v>
      </c>
      <c r="R1784">
        <v>2.4359999999999999</v>
      </c>
      <c r="S1784" t="s">
        <v>1162</v>
      </c>
      <c r="T1784" t="s">
        <v>1162</v>
      </c>
    </row>
    <row r="1785" spans="1:20">
      <c r="A1785" t="s">
        <v>160</v>
      </c>
      <c r="B1785">
        <v>2023</v>
      </c>
      <c r="C1785" s="9">
        <v>45039</v>
      </c>
      <c r="D1785" t="s">
        <v>64</v>
      </c>
      <c r="E1785" t="s">
        <v>533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23.178999999999998</v>
      </c>
      <c r="P1785">
        <v>22.722000000000001</v>
      </c>
      <c r="Q1785">
        <v>25.923999999999999</v>
      </c>
      <c r="R1785">
        <v>1.601</v>
      </c>
      <c r="S1785" t="s">
        <v>1162</v>
      </c>
      <c r="T1785" t="s">
        <v>1162</v>
      </c>
    </row>
    <row r="1786" spans="1:20">
      <c r="A1786" t="s">
        <v>160</v>
      </c>
      <c r="B1786">
        <v>2023</v>
      </c>
      <c r="C1786" s="9">
        <v>45039</v>
      </c>
      <c r="D1786" t="s">
        <v>64</v>
      </c>
      <c r="E1786" t="s">
        <v>533</v>
      </c>
      <c r="F1786">
        <v>4</v>
      </c>
      <c r="G1786">
        <v>1</v>
      </c>
      <c r="H1786" t="s">
        <v>209</v>
      </c>
      <c r="I1786" t="s">
        <v>210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16.905999999999999</v>
      </c>
      <c r="Q1786">
        <v>25.92</v>
      </c>
      <c r="R1786">
        <v>4.5069999999999997</v>
      </c>
      <c r="S1786" t="s">
        <v>1162</v>
      </c>
      <c r="T1786" t="s">
        <v>1162</v>
      </c>
    </row>
    <row r="1787" spans="1:20">
      <c r="A1787" t="s">
        <v>160</v>
      </c>
      <c r="B1787">
        <v>2023</v>
      </c>
      <c r="C1787" s="9">
        <v>45039</v>
      </c>
      <c r="D1787" t="s">
        <v>64</v>
      </c>
      <c r="E1787" t="s">
        <v>533</v>
      </c>
      <c r="F1787">
        <v>4</v>
      </c>
      <c r="G1787">
        <v>1</v>
      </c>
      <c r="H1787" t="s">
        <v>1117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9.3089999999999993</v>
      </c>
      <c r="Q1787">
        <v>20.242999999999999</v>
      </c>
      <c r="R1787">
        <v>5.4669999999999996</v>
      </c>
      <c r="S1787" t="s">
        <v>1162</v>
      </c>
      <c r="T1787" t="s">
        <v>1162</v>
      </c>
    </row>
    <row r="1788" spans="1:20">
      <c r="A1788" t="s">
        <v>160</v>
      </c>
      <c r="B1788">
        <v>2023</v>
      </c>
      <c r="C1788" s="9">
        <v>45039</v>
      </c>
      <c r="D1788" t="s">
        <v>64</v>
      </c>
      <c r="E1788" t="s">
        <v>533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11.000999999999999</v>
      </c>
      <c r="P1788">
        <v>15.77</v>
      </c>
      <c r="Q1788">
        <v>22.108000000000001</v>
      </c>
      <c r="R1788">
        <v>3.169</v>
      </c>
      <c r="S1788" t="s">
        <v>1162</v>
      </c>
      <c r="T1788" t="s">
        <v>1162</v>
      </c>
    </row>
    <row r="1789" spans="1:20">
      <c r="A1789" t="s">
        <v>160</v>
      </c>
      <c r="B1789">
        <v>2023</v>
      </c>
      <c r="C1789" s="9">
        <v>45039</v>
      </c>
      <c r="D1789" t="s">
        <v>64</v>
      </c>
      <c r="E1789" t="s">
        <v>533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23.948999999999899</v>
      </c>
      <c r="P1789">
        <v>23.346999999999898</v>
      </c>
      <c r="Q1789">
        <v>26.594999999999999</v>
      </c>
      <c r="R1789">
        <v>1.6240000000000001</v>
      </c>
      <c r="S1789" t="s">
        <v>1162</v>
      </c>
      <c r="T1789" t="s">
        <v>1162</v>
      </c>
    </row>
    <row r="1790" spans="1:20">
      <c r="A1790" t="s">
        <v>160</v>
      </c>
      <c r="B1790">
        <v>2023</v>
      </c>
      <c r="C1790" s="9">
        <v>45039</v>
      </c>
      <c r="D1790" t="s">
        <v>64</v>
      </c>
      <c r="E1790" t="s">
        <v>533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17.821000000000002</v>
      </c>
      <c r="P1790">
        <v>20.521000000000001</v>
      </c>
      <c r="Q1790">
        <v>27.465</v>
      </c>
      <c r="R1790">
        <v>3.472</v>
      </c>
      <c r="S1790" t="s">
        <v>1162</v>
      </c>
      <c r="T1790" t="s">
        <v>1162</v>
      </c>
    </row>
    <row r="1791" spans="1:20">
      <c r="A1791" t="s">
        <v>160</v>
      </c>
      <c r="B1791">
        <v>2023</v>
      </c>
      <c r="C1791" s="9">
        <v>45039</v>
      </c>
      <c r="D1791" t="s">
        <v>64</v>
      </c>
      <c r="E1791" t="s">
        <v>533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18.396000000000001</v>
      </c>
      <c r="P1791">
        <v>18.695</v>
      </c>
      <c r="Q1791">
        <v>24.172999999999998</v>
      </c>
      <c r="R1791">
        <v>2.7389999999999999</v>
      </c>
      <c r="S1791" t="s">
        <v>1162</v>
      </c>
      <c r="T1791" t="s">
        <v>1162</v>
      </c>
    </row>
    <row r="1792" spans="1:20">
      <c r="A1792" t="s">
        <v>160</v>
      </c>
      <c r="B1792">
        <v>2023</v>
      </c>
      <c r="C1792" s="9">
        <v>45039</v>
      </c>
      <c r="D1792" t="s">
        <v>64</v>
      </c>
      <c r="E1792" t="s">
        <v>533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25.498999999999999</v>
      </c>
      <c r="P1792">
        <v>25.672999999999998</v>
      </c>
      <c r="Q1792">
        <v>28.081</v>
      </c>
      <c r="R1792">
        <v>1.204</v>
      </c>
      <c r="S1792" t="s">
        <v>1162</v>
      </c>
      <c r="T1792" t="s">
        <v>1162</v>
      </c>
    </row>
    <row r="1793" spans="1:20">
      <c r="A1793" t="s">
        <v>160</v>
      </c>
      <c r="B1793">
        <v>2023</v>
      </c>
      <c r="C1793" s="9">
        <v>45039</v>
      </c>
      <c r="D1793" t="s">
        <v>64</v>
      </c>
      <c r="E1793" t="s">
        <v>533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21.664999999999999</v>
      </c>
      <c r="P1793">
        <v>21.597999999999999</v>
      </c>
      <c r="Q1793">
        <v>24.513999999999999</v>
      </c>
      <c r="R1793">
        <v>1.458</v>
      </c>
      <c r="S1793" t="s">
        <v>1162</v>
      </c>
      <c r="T1793" t="s">
        <v>1162</v>
      </c>
    </row>
    <row r="1794" spans="1:20">
      <c r="A1794" t="s">
        <v>160</v>
      </c>
      <c r="B1794">
        <v>2023</v>
      </c>
      <c r="C1794" s="9">
        <v>45039</v>
      </c>
      <c r="D1794" t="s">
        <v>64</v>
      </c>
      <c r="E1794" t="s">
        <v>533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16.576000000000001</v>
      </c>
      <c r="P1794">
        <v>18.581</v>
      </c>
      <c r="Q1794">
        <v>27.254999999999999</v>
      </c>
      <c r="R1794">
        <v>4.3369999999999997</v>
      </c>
      <c r="S1794" t="s">
        <v>1162</v>
      </c>
      <c r="T1794" t="s">
        <v>1162</v>
      </c>
    </row>
    <row r="1795" spans="1:20">
      <c r="A1795" t="s">
        <v>160</v>
      </c>
      <c r="B1795">
        <v>2023</v>
      </c>
      <c r="C1795" s="9">
        <v>45039</v>
      </c>
      <c r="D1795" t="s">
        <v>64</v>
      </c>
      <c r="E1795" t="s">
        <v>533</v>
      </c>
      <c r="F1795">
        <v>8</v>
      </c>
      <c r="G1795">
        <v>1</v>
      </c>
      <c r="H1795" t="s">
        <v>8241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6.6449999999999996</v>
      </c>
      <c r="Q1795">
        <v>20.053000000000001</v>
      </c>
      <c r="R1795">
        <v>6.7039999999999997</v>
      </c>
      <c r="S1795" t="s">
        <v>1162</v>
      </c>
      <c r="T1795" t="s">
        <v>1162</v>
      </c>
    </row>
    <row r="1796" spans="1:20">
      <c r="A1796" t="s">
        <v>160</v>
      </c>
      <c r="B1796">
        <v>2023</v>
      </c>
      <c r="C1796" s="9">
        <v>45039</v>
      </c>
      <c r="D1796" t="s">
        <v>64</v>
      </c>
      <c r="E1796" t="s">
        <v>533</v>
      </c>
      <c r="F1796">
        <v>9</v>
      </c>
      <c r="G1796">
        <v>1</v>
      </c>
      <c r="H1796" t="s">
        <v>230</v>
      </c>
      <c r="I1796" t="s">
        <v>210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10.676</v>
      </c>
      <c r="P1796">
        <v>14.554</v>
      </c>
      <c r="Q1796">
        <v>21.044</v>
      </c>
      <c r="R1796">
        <v>3.2450000000000001</v>
      </c>
      <c r="S1796" t="s">
        <v>1162</v>
      </c>
      <c r="T1796" t="s">
        <v>1162</v>
      </c>
    </row>
    <row r="1797" spans="1:20">
      <c r="A1797" t="s">
        <v>160</v>
      </c>
      <c r="B1797">
        <v>2023</v>
      </c>
      <c r="C1797" s="9">
        <v>45039</v>
      </c>
      <c r="D1797" t="s">
        <v>64</v>
      </c>
      <c r="E1797" t="s">
        <v>533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21.715</v>
      </c>
      <c r="P1797">
        <v>20.963999999999999</v>
      </c>
      <c r="Q1797">
        <v>24.725999999999999</v>
      </c>
      <c r="R1797">
        <v>1.881</v>
      </c>
      <c r="S1797" t="s">
        <v>1162</v>
      </c>
      <c r="T1797" t="s">
        <v>1162</v>
      </c>
    </row>
    <row r="1798" spans="1:20">
      <c r="A1798" t="s">
        <v>160</v>
      </c>
      <c r="B1798">
        <v>2023</v>
      </c>
      <c r="C1798" s="9">
        <v>45039</v>
      </c>
      <c r="D1798" t="s">
        <v>64</v>
      </c>
      <c r="E1798" t="s">
        <v>533</v>
      </c>
      <c r="F1798">
        <v>10</v>
      </c>
      <c r="G1798">
        <v>1</v>
      </c>
      <c r="H1798" t="s">
        <v>8249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13.880999999999901</v>
      </c>
      <c r="Q1798">
        <v>28.140999999999998</v>
      </c>
      <c r="R1798">
        <v>7.13</v>
      </c>
      <c r="S1798" t="s">
        <v>1162</v>
      </c>
      <c r="T1798" t="s">
        <v>1162</v>
      </c>
    </row>
    <row r="1799" spans="1:20">
      <c r="A1799" t="s">
        <v>160</v>
      </c>
      <c r="B1799">
        <v>2023</v>
      </c>
      <c r="C1799" s="9">
        <v>45039</v>
      </c>
      <c r="D1799" t="s">
        <v>64</v>
      </c>
      <c r="E1799" t="s">
        <v>533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7.6239999999999997</v>
      </c>
      <c r="P1799">
        <v>6.9029999999999996</v>
      </c>
      <c r="Q1799">
        <v>17.411000000000001</v>
      </c>
      <c r="R1799">
        <v>5.2539999999999996</v>
      </c>
      <c r="S1799" t="s">
        <v>1162</v>
      </c>
      <c r="T1799" t="s">
        <v>1162</v>
      </c>
    </row>
    <row r="1800" spans="1:20">
      <c r="A1800" t="s">
        <v>160</v>
      </c>
      <c r="B1800">
        <v>2023</v>
      </c>
      <c r="C1800" s="9">
        <v>45039</v>
      </c>
      <c r="D1800" t="s">
        <v>64</v>
      </c>
      <c r="E1800" t="s">
        <v>533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7.2729999999999997</v>
      </c>
      <c r="P1800">
        <v>9.8389999999999898</v>
      </c>
      <c r="Q1800">
        <v>17.337</v>
      </c>
      <c r="R1800">
        <v>3.7490000000000001</v>
      </c>
      <c r="S1800" t="s">
        <v>1162</v>
      </c>
      <c r="T1800" t="s">
        <v>1162</v>
      </c>
    </row>
    <row r="1801" spans="1:20">
      <c r="A1801" t="s">
        <v>160</v>
      </c>
      <c r="B1801">
        <v>2023</v>
      </c>
      <c r="C1801" s="9">
        <v>45039</v>
      </c>
      <c r="D1801" t="s">
        <v>64</v>
      </c>
      <c r="E1801" t="s">
        <v>533</v>
      </c>
      <c r="F1801">
        <v>11</v>
      </c>
      <c r="G1801">
        <v>1</v>
      </c>
      <c r="H1801" t="s">
        <v>8276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3.2809999999999899</v>
      </c>
      <c r="Q1801">
        <v>15.510999999999999</v>
      </c>
      <c r="R1801">
        <v>6.1150000000000002</v>
      </c>
      <c r="S1801" t="s">
        <v>1162</v>
      </c>
      <c r="T1801" t="s">
        <v>1162</v>
      </c>
    </row>
    <row r="1802" spans="1:20">
      <c r="A1802" t="s">
        <v>160</v>
      </c>
      <c r="B1802">
        <v>2023</v>
      </c>
      <c r="C1802" s="9">
        <v>45039</v>
      </c>
      <c r="D1802" t="s">
        <v>64</v>
      </c>
      <c r="E1802" t="s">
        <v>533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23.259999999999899</v>
      </c>
      <c r="P1802">
        <v>23.45</v>
      </c>
      <c r="Q1802">
        <v>26.602</v>
      </c>
      <c r="R1802">
        <v>1.5760000000000001</v>
      </c>
      <c r="S1802" t="s">
        <v>1162</v>
      </c>
      <c r="T1802" t="s">
        <v>1162</v>
      </c>
    </row>
    <row r="1803" spans="1:20">
      <c r="A1803" t="s">
        <v>160</v>
      </c>
      <c r="B1803">
        <v>2023</v>
      </c>
      <c r="C1803" s="9">
        <v>45039</v>
      </c>
      <c r="D1803" t="s">
        <v>64</v>
      </c>
      <c r="E1803" t="s">
        <v>533</v>
      </c>
      <c r="F1803">
        <v>12</v>
      </c>
      <c r="G1803">
        <v>1</v>
      </c>
      <c r="H1803" t="s">
        <v>31</v>
      </c>
      <c r="I1803" t="s">
        <v>1067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5.133</v>
      </c>
      <c r="P1803">
        <v>8.7989999999999906</v>
      </c>
      <c r="Q1803">
        <v>18.928999999999998</v>
      </c>
      <c r="R1803">
        <v>5.0650000000000004</v>
      </c>
      <c r="S1803" t="s">
        <v>1162</v>
      </c>
      <c r="T1803" t="s">
        <v>1162</v>
      </c>
    </row>
    <row r="1804" spans="1:20">
      <c r="A1804" t="s">
        <v>160</v>
      </c>
      <c r="B1804">
        <v>2023</v>
      </c>
      <c r="C1804" s="9">
        <v>45039</v>
      </c>
      <c r="D1804" t="s">
        <v>64</v>
      </c>
      <c r="E1804" t="s">
        <v>536</v>
      </c>
      <c r="F1804">
        <v>1</v>
      </c>
      <c r="G1804">
        <v>1</v>
      </c>
      <c r="H1804" t="s">
        <v>1117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9.3089999999999993</v>
      </c>
      <c r="P1804">
        <v>18.637999999999899</v>
      </c>
      <c r="Q1804">
        <v>26.02</v>
      </c>
      <c r="R1804">
        <v>3.6909999999999998</v>
      </c>
      <c r="S1804" t="s">
        <v>1162</v>
      </c>
      <c r="T1804" t="s">
        <v>1162</v>
      </c>
    </row>
    <row r="1805" spans="1:20">
      <c r="A1805" t="s">
        <v>160</v>
      </c>
      <c r="B1805">
        <v>2023</v>
      </c>
      <c r="C1805" s="9">
        <v>45039</v>
      </c>
      <c r="D1805" t="s">
        <v>64</v>
      </c>
      <c r="E1805" t="s">
        <v>536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23.45</v>
      </c>
      <c r="P1805">
        <v>23.209</v>
      </c>
      <c r="Q1805">
        <v>26.280999999999999</v>
      </c>
      <c r="R1805">
        <v>1.536</v>
      </c>
      <c r="S1805" t="s">
        <v>1162</v>
      </c>
      <c r="T1805" t="s">
        <v>1162</v>
      </c>
    </row>
    <row r="1806" spans="1:20">
      <c r="A1806" t="s">
        <v>160</v>
      </c>
      <c r="B1806">
        <v>2023</v>
      </c>
      <c r="C1806" s="9">
        <v>45039</v>
      </c>
      <c r="D1806" t="s">
        <v>64</v>
      </c>
      <c r="E1806" t="s">
        <v>536</v>
      </c>
      <c r="F1806">
        <v>2</v>
      </c>
      <c r="G1806">
        <v>1</v>
      </c>
      <c r="H1806" t="s">
        <v>8238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21.970999999999901</v>
      </c>
      <c r="Q1806">
        <v>33.710999999999999</v>
      </c>
      <c r="R1806">
        <v>5.87</v>
      </c>
      <c r="S1806" t="s">
        <v>1162</v>
      </c>
      <c r="T1806" t="s">
        <v>1162</v>
      </c>
    </row>
    <row r="1807" spans="1:20">
      <c r="A1807" t="s">
        <v>160</v>
      </c>
      <c r="B1807">
        <v>2023</v>
      </c>
      <c r="C1807" s="9">
        <v>45039</v>
      </c>
      <c r="D1807" t="s">
        <v>64</v>
      </c>
      <c r="E1807" t="s">
        <v>536</v>
      </c>
      <c r="F1807">
        <v>2</v>
      </c>
      <c r="G1807">
        <v>1</v>
      </c>
      <c r="H1807" t="s">
        <v>200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29.646999999999998</v>
      </c>
      <c r="P1807">
        <v>29.550999999999998</v>
      </c>
      <c r="Q1807">
        <v>31.259</v>
      </c>
      <c r="R1807">
        <v>0.85399999999999998</v>
      </c>
      <c r="S1807" t="s">
        <v>1162</v>
      </c>
      <c r="T1807" t="s">
        <v>1162</v>
      </c>
    </row>
    <row r="1808" spans="1:20">
      <c r="A1808" t="s">
        <v>160</v>
      </c>
      <c r="B1808">
        <v>2023</v>
      </c>
      <c r="C1808" s="9">
        <v>45039</v>
      </c>
      <c r="D1808" t="s">
        <v>64</v>
      </c>
      <c r="E1808" t="s">
        <v>536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9.8389999999999898</v>
      </c>
      <c r="P1808">
        <v>12.61</v>
      </c>
      <c r="Q1808">
        <v>19.664000000000001</v>
      </c>
      <c r="R1808">
        <v>3.5270000000000001</v>
      </c>
      <c r="S1808" t="s">
        <v>1162</v>
      </c>
      <c r="T1808" t="s">
        <v>1162</v>
      </c>
    </row>
    <row r="1809" spans="1:20">
      <c r="A1809" t="s">
        <v>160</v>
      </c>
      <c r="B1809">
        <v>2023</v>
      </c>
      <c r="C1809" s="9">
        <v>45039</v>
      </c>
      <c r="D1809" t="s">
        <v>64</v>
      </c>
      <c r="E1809" t="s">
        <v>536</v>
      </c>
      <c r="F1809">
        <v>3</v>
      </c>
      <c r="G1809">
        <v>1</v>
      </c>
      <c r="H1809" t="s">
        <v>8249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13.880999999999901</v>
      </c>
      <c r="P1809">
        <v>8.8419999999999899</v>
      </c>
      <c r="Q1809">
        <v>19.725999999999999</v>
      </c>
      <c r="R1809">
        <v>5.4420000000000002</v>
      </c>
      <c r="S1809" t="s">
        <v>1162</v>
      </c>
      <c r="T1809" t="s">
        <v>1162</v>
      </c>
    </row>
    <row r="1810" spans="1:20">
      <c r="A1810" t="s">
        <v>160</v>
      </c>
      <c r="B1810">
        <v>2023</v>
      </c>
      <c r="C1810" s="9">
        <v>45039</v>
      </c>
      <c r="D1810" t="s">
        <v>64</v>
      </c>
      <c r="E1810" t="s">
        <v>536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534</v>
      </c>
      <c r="O1810">
        <v>31.598999999999901</v>
      </c>
      <c r="P1810">
        <v>31.768000000000001</v>
      </c>
      <c r="Q1810">
        <v>33.86</v>
      </c>
      <c r="R1810">
        <v>1.046</v>
      </c>
      <c r="S1810" t="s">
        <v>1162</v>
      </c>
      <c r="T1810" t="s">
        <v>1162</v>
      </c>
    </row>
    <row r="1811" spans="1:20">
      <c r="A1811" t="s">
        <v>160</v>
      </c>
      <c r="B1811">
        <v>2023</v>
      </c>
      <c r="C1811" s="9">
        <v>45039</v>
      </c>
      <c r="D1811" t="s">
        <v>64</v>
      </c>
      <c r="E1811" t="s">
        <v>536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30.786999999999999</v>
      </c>
      <c r="P1811">
        <v>30.575999999999901</v>
      </c>
      <c r="Q1811">
        <v>33.207999999999998</v>
      </c>
      <c r="R1811">
        <v>1.3160000000000001</v>
      </c>
      <c r="S1811" t="s">
        <v>1162</v>
      </c>
      <c r="T1811" t="s">
        <v>1162</v>
      </c>
    </row>
    <row r="1812" spans="1:20">
      <c r="A1812" t="s">
        <v>160</v>
      </c>
      <c r="B1812">
        <v>2023</v>
      </c>
      <c r="C1812" s="9">
        <v>45039</v>
      </c>
      <c r="D1812" t="s">
        <v>64</v>
      </c>
      <c r="E1812" t="s">
        <v>536</v>
      </c>
      <c r="F1812">
        <v>5</v>
      </c>
      <c r="G1812">
        <v>1</v>
      </c>
      <c r="H1812" t="s">
        <v>230</v>
      </c>
      <c r="I1812" t="s">
        <v>210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14.554</v>
      </c>
      <c r="P1812">
        <v>16.856000000000002</v>
      </c>
      <c r="Q1812">
        <v>22.914000000000001</v>
      </c>
      <c r="R1812">
        <v>3.0289999999999999</v>
      </c>
      <c r="S1812" t="s">
        <v>1162</v>
      </c>
      <c r="T1812" t="s">
        <v>1162</v>
      </c>
    </row>
    <row r="1813" spans="1:20">
      <c r="A1813" t="s">
        <v>160</v>
      </c>
      <c r="B1813">
        <v>2023</v>
      </c>
      <c r="C1813" s="9">
        <v>45039</v>
      </c>
      <c r="D1813" t="s">
        <v>64</v>
      </c>
      <c r="E1813" t="s">
        <v>536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18.581</v>
      </c>
      <c r="P1813">
        <v>16.305</v>
      </c>
      <c r="Q1813">
        <v>23.914999999999999</v>
      </c>
      <c r="R1813">
        <v>3.8050000000000002</v>
      </c>
      <c r="S1813" t="s">
        <v>1162</v>
      </c>
      <c r="T1813" t="s">
        <v>1162</v>
      </c>
    </row>
    <row r="1814" spans="1:20">
      <c r="A1814" t="s">
        <v>160</v>
      </c>
      <c r="B1814">
        <v>2023</v>
      </c>
      <c r="C1814" s="9">
        <v>45039</v>
      </c>
      <c r="D1814" t="s">
        <v>64</v>
      </c>
      <c r="E1814" t="s">
        <v>536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29.872999999999902</v>
      </c>
      <c r="P1814">
        <v>29.756</v>
      </c>
      <c r="Q1814">
        <v>31.792000000000002</v>
      </c>
      <c r="R1814">
        <v>1.018</v>
      </c>
      <c r="S1814" t="s">
        <v>1162</v>
      </c>
      <c r="T1814" t="s">
        <v>1162</v>
      </c>
    </row>
    <row r="1815" spans="1:20">
      <c r="A1815" t="s">
        <v>160</v>
      </c>
      <c r="B1815">
        <v>2023</v>
      </c>
      <c r="C1815" s="9">
        <v>45039</v>
      </c>
      <c r="D1815" t="s">
        <v>64</v>
      </c>
      <c r="E1815" t="s">
        <v>536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18.864999999999998</v>
      </c>
      <c r="P1815">
        <v>19.206</v>
      </c>
      <c r="Q1815">
        <v>25.251999999999999</v>
      </c>
      <c r="R1815">
        <v>3.0230000000000001</v>
      </c>
      <c r="S1815" t="s">
        <v>1162</v>
      </c>
      <c r="T1815" t="s">
        <v>1162</v>
      </c>
    </row>
    <row r="1816" spans="1:20">
      <c r="A1816" t="s">
        <v>160</v>
      </c>
      <c r="B1816">
        <v>2023</v>
      </c>
      <c r="C1816" s="9">
        <v>45039</v>
      </c>
      <c r="D1816" t="s">
        <v>64</v>
      </c>
      <c r="E1816" t="s">
        <v>536</v>
      </c>
      <c r="F1816">
        <v>7</v>
      </c>
      <c r="G1816">
        <v>1</v>
      </c>
      <c r="H1816" t="s">
        <v>45</v>
      </c>
      <c r="I1816" t="s">
        <v>1067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16.734999999999999</v>
      </c>
      <c r="P1816">
        <v>19.210999999999999</v>
      </c>
      <c r="Q1816">
        <v>25.472999999999999</v>
      </c>
      <c r="R1816">
        <v>3.1309999999999998</v>
      </c>
      <c r="S1816" t="s">
        <v>1162</v>
      </c>
      <c r="T1816" t="s">
        <v>1162</v>
      </c>
    </row>
    <row r="1817" spans="1:20">
      <c r="A1817" t="s">
        <v>160</v>
      </c>
      <c r="B1817">
        <v>2023</v>
      </c>
      <c r="C1817" s="9">
        <v>45039</v>
      </c>
      <c r="D1817" t="s">
        <v>64</v>
      </c>
      <c r="E1817" t="s">
        <v>536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22.722000000000001</v>
      </c>
      <c r="P1817">
        <v>22.376999999999999</v>
      </c>
      <c r="Q1817">
        <v>25.523</v>
      </c>
      <c r="R1817">
        <v>1.573</v>
      </c>
      <c r="S1817" t="s">
        <v>1162</v>
      </c>
      <c r="T1817" t="s">
        <v>1162</v>
      </c>
    </row>
    <row r="1818" spans="1:20">
      <c r="A1818" t="s">
        <v>160</v>
      </c>
      <c r="B1818">
        <v>2023</v>
      </c>
      <c r="C1818" s="9">
        <v>45039</v>
      </c>
      <c r="D1818" t="s">
        <v>64</v>
      </c>
      <c r="E1818" t="s">
        <v>536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18.695</v>
      </c>
      <c r="P1818">
        <v>20.512</v>
      </c>
      <c r="Q1818">
        <v>25.57</v>
      </c>
      <c r="R1818">
        <v>2.5289999999999999</v>
      </c>
      <c r="S1818" t="s">
        <v>1162</v>
      </c>
      <c r="T1818" t="s">
        <v>1162</v>
      </c>
    </row>
    <row r="1819" spans="1:20">
      <c r="A1819" t="s">
        <v>160</v>
      </c>
      <c r="B1819">
        <v>2023</v>
      </c>
      <c r="C1819" s="9">
        <v>45039</v>
      </c>
      <c r="D1819" t="s">
        <v>64</v>
      </c>
      <c r="E1819" t="s">
        <v>536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23.346999999999898</v>
      </c>
      <c r="P1819">
        <v>23.137</v>
      </c>
      <c r="Q1819">
        <v>26.271000000000001</v>
      </c>
      <c r="R1819">
        <v>1.5669999999999999</v>
      </c>
      <c r="S1819" t="s">
        <v>1162</v>
      </c>
      <c r="T1819" t="s">
        <v>1162</v>
      </c>
    </row>
    <row r="1820" spans="1:20">
      <c r="A1820" t="s">
        <v>160</v>
      </c>
      <c r="B1820">
        <v>2023</v>
      </c>
      <c r="C1820" s="9">
        <v>45039</v>
      </c>
      <c r="D1820" t="s">
        <v>64</v>
      </c>
      <c r="E1820" t="s">
        <v>537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23.209</v>
      </c>
      <c r="P1820">
        <v>23.561999999999902</v>
      </c>
      <c r="Q1820">
        <v>26.58</v>
      </c>
      <c r="R1820">
        <v>1.5089999999999999</v>
      </c>
      <c r="S1820" t="s">
        <v>1162</v>
      </c>
      <c r="T1820" t="s">
        <v>1162</v>
      </c>
    </row>
    <row r="1821" spans="1:20">
      <c r="A1821" t="s">
        <v>160</v>
      </c>
      <c r="B1821">
        <v>2023</v>
      </c>
      <c r="C1821" s="9">
        <v>45039</v>
      </c>
      <c r="D1821" t="s">
        <v>64</v>
      </c>
      <c r="E1821" t="s">
        <v>537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23.137</v>
      </c>
      <c r="P1821">
        <v>23.026</v>
      </c>
      <c r="Q1821">
        <v>26.12</v>
      </c>
      <c r="R1821">
        <v>1.5469999999999999</v>
      </c>
      <c r="S1821" t="s">
        <v>1162</v>
      </c>
      <c r="T1821" t="s">
        <v>1162</v>
      </c>
    </row>
    <row r="1822" spans="1:20">
      <c r="A1822" t="s">
        <v>160</v>
      </c>
      <c r="B1822">
        <v>2023</v>
      </c>
      <c r="C1822" s="9">
        <v>45039</v>
      </c>
      <c r="D1822" t="s">
        <v>64</v>
      </c>
      <c r="E1822" t="s">
        <v>537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23.561999999999902</v>
      </c>
      <c r="P1822">
        <v>23.879000000000001</v>
      </c>
      <c r="Q1822">
        <v>26.847000000000001</v>
      </c>
      <c r="R1822">
        <v>1.484</v>
      </c>
      <c r="S1822" t="s">
        <v>1162</v>
      </c>
      <c r="T1822" t="s">
        <v>1162</v>
      </c>
    </row>
    <row r="1823" spans="1:20">
      <c r="A1823" t="s">
        <v>160</v>
      </c>
      <c r="B1823">
        <v>2023</v>
      </c>
      <c r="C1823" s="9">
        <v>45039</v>
      </c>
      <c r="D1823" t="s">
        <v>64</v>
      </c>
      <c r="E1823" t="s">
        <v>537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23.026</v>
      </c>
      <c r="P1823">
        <v>22.922999999999998</v>
      </c>
      <c r="Q1823">
        <v>25.978999999999999</v>
      </c>
      <c r="R1823">
        <v>1.528</v>
      </c>
      <c r="S1823" t="s">
        <v>1162</v>
      </c>
      <c r="T1823" t="s">
        <v>1162</v>
      </c>
    </row>
    <row r="1824" spans="1:20">
      <c r="A1824" t="s">
        <v>160</v>
      </c>
      <c r="B1824">
        <v>2023</v>
      </c>
      <c r="C1824" s="9">
        <v>45039</v>
      </c>
      <c r="D1824" t="s">
        <v>64</v>
      </c>
      <c r="E1824" t="s">
        <v>537</v>
      </c>
      <c r="F1824">
        <v>2</v>
      </c>
      <c r="G1824">
        <v>1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29.550999999999998</v>
      </c>
      <c r="P1824">
        <v>29.58</v>
      </c>
      <c r="Q1824">
        <v>31.292000000000002</v>
      </c>
      <c r="R1824">
        <v>0.85599999999999998</v>
      </c>
      <c r="S1824" t="s">
        <v>1162</v>
      </c>
      <c r="T1824" t="s">
        <v>1162</v>
      </c>
    </row>
    <row r="1825" spans="1:20">
      <c r="A1825" t="s">
        <v>160</v>
      </c>
      <c r="B1825">
        <v>2023</v>
      </c>
      <c r="C1825" s="9">
        <v>45039</v>
      </c>
      <c r="D1825" t="s">
        <v>64</v>
      </c>
      <c r="E1825" t="s">
        <v>537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22.376999999999999</v>
      </c>
      <c r="P1825">
        <v>22.123000000000001</v>
      </c>
      <c r="Q1825">
        <v>25.209</v>
      </c>
      <c r="R1825">
        <v>1.5429999999999999</v>
      </c>
      <c r="S1825" t="s">
        <v>1162</v>
      </c>
      <c r="T1825" t="s">
        <v>1162</v>
      </c>
    </row>
    <row r="1826" spans="1:20">
      <c r="A1826" t="s">
        <v>160</v>
      </c>
      <c r="B1826">
        <v>2023</v>
      </c>
      <c r="C1826" s="9">
        <v>45039</v>
      </c>
      <c r="D1826" t="s">
        <v>64</v>
      </c>
      <c r="E1826" t="s">
        <v>537</v>
      </c>
      <c r="F1826">
        <v>2</v>
      </c>
      <c r="G1826">
        <v>2</v>
      </c>
      <c r="H1826" t="s">
        <v>200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29.58</v>
      </c>
      <c r="P1826">
        <v>29.605</v>
      </c>
      <c r="Q1826">
        <v>31.321000000000002</v>
      </c>
      <c r="R1826">
        <v>0.85799999999999998</v>
      </c>
      <c r="S1826" t="s">
        <v>1162</v>
      </c>
      <c r="T1826" t="s">
        <v>1162</v>
      </c>
    </row>
    <row r="1827" spans="1:20">
      <c r="A1827" t="s">
        <v>160</v>
      </c>
      <c r="B1827">
        <v>2023</v>
      </c>
      <c r="C1827" s="9">
        <v>45039</v>
      </c>
      <c r="D1827" t="s">
        <v>64</v>
      </c>
      <c r="E1827" t="s">
        <v>537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22.123000000000001</v>
      </c>
      <c r="P1827">
        <v>21.896999999999998</v>
      </c>
      <c r="Q1827">
        <v>24.928999999999998</v>
      </c>
      <c r="R1827">
        <v>1.516</v>
      </c>
      <c r="S1827" t="s">
        <v>1162</v>
      </c>
      <c r="T1827" t="s">
        <v>1162</v>
      </c>
    </row>
    <row r="1828" spans="1:20">
      <c r="A1828" t="s">
        <v>160</v>
      </c>
      <c r="B1828">
        <v>2023</v>
      </c>
      <c r="C1828" s="9">
        <v>45039</v>
      </c>
      <c r="D1828" t="s">
        <v>64</v>
      </c>
      <c r="E1828" t="s">
        <v>537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29.756</v>
      </c>
      <c r="P1828">
        <v>29.826000000000001</v>
      </c>
      <c r="Q1828">
        <v>31.856000000000002</v>
      </c>
      <c r="R1828">
        <v>1.0149999999999999</v>
      </c>
      <c r="S1828" t="s">
        <v>1162</v>
      </c>
      <c r="T1828" t="s">
        <v>1162</v>
      </c>
    </row>
    <row r="1829" spans="1:20">
      <c r="A1829" t="s">
        <v>160</v>
      </c>
      <c r="B1829">
        <v>2023</v>
      </c>
      <c r="C1829" s="9">
        <v>45039</v>
      </c>
      <c r="D1829" t="s">
        <v>64</v>
      </c>
      <c r="E1829" t="s">
        <v>537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16.305</v>
      </c>
      <c r="P1829">
        <v>16.106000000000002</v>
      </c>
      <c r="Q1829">
        <v>23.274000000000001</v>
      </c>
      <c r="R1829">
        <v>3.5840000000000001</v>
      </c>
      <c r="S1829" t="s">
        <v>1162</v>
      </c>
      <c r="T1829" t="s">
        <v>1162</v>
      </c>
    </row>
    <row r="1830" spans="1:20">
      <c r="A1830" t="s">
        <v>160</v>
      </c>
      <c r="B1830">
        <v>2023</v>
      </c>
      <c r="C1830" s="9">
        <v>45039</v>
      </c>
      <c r="D1830" t="s">
        <v>64</v>
      </c>
      <c r="E1830" t="s">
        <v>537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29.826000000000001</v>
      </c>
      <c r="P1830">
        <v>29.893000000000001</v>
      </c>
      <c r="Q1830">
        <v>31.917000000000002</v>
      </c>
      <c r="R1830">
        <v>1.012</v>
      </c>
      <c r="S1830" t="s">
        <v>1162</v>
      </c>
      <c r="T1830" t="s">
        <v>1162</v>
      </c>
    </row>
    <row r="1831" spans="1:20">
      <c r="A1831" t="s">
        <v>160</v>
      </c>
      <c r="B1831">
        <v>2023</v>
      </c>
      <c r="C1831" s="9">
        <v>45039</v>
      </c>
      <c r="D1831" t="s">
        <v>64</v>
      </c>
      <c r="E1831" t="s">
        <v>537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16.106000000000002</v>
      </c>
      <c r="P1831">
        <v>15.952</v>
      </c>
      <c r="Q1831">
        <v>22.774000000000001</v>
      </c>
      <c r="R1831">
        <v>3.411</v>
      </c>
      <c r="S1831" t="s">
        <v>1162</v>
      </c>
      <c r="T1831" t="s">
        <v>1162</v>
      </c>
    </row>
    <row r="1832" spans="1:20">
      <c r="A1832" t="s">
        <v>160</v>
      </c>
      <c r="B1832">
        <v>2023</v>
      </c>
      <c r="C1832" s="9">
        <v>45039</v>
      </c>
      <c r="D1832" t="s">
        <v>64</v>
      </c>
      <c r="E1832" t="s">
        <v>537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30.575999999999901</v>
      </c>
      <c r="P1832">
        <v>30.605</v>
      </c>
      <c r="Q1832">
        <v>33.234999999999999</v>
      </c>
      <c r="R1832">
        <v>1.3149999999999999</v>
      </c>
      <c r="S1832" t="s">
        <v>1162</v>
      </c>
      <c r="T1832" t="s">
        <v>1162</v>
      </c>
    </row>
    <row r="1833" spans="1:20">
      <c r="A1833" t="s">
        <v>160</v>
      </c>
      <c r="B1833">
        <v>2023</v>
      </c>
      <c r="C1833" s="9">
        <v>45039</v>
      </c>
      <c r="D1833" t="s">
        <v>64</v>
      </c>
      <c r="E1833" t="s">
        <v>537</v>
      </c>
      <c r="F1833">
        <v>4</v>
      </c>
      <c r="G1833">
        <v>1</v>
      </c>
      <c r="H1833" t="s">
        <v>8249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8.8419999999999899</v>
      </c>
      <c r="P1833">
        <v>8.9139999999999997</v>
      </c>
      <c r="Q1833">
        <v>19.274000000000001</v>
      </c>
      <c r="R1833">
        <v>5.18</v>
      </c>
      <c r="S1833" t="s">
        <v>1162</v>
      </c>
      <c r="T1833" t="s">
        <v>1162</v>
      </c>
    </row>
    <row r="1834" spans="1:20">
      <c r="A1834" t="s">
        <v>160</v>
      </c>
      <c r="B1834">
        <v>2023</v>
      </c>
      <c r="C1834" s="9">
        <v>45039</v>
      </c>
      <c r="D1834" t="s">
        <v>64</v>
      </c>
      <c r="E1834" t="s">
        <v>537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30.605</v>
      </c>
      <c r="P1834">
        <v>30.63</v>
      </c>
      <c r="Q1834">
        <v>33.258000000000003</v>
      </c>
      <c r="R1834">
        <v>1.3140000000000001</v>
      </c>
      <c r="S1834" t="s">
        <v>1162</v>
      </c>
      <c r="T1834" t="s">
        <v>1162</v>
      </c>
    </row>
    <row r="1835" spans="1:20">
      <c r="A1835" t="s">
        <v>160</v>
      </c>
      <c r="B1835">
        <v>2023</v>
      </c>
      <c r="C1835" s="9">
        <v>45039</v>
      </c>
      <c r="D1835" t="s">
        <v>64</v>
      </c>
      <c r="E1835" t="s">
        <v>537</v>
      </c>
      <c r="F1835">
        <v>4</v>
      </c>
      <c r="G1835">
        <v>2</v>
      </c>
      <c r="H1835" t="s">
        <v>8249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8.9139999999999997</v>
      </c>
      <c r="P1835">
        <v>8.9739999999999895</v>
      </c>
      <c r="Q1835">
        <v>18.917999999999999</v>
      </c>
      <c r="R1835">
        <v>4.9720000000000004</v>
      </c>
      <c r="S1835" t="s">
        <v>1162</v>
      </c>
      <c r="T1835" t="s">
        <v>1162</v>
      </c>
    </row>
    <row r="1836" spans="1:20">
      <c r="A1836" t="s">
        <v>160</v>
      </c>
      <c r="B1836">
        <v>2023</v>
      </c>
      <c r="C1836" s="9">
        <v>45039</v>
      </c>
      <c r="D1836" t="s">
        <v>64</v>
      </c>
      <c r="E1836" t="s">
        <v>538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29.893000000000001</v>
      </c>
      <c r="P1836">
        <v>30.077999999999999</v>
      </c>
      <c r="Q1836">
        <v>32.090000000000003</v>
      </c>
      <c r="R1836">
        <v>1.006</v>
      </c>
      <c r="S1836" t="s">
        <v>1162</v>
      </c>
      <c r="T1836" t="s">
        <v>1162</v>
      </c>
    </row>
    <row r="1837" spans="1:20">
      <c r="A1837" t="s">
        <v>160</v>
      </c>
      <c r="B1837">
        <v>2023</v>
      </c>
      <c r="C1837" s="9">
        <v>45039</v>
      </c>
      <c r="D1837" t="s">
        <v>64</v>
      </c>
      <c r="E1837" t="s">
        <v>538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30.63</v>
      </c>
      <c r="P1837">
        <v>30.376999999999999</v>
      </c>
      <c r="Q1837">
        <v>32.966999999999999</v>
      </c>
      <c r="R1837">
        <v>1.2949999999999999</v>
      </c>
      <c r="S1837" t="s">
        <v>1162</v>
      </c>
      <c r="T1837" t="s">
        <v>1162</v>
      </c>
    </row>
    <row r="1838" spans="1:20">
      <c r="A1838" t="s">
        <v>160</v>
      </c>
      <c r="B1838">
        <v>2023</v>
      </c>
      <c r="C1838" s="9">
        <v>45039</v>
      </c>
      <c r="D1838" t="s">
        <v>64</v>
      </c>
      <c r="E1838" t="s">
        <v>538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30.077999999999999</v>
      </c>
      <c r="P1838">
        <v>30.251999999999999</v>
      </c>
      <c r="Q1838">
        <v>32.252000000000002</v>
      </c>
      <c r="R1838">
        <v>1</v>
      </c>
      <c r="S1838" t="s">
        <v>1162</v>
      </c>
      <c r="T1838" t="s">
        <v>1162</v>
      </c>
    </row>
    <row r="1839" spans="1:20">
      <c r="A1839" t="s">
        <v>160</v>
      </c>
      <c r="B1839">
        <v>2023</v>
      </c>
      <c r="C1839" s="9">
        <v>45039</v>
      </c>
      <c r="D1839" t="s">
        <v>64</v>
      </c>
      <c r="E1839" t="s">
        <v>538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30.376999999999999</v>
      </c>
      <c r="P1839">
        <v>30.145</v>
      </c>
      <c r="Q1839">
        <v>32.698999999999998</v>
      </c>
      <c r="R1839">
        <v>1.2769999999999999</v>
      </c>
      <c r="S1839" t="s">
        <v>1162</v>
      </c>
      <c r="T1839" t="s">
        <v>1162</v>
      </c>
    </row>
    <row r="1840" spans="1:20">
      <c r="A1840" t="s">
        <v>160</v>
      </c>
      <c r="B1840">
        <v>2023</v>
      </c>
      <c r="C1840" s="9">
        <v>45039</v>
      </c>
      <c r="D1840" t="s">
        <v>64</v>
      </c>
      <c r="E1840" t="s">
        <v>538</v>
      </c>
      <c r="F1840">
        <v>2</v>
      </c>
      <c r="G1840">
        <v>1</v>
      </c>
      <c r="H1840" t="s">
        <v>200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29.605</v>
      </c>
      <c r="P1840">
        <v>29.66</v>
      </c>
      <c r="Q1840">
        <v>31.376000000000001</v>
      </c>
      <c r="R1840">
        <v>0.85799999999999998</v>
      </c>
      <c r="S1840" t="s">
        <v>1162</v>
      </c>
      <c r="T1840" t="s">
        <v>1162</v>
      </c>
    </row>
    <row r="1841" spans="1:20">
      <c r="A1841" t="s">
        <v>160</v>
      </c>
      <c r="B1841">
        <v>2023</v>
      </c>
      <c r="C1841" s="9">
        <v>45039</v>
      </c>
      <c r="D1841" t="s">
        <v>64</v>
      </c>
      <c r="E1841" t="s">
        <v>538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23.879000000000001</v>
      </c>
      <c r="P1841">
        <v>23.753</v>
      </c>
      <c r="Q1841">
        <v>26.683</v>
      </c>
      <c r="R1841">
        <v>1.4650000000000001</v>
      </c>
      <c r="S1841" t="s">
        <v>1162</v>
      </c>
      <c r="T1841" t="s">
        <v>1162</v>
      </c>
    </row>
    <row r="1842" spans="1:20">
      <c r="A1842" t="s">
        <v>160</v>
      </c>
      <c r="B1842">
        <v>2023</v>
      </c>
      <c r="C1842" s="9">
        <v>45039</v>
      </c>
      <c r="D1842" t="s">
        <v>64</v>
      </c>
      <c r="E1842" t="s">
        <v>538</v>
      </c>
      <c r="F1842">
        <v>2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29.66</v>
      </c>
      <c r="P1842">
        <v>29.712999999999901</v>
      </c>
      <c r="Q1842">
        <v>31.428999999999998</v>
      </c>
      <c r="R1842">
        <v>0.85799999999999998</v>
      </c>
      <c r="S1842" t="s">
        <v>1162</v>
      </c>
      <c r="T1842" t="s">
        <v>1162</v>
      </c>
    </row>
    <row r="1843" spans="1:20">
      <c r="A1843" t="s">
        <v>160</v>
      </c>
      <c r="B1843">
        <v>2023</v>
      </c>
      <c r="C1843" s="9">
        <v>45039</v>
      </c>
      <c r="D1843" t="s">
        <v>64</v>
      </c>
      <c r="E1843" t="s">
        <v>538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23.753</v>
      </c>
      <c r="P1843">
        <v>23.634999999999899</v>
      </c>
      <c r="Q1843">
        <v>26.529</v>
      </c>
      <c r="R1843">
        <v>1.4470000000000001</v>
      </c>
      <c r="S1843" t="s">
        <v>1162</v>
      </c>
      <c r="T1843" t="s">
        <v>1162</v>
      </c>
    </row>
    <row r="1844" spans="1:20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540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30.145</v>
      </c>
      <c r="P1844">
        <v>30.249999999999901</v>
      </c>
      <c r="Q1844">
        <v>32.787999999999997</v>
      </c>
      <c r="R1844">
        <v>1.2689999999999999</v>
      </c>
      <c r="S1844" t="s">
        <v>1162</v>
      </c>
      <c r="T1844" t="s">
        <v>1162</v>
      </c>
    </row>
    <row r="1845" spans="1:20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540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23.634999999999899</v>
      </c>
      <c r="P1845">
        <v>23.548999999999999</v>
      </c>
      <c r="Q1845">
        <v>26.414999999999999</v>
      </c>
      <c r="R1845">
        <v>1.4330000000000001</v>
      </c>
      <c r="S1845" t="s">
        <v>1162</v>
      </c>
      <c r="T1845" t="s">
        <v>1162</v>
      </c>
    </row>
    <row r="1846" spans="1:20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540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30.249999999999901</v>
      </c>
      <c r="P1846">
        <v>30.35</v>
      </c>
      <c r="Q1846">
        <v>32.872</v>
      </c>
      <c r="R1846">
        <v>1.2609999999999999</v>
      </c>
      <c r="S1846" t="s">
        <v>1162</v>
      </c>
      <c r="T1846" t="s">
        <v>1162</v>
      </c>
    </row>
    <row r="1847" spans="1:20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540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23.548999999999999</v>
      </c>
      <c r="P1847">
        <v>23.468</v>
      </c>
      <c r="Q1847">
        <v>26.308</v>
      </c>
      <c r="R1847">
        <v>1.42</v>
      </c>
      <c r="S1847" t="s">
        <v>1162</v>
      </c>
      <c r="T1847" t="s">
        <v>1162</v>
      </c>
    </row>
    <row r="1848" spans="1:20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539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30.251999999999999</v>
      </c>
      <c r="P1848">
        <v>30.393999999999998</v>
      </c>
      <c r="Q1848">
        <v>32.384</v>
      </c>
      <c r="R1848">
        <v>0.995</v>
      </c>
      <c r="S1848" t="s">
        <v>1162</v>
      </c>
      <c r="T1848" t="s">
        <v>1162</v>
      </c>
    </row>
    <row r="1849" spans="1:20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539</v>
      </c>
      <c r="G1849">
        <v>1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29.712999999999901</v>
      </c>
      <c r="P1849">
        <v>29.62</v>
      </c>
      <c r="Q1849">
        <v>31.332000000000001</v>
      </c>
      <c r="R1849">
        <v>0.85599999999999998</v>
      </c>
      <c r="S1849" t="s">
        <v>1162</v>
      </c>
      <c r="T1849" t="s">
        <v>1162</v>
      </c>
    </row>
    <row r="1850" spans="1:20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539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30.393999999999998</v>
      </c>
      <c r="P1850">
        <v>30.529999999999902</v>
      </c>
      <c r="Q1850">
        <v>32.51</v>
      </c>
      <c r="R1850">
        <v>0.99</v>
      </c>
      <c r="S1850" t="s">
        <v>1162</v>
      </c>
      <c r="T1850" t="s">
        <v>1162</v>
      </c>
    </row>
    <row r="1851" spans="1:20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539</v>
      </c>
      <c r="G1851">
        <v>2</v>
      </c>
      <c r="H1851" t="s">
        <v>200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29.62</v>
      </c>
      <c r="P1851">
        <v>29.527999999999999</v>
      </c>
      <c r="Q1851">
        <v>31.238</v>
      </c>
      <c r="R1851">
        <v>0.85499999999999998</v>
      </c>
      <c r="S1851" t="s">
        <v>1162</v>
      </c>
      <c r="T1851" t="s">
        <v>1162</v>
      </c>
    </row>
    <row r="1852" spans="1:20">
      <c r="A1852" t="s">
        <v>63</v>
      </c>
      <c r="B1852">
        <v>2023</v>
      </c>
      <c r="C1852" s="9">
        <v>45143</v>
      </c>
      <c r="D1852" t="s">
        <v>19</v>
      </c>
      <c r="E1852" t="s">
        <v>533</v>
      </c>
      <c r="F1852">
        <v>1</v>
      </c>
      <c r="G1852">
        <v>1</v>
      </c>
      <c r="H1852" t="s">
        <v>110</v>
      </c>
      <c r="I1852" t="s">
        <v>111</v>
      </c>
      <c r="J1852">
        <v>26.301369863013697</v>
      </c>
      <c r="K1852">
        <v>9</v>
      </c>
      <c r="L1852">
        <v>1</v>
      </c>
      <c r="M1852">
        <v>10.130000000000001</v>
      </c>
      <c r="N1852">
        <v>71.076011846001975</v>
      </c>
    </row>
    <row r="1853" spans="1:20">
      <c r="A1853" t="s">
        <v>63</v>
      </c>
      <c r="B1853">
        <v>2023</v>
      </c>
      <c r="C1853" s="9">
        <v>45143</v>
      </c>
      <c r="D1853" t="s">
        <v>19</v>
      </c>
      <c r="E1853" t="s">
        <v>533</v>
      </c>
      <c r="F1853">
        <v>1</v>
      </c>
      <c r="G1853">
        <v>1</v>
      </c>
      <c r="H1853" t="s">
        <v>134</v>
      </c>
      <c r="I1853" t="s">
        <v>33</v>
      </c>
      <c r="J1853">
        <v>26.934246575342467</v>
      </c>
      <c r="K1853">
        <v>9</v>
      </c>
      <c r="L1853">
        <v>2</v>
      </c>
      <c r="M1853">
        <v>10.216000000000001</v>
      </c>
      <c r="N1853">
        <v>70.477682067345327</v>
      </c>
    </row>
    <row r="1854" spans="1:20">
      <c r="A1854" t="s">
        <v>63</v>
      </c>
      <c r="B1854">
        <v>2023</v>
      </c>
      <c r="C1854" s="9">
        <v>45143</v>
      </c>
      <c r="D1854" t="s">
        <v>19</v>
      </c>
      <c r="E1854" t="s">
        <v>533</v>
      </c>
      <c r="F1854">
        <v>2</v>
      </c>
      <c r="G1854">
        <v>1</v>
      </c>
      <c r="H1854" t="s">
        <v>106</v>
      </c>
      <c r="I1854" t="s">
        <v>107</v>
      </c>
      <c r="J1854">
        <v>29.813698630136987</v>
      </c>
      <c r="K1854">
        <v>29</v>
      </c>
      <c r="L1854">
        <v>1</v>
      </c>
      <c r="M1854">
        <v>10.212999999999999</v>
      </c>
      <c r="N1854">
        <v>70.498384412023896</v>
      </c>
    </row>
    <row r="1855" spans="1:20">
      <c r="A1855" t="s">
        <v>63</v>
      </c>
      <c r="B1855">
        <v>2023</v>
      </c>
      <c r="C1855" s="9">
        <v>45143</v>
      </c>
      <c r="D1855" t="s">
        <v>19</v>
      </c>
      <c r="E1855" t="s">
        <v>533</v>
      </c>
      <c r="F1855">
        <v>2</v>
      </c>
      <c r="G1855">
        <v>1</v>
      </c>
      <c r="H1855" t="s">
        <v>165</v>
      </c>
      <c r="I1855" t="s">
        <v>44</v>
      </c>
      <c r="J1855">
        <v>33.594520547945208</v>
      </c>
      <c r="K1855">
        <v>27</v>
      </c>
      <c r="L1855">
        <v>2</v>
      </c>
      <c r="M1855">
        <v>10.26</v>
      </c>
      <c r="N1855">
        <v>70.175438596491233</v>
      </c>
    </row>
    <row r="1856" spans="1:20">
      <c r="A1856" t="s">
        <v>63</v>
      </c>
      <c r="B1856">
        <v>2023</v>
      </c>
      <c r="C1856" s="9">
        <v>45143</v>
      </c>
      <c r="D1856" t="s">
        <v>19</v>
      </c>
      <c r="E1856" t="s">
        <v>533</v>
      </c>
      <c r="F1856">
        <v>3</v>
      </c>
      <c r="G1856">
        <v>1</v>
      </c>
      <c r="H1856" t="s">
        <v>27</v>
      </c>
      <c r="I1856" t="s">
        <v>28</v>
      </c>
      <c r="J1856">
        <v>27.632876712328766</v>
      </c>
      <c r="K1856">
        <v>11</v>
      </c>
      <c r="L1856">
        <v>1</v>
      </c>
      <c r="M1856">
        <v>10.138</v>
      </c>
      <c r="N1856">
        <v>71.019925034523581</v>
      </c>
    </row>
    <row r="1857" spans="1:14">
      <c r="A1857" t="s">
        <v>63</v>
      </c>
      <c r="B1857">
        <v>2023</v>
      </c>
      <c r="C1857" s="9">
        <v>45143</v>
      </c>
      <c r="D1857" t="s">
        <v>19</v>
      </c>
      <c r="E1857" t="s">
        <v>533</v>
      </c>
      <c r="F1857">
        <v>3</v>
      </c>
      <c r="G1857">
        <v>1</v>
      </c>
      <c r="H1857" t="s">
        <v>113</v>
      </c>
      <c r="I1857" t="s">
        <v>114</v>
      </c>
      <c r="J1857">
        <v>28.484931506849314</v>
      </c>
      <c r="K1857">
        <v>26</v>
      </c>
      <c r="L1857">
        <v>2</v>
      </c>
      <c r="M1857">
        <v>10.657999999999999</v>
      </c>
      <c r="N1857">
        <v>67.554888346781766</v>
      </c>
    </row>
    <row r="1858" spans="1:14">
      <c r="A1858" t="s">
        <v>63</v>
      </c>
      <c r="B1858">
        <v>2023</v>
      </c>
      <c r="C1858" s="9">
        <v>45143</v>
      </c>
      <c r="D1858" t="s">
        <v>19</v>
      </c>
      <c r="E1858" t="s">
        <v>533</v>
      </c>
      <c r="F1858">
        <v>4</v>
      </c>
      <c r="G1858">
        <v>1</v>
      </c>
      <c r="H1858" t="s">
        <v>99</v>
      </c>
      <c r="I1858" t="s">
        <v>100</v>
      </c>
      <c r="J1858">
        <v>24.317808219178083</v>
      </c>
      <c r="K1858">
        <v>21</v>
      </c>
      <c r="L1858">
        <v>1</v>
      </c>
      <c r="M1858">
        <v>10.054</v>
      </c>
      <c r="N1858">
        <v>71.613288243485172</v>
      </c>
    </row>
    <row r="1859" spans="1:14">
      <c r="A1859" t="s">
        <v>63</v>
      </c>
      <c r="B1859">
        <v>2023</v>
      </c>
      <c r="C1859" s="9">
        <v>45143</v>
      </c>
      <c r="D1859" t="s">
        <v>19</v>
      </c>
      <c r="E1859" t="s">
        <v>533</v>
      </c>
      <c r="F1859">
        <v>4</v>
      </c>
      <c r="G1859">
        <v>1</v>
      </c>
      <c r="H1859" t="s">
        <v>91</v>
      </c>
      <c r="I1859" t="s">
        <v>50</v>
      </c>
      <c r="J1859">
        <v>27.709589041095889</v>
      </c>
      <c r="K1859">
        <v>21</v>
      </c>
      <c r="L1859">
        <v>2</v>
      </c>
      <c r="M1859">
        <v>10.173</v>
      </c>
      <c r="N1859">
        <v>70.7755824240637</v>
      </c>
    </row>
    <row r="1860" spans="1:14">
      <c r="A1860" t="s">
        <v>63</v>
      </c>
      <c r="B1860">
        <v>2023</v>
      </c>
      <c r="C1860" s="9">
        <v>45143</v>
      </c>
      <c r="D1860" t="s">
        <v>19</v>
      </c>
      <c r="E1860" t="s">
        <v>533</v>
      </c>
      <c r="F1860">
        <v>5</v>
      </c>
      <c r="G1860">
        <v>1</v>
      </c>
      <c r="H1860" t="s">
        <v>182</v>
      </c>
      <c r="I1860" t="s">
        <v>476</v>
      </c>
      <c r="J1860">
        <v>22.93972602739726</v>
      </c>
      <c r="K1860">
        <v>35</v>
      </c>
      <c r="L1860">
        <v>1</v>
      </c>
      <c r="M1860">
        <v>10.102</v>
      </c>
      <c r="N1860">
        <v>71.273015244506041</v>
      </c>
    </row>
    <row r="1861" spans="1:14">
      <c r="A1861" t="s">
        <v>63</v>
      </c>
      <c r="B1861">
        <v>2023</v>
      </c>
      <c r="C1861" s="9">
        <v>45143</v>
      </c>
      <c r="D1861" t="s">
        <v>19</v>
      </c>
      <c r="E1861" t="s">
        <v>533</v>
      </c>
      <c r="F1861">
        <v>5</v>
      </c>
      <c r="G1861">
        <v>1</v>
      </c>
      <c r="H1861" t="s">
        <v>170</v>
      </c>
      <c r="I1861" t="s">
        <v>40</v>
      </c>
      <c r="J1861">
        <v>24.80821917808219</v>
      </c>
      <c r="K1861">
        <v>9</v>
      </c>
      <c r="L1861">
        <v>2</v>
      </c>
      <c r="M1861">
        <v>10.241</v>
      </c>
      <c r="N1861">
        <v>70.305634215408659</v>
      </c>
    </row>
    <row r="1862" spans="1:14">
      <c r="A1862" t="s">
        <v>63</v>
      </c>
      <c r="B1862">
        <v>2023</v>
      </c>
      <c r="C1862" s="9">
        <v>45143</v>
      </c>
      <c r="D1862" t="s">
        <v>19</v>
      </c>
      <c r="E1862" t="s">
        <v>533</v>
      </c>
      <c r="F1862">
        <v>6</v>
      </c>
      <c r="G1862">
        <v>1</v>
      </c>
      <c r="H1862" t="s">
        <v>467</v>
      </c>
      <c r="I1862" t="s">
        <v>30</v>
      </c>
      <c r="J1862">
        <v>24.041095890410958</v>
      </c>
      <c r="K1862">
        <v>21</v>
      </c>
      <c r="L1862">
        <v>1</v>
      </c>
      <c r="M1862">
        <v>9.9960000000000004</v>
      </c>
      <c r="N1862">
        <v>72.028811524609836</v>
      </c>
    </row>
    <row r="1863" spans="1:14">
      <c r="A1863" t="s">
        <v>63</v>
      </c>
      <c r="B1863">
        <v>2023</v>
      </c>
      <c r="C1863" s="9">
        <v>45143</v>
      </c>
      <c r="D1863" t="s">
        <v>19</v>
      </c>
      <c r="E1863" t="s">
        <v>533</v>
      </c>
      <c r="F1863">
        <v>6</v>
      </c>
      <c r="G1863">
        <v>1</v>
      </c>
      <c r="H1863" t="s">
        <v>97</v>
      </c>
      <c r="I1863" t="s">
        <v>26</v>
      </c>
      <c r="J1863">
        <v>26.315068493150687</v>
      </c>
      <c r="K1863">
        <v>35</v>
      </c>
      <c r="L1863">
        <v>2</v>
      </c>
      <c r="M1863">
        <v>10.046000000000001</v>
      </c>
      <c r="N1863">
        <v>71.670316543898068</v>
      </c>
    </row>
    <row r="1864" spans="1:14">
      <c r="A1864" t="s">
        <v>63</v>
      </c>
      <c r="B1864">
        <v>2023</v>
      </c>
      <c r="C1864" s="9">
        <v>45143</v>
      </c>
      <c r="D1864" t="s">
        <v>19</v>
      </c>
      <c r="E1864" t="s">
        <v>533</v>
      </c>
      <c r="F1864">
        <v>7</v>
      </c>
      <c r="G1864">
        <v>1</v>
      </c>
      <c r="H1864" t="s">
        <v>123</v>
      </c>
      <c r="I1864" t="s">
        <v>111</v>
      </c>
      <c r="J1864">
        <v>26.487671232876714</v>
      </c>
      <c r="K1864">
        <v>29</v>
      </c>
      <c r="L1864">
        <v>1</v>
      </c>
      <c r="M1864">
        <v>10.157</v>
      </c>
      <c r="N1864">
        <v>70.887072954612577</v>
      </c>
    </row>
    <row r="1865" spans="1:14">
      <c r="A1865" t="s">
        <v>63</v>
      </c>
      <c r="B1865">
        <v>2023</v>
      </c>
      <c r="C1865" s="9">
        <v>45143</v>
      </c>
      <c r="D1865" t="s">
        <v>19</v>
      </c>
      <c r="E1865" t="s">
        <v>533</v>
      </c>
      <c r="F1865">
        <v>7</v>
      </c>
      <c r="G1865">
        <v>1</v>
      </c>
      <c r="H1865" t="s">
        <v>169</v>
      </c>
      <c r="I1865" t="s">
        <v>80</v>
      </c>
      <c r="J1865">
        <v>33.112328767123287</v>
      </c>
      <c r="K1865">
        <v>29</v>
      </c>
      <c r="L1865">
        <v>2</v>
      </c>
      <c r="M1865">
        <v>10.307</v>
      </c>
      <c r="N1865">
        <v>69.855438051809443</v>
      </c>
    </row>
    <row r="1866" spans="1:14">
      <c r="A1866" t="s">
        <v>63</v>
      </c>
      <c r="B1866">
        <v>2023</v>
      </c>
      <c r="C1866" s="9">
        <v>45143</v>
      </c>
      <c r="D1866" t="s">
        <v>19</v>
      </c>
      <c r="E1866" t="s">
        <v>533</v>
      </c>
      <c r="F1866">
        <v>8</v>
      </c>
      <c r="G1866">
        <v>1</v>
      </c>
      <c r="H1866" t="s">
        <v>98</v>
      </c>
      <c r="I1866" t="s">
        <v>42</v>
      </c>
      <c r="J1866">
        <v>24.786301369863015</v>
      </c>
      <c r="K1866">
        <v>21</v>
      </c>
      <c r="L1866">
        <v>1</v>
      </c>
      <c r="M1866">
        <v>10.051</v>
      </c>
      <c r="N1866">
        <v>71.634663217590287</v>
      </c>
    </row>
    <row r="1867" spans="1:14">
      <c r="A1867" t="s">
        <v>63</v>
      </c>
      <c r="B1867">
        <v>2023</v>
      </c>
      <c r="C1867" s="9">
        <v>45143</v>
      </c>
      <c r="D1867" t="s">
        <v>19</v>
      </c>
      <c r="E1867" t="s">
        <v>533</v>
      </c>
      <c r="F1867">
        <v>8</v>
      </c>
      <c r="G1867">
        <v>1</v>
      </c>
      <c r="H1867" t="s">
        <v>41</v>
      </c>
      <c r="I1867" t="s">
        <v>42</v>
      </c>
      <c r="J1867">
        <v>22.863013698630137</v>
      </c>
      <c r="K1867">
        <v>21</v>
      </c>
      <c r="L1867">
        <v>2</v>
      </c>
      <c r="M1867">
        <v>10.072000000000001</v>
      </c>
      <c r="N1867">
        <v>71.485305798252568</v>
      </c>
    </row>
    <row r="1868" spans="1:14">
      <c r="A1868" t="s">
        <v>63</v>
      </c>
      <c r="B1868">
        <v>2023</v>
      </c>
      <c r="C1868" s="9">
        <v>45143</v>
      </c>
      <c r="D1868" t="s">
        <v>19</v>
      </c>
      <c r="E1868" t="s">
        <v>533</v>
      </c>
      <c r="F1868">
        <v>9</v>
      </c>
      <c r="G1868">
        <v>1</v>
      </c>
      <c r="H1868" t="s">
        <v>112</v>
      </c>
      <c r="I1868" t="s">
        <v>100</v>
      </c>
      <c r="J1868">
        <v>23.484931506849314</v>
      </c>
      <c r="K1868">
        <v>9</v>
      </c>
      <c r="L1868">
        <v>1</v>
      </c>
      <c r="M1868">
        <v>10.183999999999999</v>
      </c>
      <c r="N1868">
        <v>70.699135899450127</v>
      </c>
    </row>
    <row r="1869" spans="1:14">
      <c r="A1869" t="s">
        <v>63</v>
      </c>
      <c r="B1869">
        <v>2023</v>
      </c>
      <c r="C1869" s="9">
        <v>45143</v>
      </c>
      <c r="D1869" t="s">
        <v>19</v>
      </c>
      <c r="E1869" t="s">
        <v>533</v>
      </c>
      <c r="F1869">
        <v>9</v>
      </c>
      <c r="G1869">
        <v>1</v>
      </c>
      <c r="H1869" t="s">
        <v>94</v>
      </c>
      <c r="I1869" t="s">
        <v>26</v>
      </c>
      <c r="J1869">
        <v>24.553424657534247</v>
      </c>
      <c r="K1869">
        <v>11</v>
      </c>
      <c r="L1869">
        <v>2</v>
      </c>
      <c r="M1869">
        <v>10.28</v>
      </c>
      <c r="N1869">
        <v>70.038910505836583</v>
      </c>
    </row>
    <row r="1870" spans="1:14">
      <c r="A1870" t="s">
        <v>63</v>
      </c>
      <c r="B1870">
        <v>2023</v>
      </c>
      <c r="C1870" s="9">
        <v>45143</v>
      </c>
      <c r="D1870" t="s">
        <v>19</v>
      </c>
      <c r="E1870" t="s">
        <v>533</v>
      </c>
      <c r="F1870">
        <v>10</v>
      </c>
      <c r="G1870">
        <v>1</v>
      </c>
      <c r="H1870" t="s">
        <v>21</v>
      </c>
      <c r="I1870" t="s">
        <v>22</v>
      </c>
      <c r="J1870">
        <v>30.408219178082192</v>
      </c>
      <c r="K1870">
        <v>11</v>
      </c>
      <c r="L1870">
        <v>1</v>
      </c>
      <c r="M1870">
        <v>10.233000000000001</v>
      </c>
      <c r="N1870">
        <v>70.360598065083551</v>
      </c>
    </row>
    <row r="1871" spans="1:14">
      <c r="A1871" t="s">
        <v>63</v>
      </c>
      <c r="B1871">
        <v>2023</v>
      </c>
      <c r="C1871" s="9">
        <v>45143</v>
      </c>
      <c r="D1871" t="s">
        <v>19</v>
      </c>
      <c r="E1871" t="s">
        <v>533</v>
      </c>
      <c r="F1871">
        <v>10</v>
      </c>
      <c r="G1871">
        <v>1</v>
      </c>
      <c r="H1871" t="s">
        <v>45</v>
      </c>
      <c r="I1871" t="s">
        <v>32</v>
      </c>
      <c r="J1871">
        <v>26.684931506849313</v>
      </c>
      <c r="K1871">
        <v>9</v>
      </c>
      <c r="L1871">
        <v>2</v>
      </c>
      <c r="M1871">
        <v>10.321</v>
      </c>
      <c r="N1871">
        <v>69.760682104447241</v>
      </c>
    </row>
    <row r="1872" spans="1:14">
      <c r="A1872" t="s">
        <v>63</v>
      </c>
      <c r="B1872">
        <v>2023</v>
      </c>
      <c r="C1872" s="9">
        <v>45143</v>
      </c>
      <c r="D1872" t="s">
        <v>19</v>
      </c>
      <c r="E1872" t="s">
        <v>533</v>
      </c>
      <c r="F1872">
        <v>11</v>
      </c>
      <c r="G1872">
        <v>1</v>
      </c>
      <c r="H1872" t="s">
        <v>96</v>
      </c>
      <c r="I1872" t="s">
        <v>30</v>
      </c>
      <c r="J1872">
        <v>29.602739726027398</v>
      </c>
      <c r="K1872">
        <v>29</v>
      </c>
      <c r="L1872">
        <v>1</v>
      </c>
      <c r="M1872">
        <v>10.192</v>
      </c>
      <c r="N1872">
        <v>70.643642072213495</v>
      </c>
    </row>
    <row r="1873" spans="1:14">
      <c r="A1873" t="s">
        <v>63</v>
      </c>
      <c r="B1873">
        <v>2023</v>
      </c>
      <c r="C1873" s="9">
        <v>45143</v>
      </c>
      <c r="D1873" t="s">
        <v>19</v>
      </c>
      <c r="E1873" t="s">
        <v>533</v>
      </c>
      <c r="F1873">
        <v>11</v>
      </c>
      <c r="G1873">
        <v>1</v>
      </c>
      <c r="H1873" t="s">
        <v>132</v>
      </c>
      <c r="I1873" t="s">
        <v>32</v>
      </c>
      <c r="J1873">
        <v>23.805479452054794</v>
      </c>
      <c r="K1873">
        <v>35</v>
      </c>
      <c r="L1873">
        <v>2</v>
      </c>
      <c r="M1873">
        <v>10.247</v>
      </c>
      <c r="N1873">
        <v>70.264467649068024</v>
      </c>
    </row>
    <row r="1874" spans="1:14">
      <c r="A1874" t="s">
        <v>63</v>
      </c>
      <c r="B1874">
        <v>2023</v>
      </c>
      <c r="C1874" s="9">
        <v>45143</v>
      </c>
      <c r="D1874" t="s">
        <v>19</v>
      </c>
      <c r="E1874" t="s">
        <v>533</v>
      </c>
      <c r="F1874">
        <v>12</v>
      </c>
      <c r="G1874">
        <v>1</v>
      </c>
      <c r="H1874" t="s">
        <v>104</v>
      </c>
      <c r="I1874" t="s">
        <v>100</v>
      </c>
      <c r="J1874">
        <v>30.967123287671232</v>
      </c>
      <c r="K1874">
        <v>11</v>
      </c>
      <c r="L1874">
        <v>1</v>
      </c>
      <c r="M1874">
        <v>9.9849999999999994</v>
      </c>
      <c r="N1874">
        <v>72.108162243365058</v>
      </c>
    </row>
    <row r="1875" spans="1:14">
      <c r="A1875" t="s">
        <v>63</v>
      </c>
      <c r="B1875">
        <v>2023</v>
      </c>
      <c r="C1875" s="9">
        <v>45143</v>
      </c>
      <c r="D1875" t="s">
        <v>19</v>
      </c>
      <c r="E1875" t="s">
        <v>533</v>
      </c>
      <c r="F1875">
        <v>12</v>
      </c>
      <c r="G1875">
        <v>1</v>
      </c>
      <c r="H1875" t="s">
        <v>141</v>
      </c>
      <c r="I1875" t="s">
        <v>93</v>
      </c>
      <c r="J1875">
        <v>28.342465753424658</v>
      </c>
      <c r="K1875">
        <v>18</v>
      </c>
      <c r="L1875">
        <v>2</v>
      </c>
      <c r="M1875">
        <v>10.061</v>
      </c>
      <c r="N1875">
        <v>71.563462876453627</v>
      </c>
    </row>
    <row r="1876" spans="1:14">
      <c r="A1876" t="s">
        <v>63</v>
      </c>
      <c r="B1876">
        <v>2023</v>
      </c>
      <c r="C1876" s="9">
        <v>45143</v>
      </c>
      <c r="D1876" t="s">
        <v>19</v>
      </c>
      <c r="E1876" t="s">
        <v>536</v>
      </c>
      <c r="F1876">
        <v>1</v>
      </c>
      <c r="G1876">
        <v>1</v>
      </c>
      <c r="H1876" t="s">
        <v>90</v>
      </c>
      <c r="I1876" t="s">
        <v>22</v>
      </c>
      <c r="J1876">
        <v>26.410958904109588</v>
      </c>
      <c r="K1876">
        <v>11</v>
      </c>
      <c r="L1876">
        <v>1</v>
      </c>
      <c r="M1876">
        <v>9.7899999999999991</v>
      </c>
      <c r="N1876">
        <v>73.544433094994901</v>
      </c>
    </row>
    <row r="1877" spans="1:14">
      <c r="A1877" t="s">
        <v>63</v>
      </c>
      <c r="B1877">
        <v>2023</v>
      </c>
      <c r="C1877" s="9">
        <v>45143</v>
      </c>
      <c r="D1877" t="s">
        <v>19</v>
      </c>
      <c r="E1877" t="s">
        <v>536</v>
      </c>
      <c r="F1877">
        <v>1</v>
      </c>
      <c r="G1877">
        <v>1</v>
      </c>
      <c r="H1877" t="s">
        <v>104</v>
      </c>
      <c r="I1877" t="s">
        <v>100</v>
      </c>
      <c r="J1877">
        <v>30.967123287671232</v>
      </c>
      <c r="K1877">
        <v>11</v>
      </c>
      <c r="L1877">
        <v>2</v>
      </c>
      <c r="M1877">
        <v>9.8359999999999985</v>
      </c>
      <c r="N1877">
        <v>73.200488003253369</v>
      </c>
    </row>
    <row r="1878" spans="1:14">
      <c r="A1878" t="s">
        <v>63</v>
      </c>
      <c r="B1878">
        <v>2023</v>
      </c>
      <c r="C1878" s="9">
        <v>45143</v>
      </c>
      <c r="D1878" t="s">
        <v>19</v>
      </c>
      <c r="E1878" t="s">
        <v>536</v>
      </c>
      <c r="F1878">
        <v>2</v>
      </c>
      <c r="G1878">
        <v>1</v>
      </c>
      <c r="H1878" t="s">
        <v>200</v>
      </c>
      <c r="I1878" t="s">
        <v>44</v>
      </c>
      <c r="J1878">
        <v>28.063013698630137</v>
      </c>
      <c r="K1878">
        <v>21</v>
      </c>
      <c r="L1878">
        <v>1</v>
      </c>
      <c r="M1878">
        <v>10.022</v>
      </c>
      <c r="N1878">
        <v>71.841947715026933</v>
      </c>
    </row>
    <row r="1879" spans="1:14">
      <c r="A1879" t="s">
        <v>63</v>
      </c>
      <c r="B1879">
        <v>2023</v>
      </c>
      <c r="C1879" s="9">
        <v>45143</v>
      </c>
      <c r="D1879" t="s">
        <v>19</v>
      </c>
      <c r="E1879" t="s">
        <v>536</v>
      </c>
      <c r="F1879">
        <v>2</v>
      </c>
      <c r="G1879">
        <v>1</v>
      </c>
      <c r="H1879" t="s">
        <v>96</v>
      </c>
      <c r="I1879" t="s">
        <v>30</v>
      </c>
      <c r="J1879">
        <v>29.602739726027398</v>
      </c>
      <c r="K1879">
        <v>29</v>
      </c>
      <c r="L1879">
        <v>2</v>
      </c>
      <c r="M1879">
        <v>10.025</v>
      </c>
      <c r="N1879">
        <v>71.820448877805489</v>
      </c>
    </row>
    <row r="1880" spans="1:14">
      <c r="A1880" t="s">
        <v>63</v>
      </c>
      <c r="B1880">
        <v>2023</v>
      </c>
      <c r="C1880" s="9">
        <v>45143</v>
      </c>
      <c r="D1880" t="s">
        <v>19</v>
      </c>
      <c r="E1880" t="s">
        <v>536</v>
      </c>
      <c r="F1880">
        <v>3</v>
      </c>
      <c r="G1880">
        <v>1</v>
      </c>
      <c r="H1880" t="s">
        <v>126</v>
      </c>
      <c r="I1880" t="s">
        <v>102</v>
      </c>
      <c r="J1880">
        <v>24.882191780821916</v>
      </c>
      <c r="K1880">
        <v>21</v>
      </c>
      <c r="L1880">
        <v>1</v>
      </c>
      <c r="M1880">
        <v>9.9600000000000009</v>
      </c>
      <c r="N1880">
        <v>72.289156626506013</v>
      </c>
    </row>
    <row r="1881" spans="1:14">
      <c r="A1881" t="s">
        <v>63</v>
      </c>
      <c r="B1881">
        <v>2023</v>
      </c>
      <c r="C1881" s="9">
        <v>45143</v>
      </c>
      <c r="D1881" t="s">
        <v>19</v>
      </c>
      <c r="E1881" t="s">
        <v>536</v>
      </c>
      <c r="F1881">
        <v>3</v>
      </c>
      <c r="G1881">
        <v>1</v>
      </c>
      <c r="H1881" t="s">
        <v>21</v>
      </c>
      <c r="I1881" t="s">
        <v>22</v>
      </c>
      <c r="J1881">
        <v>30.408219178082192</v>
      </c>
      <c r="K1881">
        <v>11</v>
      </c>
      <c r="L1881">
        <v>2</v>
      </c>
      <c r="M1881">
        <v>10.153</v>
      </c>
      <c r="N1881">
        <v>70.915000492465282</v>
      </c>
    </row>
    <row r="1882" spans="1:14">
      <c r="A1882" t="s">
        <v>63</v>
      </c>
      <c r="B1882">
        <v>2023</v>
      </c>
      <c r="C1882" s="9">
        <v>45143</v>
      </c>
      <c r="D1882" t="s">
        <v>19</v>
      </c>
      <c r="E1882" t="s">
        <v>536</v>
      </c>
      <c r="F1882">
        <v>4</v>
      </c>
      <c r="G1882">
        <v>1</v>
      </c>
      <c r="H1882" t="s">
        <v>112</v>
      </c>
      <c r="I1882" t="s">
        <v>100</v>
      </c>
      <c r="J1882">
        <v>23.484931506849314</v>
      </c>
      <c r="K1882">
        <v>9</v>
      </c>
      <c r="L1882">
        <v>1</v>
      </c>
      <c r="M1882">
        <v>9.9589999999999996</v>
      </c>
      <c r="N1882">
        <v>72.296415302741238</v>
      </c>
    </row>
    <row r="1883" spans="1:14">
      <c r="A1883" t="s">
        <v>63</v>
      </c>
      <c r="B1883">
        <v>2023</v>
      </c>
      <c r="C1883" s="9">
        <v>45143</v>
      </c>
      <c r="D1883" t="s">
        <v>19</v>
      </c>
      <c r="E1883" t="s">
        <v>536</v>
      </c>
      <c r="F1883">
        <v>4</v>
      </c>
      <c r="G1883">
        <v>1</v>
      </c>
      <c r="H1883" t="s">
        <v>194</v>
      </c>
      <c r="I1883" t="s">
        <v>50</v>
      </c>
      <c r="J1883">
        <v>35.605479452054794</v>
      </c>
      <c r="K1883">
        <v>9</v>
      </c>
      <c r="L1883">
        <v>2</v>
      </c>
      <c r="M1883" t="s">
        <v>534</v>
      </c>
      <c r="N1883" t="s">
        <v>534</v>
      </c>
    </row>
    <row r="1884" spans="1:14">
      <c r="A1884" t="s">
        <v>63</v>
      </c>
      <c r="B1884">
        <v>2023</v>
      </c>
      <c r="C1884" s="9">
        <v>45143</v>
      </c>
      <c r="D1884" t="s">
        <v>19</v>
      </c>
      <c r="E1884" t="s">
        <v>536</v>
      </c>
      <c r="F1884">
        <v>5</v>
      </c>
      <c r="G1884">
        <v>1</v>
      </c>
      <c r="H1884" t="s">
        <v>110</v>
      </c>
      <c r="I1884" t="s">
        <v>111</v>
      </c>
      <c r="J1884">
        <v>26.301369863013697</v>
      </c>
      <c r="K1884">
        <v>9</v>
      </c>
      <c r="L1884">
        <v>1</v>
      </c>
      <c r="M1884">
        <v>10.039</v>
      </c>
      <c r="N1884">
        <v>71.720290865624065</v>
      </c>
    </row>
    <row r="1885" spans="1:14">
      <c r="A1885" t="s">
        <v>63</v>
      </c>
      <c r="B1885">
        <v>2023</v>
      </c>
      <c r="C1885" s="9">
        <v>45143</v>
      </c>
      <c r="D1885" t="s">
        <v>19</v>
      </c>
      <c r="E1885" t="s">
        <v>536</v>
      </c>
      <c r="F1885">
        <v>5</v>
      </c>
      <c r="G1885">
        <v>1</v>
      </c>
      <c r="H1885" t="s">
        <v>98</v>
      </c>
      <c r="I1885" t="s">
        <v>42</v>
      </c>
      <c r="J1885">
        <v>24.786301369863015</v>
      </c>
      <c r="K1885">
        <v>21</v>
      </c>
      <c r="L1885">
        <v>2</v>
      </c>
      <c r="M1885">
        <v>10.074</v>
      </c>
      <c r="N1885">
        <v>71.471113758189404</v>
      </c>
    </row>
    <row r="1886" spans="1:14">
      <c r="A1886" t="s">
        <v>63</v>
      </c>
      <c r="B1886">
        <v>2023</v>
      </c>
      <c r="C1886" s="9">
        <v>45143</v>
      </c>
      <c r="D1886" t="s">
        <v>19</v>
      </c>
      <c r="E1886" t="s">
        <v>536</v>
      </c>
      <c r="F1886">
        <v>6</v>
      </c>
      <c r="G1886">
        <v>1</v>
      </c>
      <c r="H1886" t="s">
        <v>123</v>
      </c>
      <c r="I1886" t="s">
        <v>111</v>
      </c>
      <c r="J1886">
        <v>26.487671232876714</v>
      </c>
      <c r="K1886">
        <v>29</v>
      </c>
      <c r="L1886">
        <v>1</v>
      </c>
      <c r="M1886">
        <v>10.132999999999999</v>
      </c>
      <c r="N1886">
        <v>71.054968913451106</v>
      </c>
    </row>
    <row r="1887" spans="1:14">
      <c r="A1887" t="s">
        <v>63</v>
      </c>
      <c r="B1887">
        <v>2023</v>
      </c>
      <c r="C1887" s="9">
        <v>45143</v>
      </c>
      <c r="D1887" t="s">
        <v>19</v>
      </c>
      <c r="E1887" t="s">
        <v>536</v>
      </c>
      <c r="F1887">
        <v>6</v>
      </c>
      <c r="G1887">
        <v>1</v>
      </c>
      <c r="H1887" t="s">
        <v>106</v>
      </c>
      <c r="I1887" t="s">
        <v>107</v>
      </c>
      <c r="J1887">
        <v>29.813698630136987</v>
      </c>
      <c r="K1887">
        <v>29</v>
      </c>
      <c r="L1887">
        <v>2</v>
      </c>
      <c r="M1887">
        <v>10.135999999999999</v>
      </c>
      <c r="N1887">
        <v>71.033938437253354</v>
      </c>
    </row>
    <row r="1888" spans="1:14">
      <c r="A1888" t="s">
        <v>63</v>
      </c>
      <c r="B1888">
        <v>2023</v>
      </c>
      <c r="C1888" s="9">
        <v>45143</v>
      </c>
      <c r="D1888" t="s">
        <v>19</v>
      </c>
      <c r="E1888" t="s">
        <v>536</v>
      </c>
      <c r="F1888">
        <v>7</v>
      </c>
      <c r="G1888">
        <v>1</v>
      </c>
      <c r="H1888" t="s">
        <v>467</v>
      </c>
      <c r="I1888" t="s">
        <v>30</v>
      </c>
      <c r="J1888">
        <v>24.041095890410958</v>
      </c>
      <c r="K1888">
        <v>21</v>
      </c>
      <c r="L1888">
        <v>1</v>
      </c>
      <c r="M1888">
        <v>10.103999999999999</v>
      </c>
      <c r="N1888">
        <v>71.258907363420434</v>
      </c>
    </row>
    <row r="1889" spans="1:14">
      <c r="A1889" t="s">
        <v>63</v>
      </c>
      <c r="B1889">
        <v>2023</v>
      </c>
      <c r="C1889" s="9">
        <v>45143</v>
      </c>
      <c r="D1889" t="s">
        <v>19</v>
      </c>
      <c r="E1889" t="s">
        <v>536</v>
      </c>
      <c r="F1889">
        <v>7</v>
      </c>
      <c r="G1889">
        <v>1</v>
      </c>
      <c r="H1889" t="s">
        <v>27</v>
      </c>
      <c r="I1889" t="s">
        <v>28</v>
      </c>
      <c r="J1889">
        <v>27.632876712328766</v>
      </c>
      <c r="K1889">
        <v>11</v>
      </c>
      <c r="L1889">
        <v>2</v>
      </c>
      <c r="M1889">
        <v>10.175999999999998</v>
      </c>
      <c r="N1889">
        <v>70.754716981132091</v>
      </c>
    </row>
    <row r="1890" spans="1:14">
      <c r="A1890" t="s">
        <v>63</v>
      </c>
      <c r="B1890">
        <v>2023</v>
      </c>
      <c r="C1890" s="9">
        <v>45143</v>
      </c>
      <c r="D1890" t="s">
        <v>19</v>
      </c>
      <c r="E1890" t="s">
        <v>536</v>
      </c>
      <c r="F1890">
        <v>8</v>
      </c>
      <c r="G1890">
        <v>1</v>
      </c>
      <c r="H1890" t="s">
        <v>99</v>
      </c>
      <c r="I1890" t="s">
        <v>100</v>
      </c>
      <c r="J1890">
        <v>24.317808219178083</v>
      </c>
      <c r="K1890">
        <v>21</v>
      </c>
      <c r="L1890">
        <v>1</v>
      </c>
      <c r="M1890">
        <v>9.9179999999999993</v>
      </c>
      <c r="N1890">
        <v>72.595281306715066</v>
      </c>
    </row>
    <row r="1891" spans="1:14">
      <c r="A1891" t="s">
        <v>63</v>
      </c>
      <c r="B1891">
        <v>2023</v>
      </c>
      <c r="C1891" s="9">
        <v>45143</v>
      </c>
      <c r="D1891" t="s">
        <v>19</v>
      </c>
      <c r="E1891" t="s">
        <v>536</v>
      </c>
      <c r="F1891">
        <v>8</v>
      </c>
      <c r="G1891">
        <v>1</v>
      </c>
      <c r="H1891" t="s">
        <v>182</v>
      </c>
      <c r="I1891" t="s">
        <v>476</v>
      </c>
      <c r="J1891">
        <v>22.93972602739726</v>
      </c>
      <c r="K1891">
        <v>35</v>
      </c>
      <c r="L1891">
        <v>2</v>
      </c>
      <c r="M1891">
        <v>9.9969999999999999</v>
      </c>
      <c r="N1891">
        <v>72.021606481944588</v>
      </c>
    </row>
    <row r="1892" spans="1:14">
      <c r="A1892" t="s">
        <v>63</v>
      </c>
      <c r="B1892">
        <v>2023</v>
      </c>
      <c r="C1892" s="9">
        <v>45143</v>
      </c>
      <c r="D1892" t="s">
        <v>19</v>
      </c>
      <c r="E1892" t="s">
        <v>537</v>
      </c>
      <c r="F1892">
        <v>1</v>
      </c>
      <c r="G1892">
        <v>1</v>
      </c>
      <c r="H1892" t="s">
        <v>90</v>
      </c>
      <c r="I1892" t="s">
        <v>22</v>
      </c>
      <c r="J1892">
        <v>26.410958904109588</v>
      </c>
      <c r="K1892">
        <v>11</v>
      </c>
      <c r="L1892">
        <v>1</v>
      </c>
      <c r="M1892">
        <v>9.8059999999999992</v>
      </c>
      <c r="N1892">
        <v>73.424434019987771</v>
      </c>
    </row>
    <row r="1893" spans="1:14">
      <c r="A1893" t="s">
        <v>63</v>
      </c>
      <c r="B1893">
        <v>2023</v>
      </c>
      <c r="C1893" s="9">
        <v>45143</v>
      </c>
      <c r="D1893" t="s">
        <v>19</v>
      </c>
      <c r="E1893" t="s">
        <v>537</v>
      </c>
      <c r="F1893">
        <v>1</v>
      </c>
      <c r="G1893">
        <v>1</v>
      </c>
      <c r="H1893" t="s">
        <v>99</v>
      </c>
      <c r="I1893" t="s">
        <v>100</v>
      </c>
      <c r="J1893">
        <v>24.317808219178083</v>
      </c>
      <c r="K1893">
        <v>21</v>
      </c>
      <c r="L1893">
        <v>2</v>
      </c>
      <c r="M1893">
        <v>10.129999999999999</v>
      </c>
      <c r="N1893" s="146">
        <v>71.076011846001975</v>
      </c>
    </row>
    <row r="1894" spans="1:14">
      <c r="A1894" t="s">
        <v>63</v>
      </c>
      <c r="B1894">
        <v>2023</v>
      </c>
      <c r="C1894" s="9">
        <v>45143</v>
      </c>
      <c r="D1894" t="s">
        <v>19</v>
      </c>
      <c r="E1894" t="s">
        <v>537</v>
      </c>
      <c r="F1894">
        <v>1</v>
      </c>
      <c r="G1894">
        <v>2</v>
      </c>
      <c r="H1894" t="s">
        <v>90</v>
      </c>
      <c r="I1894" t="s">
        <v>22</v>
      </c>
      <c r="J1894">
        <v>26.410958904109588</v>
      </c>
      <c r="K1894">
        <v>11</v>
      </c>
      <c r="L1894">
        <v>1</v>
      </c>
      <c r="M1894">
        <v>9.8610000000000007</v>
      </c>
      <c r="N1894" s="160">
        <v>73.014907210222077</v>
      </c>
    </row>
    <row r="1895" spans="1:14">
      <c r="A1895" t="s">
        <v>63</v>
      </c>
      <c r="B1895">
        <v>2023</v>
      </c>
      <c r="C1895" s="9">
        <v>45143</v>
      </c>
      <c r="D1895" t="s">
        <v>19</v>
      </c>
      <c r="E1895" t="s">
        <v>537</v>
      </c>
      <c r="F1895">
        <v>1</v>
      </c>
      <c r="G1895">
        <v>2</v>
      </c>
      <c r="H1895" t="s">
        <v>99</v>
      </c>
      <c r="I1895" t="s">
        <v>100</v>
      </c>
      <c r="J1895">
        <v>24.317808219178083</v>
      </c>
      <c r="K1895">
        <v>21</v>
      </c>
      <c r="L1895">
        <v>2</v>
      </c>
      <c r="M1895">
        <v>9.9009999999999998</v>
      </c>
      <c r="N1895" s="160">
        <v>72.719927280072724</v>
      </c>
    </row>
    <row r="1896" spans="1:14">
      <c r="A1896" t="s">
        <v>63</v>
      </c>
      <c r="B1896">
        <v>2023</v>
      </c>
      <c r="C1896" s="9">
        <v>45143</v>
      </c>
      <c r="D1896" t="s">
        <v>19</v>
      </c>
      <c r="E1896" t="s">
        <v>537</v>
      </c>
      <c r="F1896">
        <v>2</v>
      </c>
      <c r="G1896">
        <v>1</v>
      </c>
      <c r="H1896" t="s">
        <v>200</v>
      </c>
      <c r="I1896" t="s">
        <v>44</v>
      </c>
      <c r="J1896">
        <v>28.063013698630137</v>
      </c>
      <c r="K1896">
        <v>21</v>
      </c>
      <c r="L1896">
        <v>1</v>
      </c>
      <c r="M1896">
        <v>10.042</v>
      </c>
      <c r="N1896">
        <v>71.698864767974513</v>
      </c>
    </row>
    <row r="1897" spans="1:14">
      <c r="A1897" t="s">
        <v>63</v>
      </c>
      <c r="B1897">
        <v>2023</v>
      </c>
      <c r="C1897" s="9">
        <v>45143</v>
      </c>
      <c r="D1897" t="s">
        <v>19</v>
      </c>
      <c r="E1897" t="s">
        <v>537</v>
      </c>
      <c r="F1897">
        <v>2</v>
      </c>
      <c r="G1897">
        <v>1</v>
      </c>
      <c r="H1897" t="s">
        <v>467</v>
      </c>
      <c r="I1897" t="s">
        <v>30</v>
      </c>
      <c r="J1897">
        <v>24.041095890410958</v>
      </c>
      <c r="K1897">
        <v>21</v>
      </c>
      <c r="L1897">
        <v>2</v>
      </c>
      <c r="M1897">
        <v>10.093999999999999</v>
      </c>
      <c r="N1897" s="146">
        <v>71.329502674856357</v>
      </c>
    </row>
    <row r="1898" spans="1:14">
      <c r="A1898" t="s">
        <v>63</v>
      </c>
      <c r="B1898">
        <v>2023</v>
      </c>
      <c r="C1898" s="9">
        <v>45143</v>
      </c>
      <c r="D1898" t="s">
        <v>19</v>
      </c>
      <c r="E1898" t="s">
        <v>537</v>
      </c>
      <c r="F1898">
        <v>2</v>
      </c>
      <c r="G1898">
        <v>2</v>
      </c>
      <c r="H1898" t="s">
        <v>200</v>
      </c>
      <c r="I1898" t="s">
        <v>44</v>
      </c>
      <c r="J1898">
        <v>28.063013698630137</v>
      </c>
      <c r="K1898">
        <v>21</v>
      </c>
      <c r="L1898">
        <v>1</v>
      </c>
      <c r="M1898">
        <v>9.9220000000000006</v>
      </c>
      <c r="N1898" s="160">
        <v>72.566014916347513</v>
      </c>
    </row>
    <row r="1899" spans="1:14">
      <c r="A1899" t="s">
        <v>63</v>
      </c>
      <c r="B1899">
        <v>2023</v>
      </c>
      <c r="C1899" s="9">
        <v>45143</v>
      </c>
      <c r="D1899" t="s">
        <v>19</v>
      </c>
      <c r="E1899" t="s">
        <v>537</v>
      </c>
      <c r="F1899">
        <v>2</v>
      </c>
      <c r="G1899">
        <v>2</v>
      </c>
      <c r="H1899" t="s">
        <v>467</v>
      </c>
      <c r="I1899" t="s">
        <v>30</v>
      </c>
      <c r="J1899">
        <v>24.041095890410958</v>
      </c>
      <c r="K1899">
        <v>21</v>
      </c>
      <c r="L1899">
        <v>2</v>
      </c>
      <c r="M1899">
        <v>9.9280000000000008</v>
      </c>
      <c r="N1899" s="160">
        <v>72.522159548751006</v>
      </c>
    </row>
    <row r="1900" spans="1:14">
      <c r="A1900" t="s">
        <v>63</v>
      </c>
      <c r="B1900">
        <v>2023</v>
      </c>
      <c r="C1900" s="9">
        <v>45143</v>
      </c>
      <c r="D1900" t="s">
        <v>19</v>
      </c>
      <c r="E1900" t="s">
        <v>537</v>
      </c>
      <c r="F1900">
        <v>3</v>
      </c>
      <c r="G1900">
        <v>1</v>
      </c>
      <c r="H1900" t="s">
        <v>126</v>
      </c>
      <c r="I1900" t="s">
        <v>102</v>
      </c>
      <c r="J1900">
        <v>24.882191780821916</v>
      </c>
      <c r="K1900">
        <v>21</v>
      </c>
      <c r="L1900">
        <v>1</v>
      </c>
      <c r="M1900">
        <v>9.9</v>
      </c>
      <c r="N1900" s="3">
        <v>72.72727272727272</v>
      </c>
    </row>
    <row r="1901" spans="1:14">
      <c r="A1901" t="s">
        <v>63</v>
      </c>
      <c r="B1901">
        <v>2023</v>
      </c>
      <c r="C1901" s="9">
        <v>45143</v>
      </c>
      <c r="D1901" t="s">
        <v>19</v>
      </c>
      <c r="E1901" t="s">
        <v>537</v>
      </c>
      <c r="F1901">
        <v>3</v>
      </c>
      <c r="G1901">
        <v>1</v>
      </c>
      <c r="H1901" t="s">
        <v>123</v>
      </c>
      <c r="I1901" t="s">
        <v>111</v>
      </c>
      <c r="J1901">
        <v>26.487671232876714</v>
      </c>
      <c r="K1901">
        <v>29</v>
      </c>
      <c r="L1901">
        <v>2</v>
      </c>
      <c r="M1901">
        <v>10.165000000000001</v>
      </c>
      <c r="N1901" s="3">
        <v>70.831283817019184</v>
      </c>
    </row>
    <row r="1902" spans="1:14">
      <c r="A1902" t="s">
        <v>63</v>
      </c>
      <c r="B1902">
        <v>2023</v>
      </c>
      <c r="C1902" s="9">
        <v>45143</v>
      </c>
      <c r="D1902" t="s">
        <v>19</v>
      </c>
      <c r="E1902" t="s">
        <v>537</v>
      </c>
      <c r="F1902">
        <v>3</v>
      </c>
      <c r="G1902">
        <v>2</v>
      </c>
      <c r="H1902" t="s">
        <v>126</v>
      </c>
      <c r="I1902" t="s">
        <v>102</v>
      </c>
      <c r="J1902">
        <v>24.882191780821916</v>
      </c>
      <c r="K1902">
        <v>21</v>
      </c>
      <c r="L1902">
        <v>1</v>
      </c>
      <c r="M1902">
        <v>10.058</v>
      </c>
      <c r="N1902" s="124">
        <v>71.584808112944927</v>
      </c>
    </row>
    <row r="1903" spans="1:14">
      <c r="A1903" t="s">
        <v>63</v>
      </c>
      <c r="B1903">
        <v>2023</v>
      </c>
      <c r="C1903" s="9">
        <v>45143</v>
      </c>
      <c r="D1903" t="s">
        <v>19</v>
      </c>
      <c r="E1903" t="s">
        <v>537</v>
      </c>
      <c r="F1903">
        <v>3</v>
      </c>
      <c r="G1903">
        <v>2</v>
      </c>
      <c r="H1903" t="s">
        <v>123</v>
      </c>
      <c r="I1903" t="s">
        <v>111</v>
      </c>
      <c r="J1903">
        <v>26.487671232876714</v>
      </c>
      <c r="K1903">
        <v>29</v>
      </c>
      <c r="L1903">
        <v>2</v>
      </c>
      <c r="M1903">
        <v>10.119</v>
      </c>
      <c r="N1903" s="124">
        <v>71.153276015416552</v>
      </c>
    </row>
    <row r="1904" spans="1:14">
      <c r="A1904" t="s">
        <v>63</v>
      </c>
      <c r="B1904">
        <v>2023</v>
      </c>
      <c r="C1904" s="9">
        <v>45143</v>
      </c>
      <c r="D1904" t="s">
        <v>19</v>
      </c>
      <c r="E1904" t="s">
        <v>537</v>
      </c>
      <c r="F1904">
        <v>4</v>
      </c>
      <c r="G1904">
        <v>1</v>
      </c>
      <c r="H1904" t="s">
        <v>110</v>
      </c>
      <c r="I1904" t="s">
        <v>111</v>
      </c>
      <c r="J1904">
        <v>26.301369863013697</v>
      </c>
      <c r="K1904">
        <v>9</v>
      </c>
      <c r="L1904">
        <v>1</v>
      </c>
      <c r="M1904">
        <v>10.295</v>
      </c>
      <c r="N1904" s="3">
        <v>69.936862554638168</v>
      </c>
    </row>
    <row r="1905" spans="1:14">
      <c r="A1905" t="s">
        <v>63</v>
      </c>
      <c r="B1905">
        <v>2023</v>
      </c>
      <c r="C1905" s="9">
        <v>45143</v>
      </c>
      <c r="D1905" t="s">
        <v>19</v>
      </c>
      <c r="E1905" t="s">
        <v>537</v>
      </c>
      <c r="F1905">
        <v>4</v>
      </c>
      <c r="G1905">
        <v>1</v>
      </c>
      <c r="H1905" t="s">
        <v>112</v>
      </c>
      <c r="I1905" t="s">
        <v>100</v>
      </c>
      <c r="J1905">
        <v>23.484931506849314</v>
      </c>
      <c r="K1905">
        <v>9</v>
      </c>
      <c r="L1905">
        <v>2</v>
      </c>
      <c r="M1905">
        <v>10.331</v>
      </c>
      <c r="N1905" s="3">
        <v>69.693156519214014</v>
      </c>
    </row>
    <row r="1906" spans="1:14">
      <c r="A1906" t="s">
        <v>63</v>
      </c>
      <c r="B1906">
        <v>2023</v>
      </c>
      <c r="C1906" s="9">
        <v>45143</v>
      </c>
      <c r="D1906" t="s">
        <v>19</v>
      </c>
      <c r="E1906" t="s">
        <v>537</v>
      </c>
      <c r="F1906">
        <v>4</v>
      </c>
      <c r="G1906">
        <v>2</v>
      </c>
      <c r="H1906" t="s">
        <v>110</v>
      </c>
      <c r="I1906" t="s">
        <v>111</v>
      </c>
      <c r="J1906">
        <v>26.301369863013697</v>
      </c>
      <c r="K1906">
        <v>9</v>
      </c>
      <c r="L1906">
        <v>1</v>
      </c>
      <c r="M1906">
        <v>10.084</v>
      </c>
      <c r="N1906" s="124">
        <v>71.400238000793337</v>
      </c>
    </row>
    <row r="1907" spans="1:14">
      <c r="A1907" t="s">
        <v>63</v>
      </c>
      <c r="B1907">
        <v>2023</v>
      </c>
      <c r="C1907" s="9">
        <v>45143</v>
      </c>
      <c r="D1907" t="s">
        <v>19</v>
      </c>
      <c r="E1907" t="s">
        <v>537</v>
      </c>
      <c r="F1907">
        <v>4</v>
      </c>
      <c r="G1907">
        <v>2</v>
      </c>
      <c r="H1907" t="s">
        <v>112</v>
      </c>
      <c r="I1907" t="s">
        <v>100</v>
      </c>
      <c r="J1907">
        <v>23.484931506849314</v>
      </c>
      <c r="K1907">
        <v>9</v>
      </c>
      <c r="L1907">
        <v>2</v>
      </c>
      <c r="M1907">
        <v>10.145</v>
      </c>
      <c r="N1907" s="124">
        <v>70.970921636274028</v>
      </c>
    </row>
    <row r="1908" spans="1:14">
      <c r="A1908" t="s">
        <v>63</v>
      </c>
      <c r="B1908">
        <v>2023</v>
      </c>
      <c r="C1908" s="9">
        <v>45143</v>
      </c>
      <c r="D1908" t="s">
        <v>19</v>
      </c>
      <c r="E1908" t="s">
        <v>538</v>
      </c>
      <c r="F1908">
        <v>1</v>
      </c>
      <c r="G1908">
        <v>1</v>
      </c>
      <c r="H1908" t="s">
        <v>90</v>
      </c>
      <c r="I1908" t="s">
        <v>22</v>
      </c>
      <c r="J1908">
        <v>26.410958904109588</v>
      </c>
      <c r="K1908">
        <v>11</v>
      </c>
      <c r="L1908">
        <v>1</v>
      </c>
      <c r="M1908">
        <v>9.923</v>
      </c>
      <c r="N1908">
        <v>72.558702005441901</v>
      </c>
    </row>
    <row r="1909" spans="1:14">
      <c r="A1909" t="s">
        <v>63</v>
      </c>
      <c r="B1909">
        <v>2023</v>
      </c>
      <c r="C1909" s="9">
        <v>45143</v>
      </c>
      <c r="D1909" t="s">
        <v>19</v>
      </c>
      <c r="E1909" t="s">
        <v>538</v>
      </c>
      <c r="F1909">
        <v>1</v>
      </c>
      <c r="G1909">
        <v>1</v>
      </c>
      <c r="H1909" t="s">
        <v>110</v>
      </c>
      <c r="I1909" t="s">
        <v>111</v>
      </c>
      <c r="J1909">
        <v>26.301369863013697</v>
      </c>
      <c r="K1909">
        <v>9</v>
      </c>
      <c r="L1909">
        <v>2</v>
      </c>
      <c r="M1909">
        <v>10.428000000000001</v>
      </c>
      <c r="N1909">
        <v>69.044879171461446</v>
      </c>
    </row>
    <row r="1910" spans="1:14">
      <c r="A1910" t="s">
        <v>63</v>
      </c>
      <c r="B1910">
        <v>2023</v>
      </c>
      <c r="C1910" s="9">
        <v>45143</v>
      </c>
      <c r="D1910" t="s">
        <v>19</v>
      </c>
      <c r="E1910" t="s">
        <v>538</v>
      </c>
      <c r="F1910">
        <v>1</v>
      </c>
      <c r="G1910">
        <v>2</v>
      </c>
      <c r="H1910" t="s">
        <v>90</v>
      </c>
      <c r="I1910" t="s">
        <v>22</v>
      </c>
      <c r="J1910">
        <v>26.410958904109588</v>
      </c>
      <c r="K1910">
        <v>11</v>
      </c>
      <c r="L1910">
        <v>1</v>
      </c>
      <c r="M1910">
        <v>10.036</v>
      </c>
      <c r="N1910">
        <v>71.741729772817862</v>
      </c>
    </row>
    <row r="1911" spans="1:14">
      <c r="A1911" t="s">
        <v>63</v>
      </c>
      <c r="B1911">
        <v>2023</v>
      </c>
      <c r="C1911" s="9">
        <v>45143</v>
      </c>
      <c r="D1911" t="s">
        <v>19</v>
      </c>
      <c r="E1911" t="s">
        <v>538</v>
      </c>
      <c r="F1911">
        <v>1</v>
      </c>
      <c r="G1911">
        <v>2</v>
      </c>
      <c r="H1911" t="s">
        <v>110</v>
      </c>
      <c r="I1911" t="s">
        <v>111</v>
      </c>
      <c r="J1911">
        <v>26.301369863013697</v>
      </c>
      <c r="K1911">
        <v>9</v>
      </c>
      <c r="L1911">
        <v>2</v>
      </c>
      <c r="M1911">
        <v>10.077</v>
      </c>
      <c r="N1911">
        <v>71.449836260791898</v>
      </c>
    </row>
    <row r="1912" spans="1:14">
      <c r="A1912" t="s">
        <v>63</v>
      </c>
      <c r="B1912">
        <v>2023</v>
      </c>
      <c r="C1912" s="9">
        <v>45143</v>
      </c>
      <c r="D1912" t="s">
        <v>19</v>
      </c>
      <c r="E1912" t="s">
        <v>538</v>
      </c>
      <c r="F1912">
        <v>2</v>
      </c>
      <c r="G1912">
        <v>1</v>
      </c>
      <c r="H1912" t="s">
        <v>126</v>
      </c>
      <c r="I1912" t="s">
        <v>102</v>
      </c>
      <c r="J1912">
        <v>24.882191780821916</v>
      </c>
      <c r="K1912">
        <v>21</v>
      </c>
      <c r="L1912">
        <v>1</v>
      </c>
      <c r="M1912">
        <v>9.8659999999999997</v>
      </c>
      <c r="N1912">
        <v>72.977903912426513</v>
      </c>
    </row>
    <row r="1913" spans="1:14">
      <c r="A1913" t="s">
        <v>63</v>
      </c>
      <c r="B1913">
        <v>2023</v>
      </c>
      <c r="C1913" s="9">
        <v>45143</v>
      </c>
      <c r="D1913" t="s">
        <v>19</v>
      </c>
      <c r="E1913" t="s">
        <v>538</v>
      </c>
      <c r="F1913">
        <v>2</v>
      </c>
      <c r="G1913">
        <v>1</v>
      </c>
      <c r="H1913" t="s">
        <v>200</v>
      </c>
      <c r="I1913" t="s">
        <v>44</v>
      </c>
      <c r="J1913">
        <v>28.063013698630137</v>
      </c>
      <c r="K1913">
        <v>21</v>
      </c>
      <c r="L1913">
        <v>2</v>
      </c>
      <c r="M1913">
        <v>10.058</v>
      </c>
      <c r="N1913">
        <v>71.584808112944927</v>
      </c>
    </row>
    <row r="1914" spans="1:14">
      <c r="A1914" t="s">
        <v>63</v>
      </c>
      <c r="B1914">
        <v>2023</v>
      </c>
      <c r="C1914" s="9">
        <v>45143</v>
      </c>
      <c r="D1914" t="s">
        <v>19</v>
      </c>
      <c r="E1914" t="s">
        <v>538</v>
      </c>
      <c r="F1914">
        <v>2</v>
      </c>
      <c r="G1914">
        <v>2</v>
      </c>
      <c r="H1914" t="s">
        <v>126</v>
      </c>
      <c r="I1914" t="s">
        <v>102</v>
      </c>
      <c r="J1914">
        <v>24.882191780821916</v>
      </c>
      <c r="K1914">
        <v>21</v>
      </c>
      <c r="L1914">
        <v>1</v>
      </c>
      <c r="M1914">
        <v>9.9179999999999993</v>
      </c>
      <c r="N1914">
        <v>72.595281306715066</v>
      </c>
    </row>
    <row r="1915" spans="1:14">
      <c r="A1915" t="s">
        <v>63</v>
      </c>
      <c r="B1915">
        <v>2023</v>
      </c>
      <c r="C1915" s="9">
        <v>45143</v>
      </c>
      <c r="D1915" t="s">
        <v>19</v>
      </c>
      <c r="E1915" t="s">
        <v>538</v>
      </c>
      <c r="F1915">
        <v>2</v>
      </c>
      <c r="G1915">
        <v>2</v>
      </c>
      <c r="H1915" t="s">
        <v>200</v>
      </c>
      <c r="I1915" t="s">
        <v>44</v>
      </c>
      <c r="J1915">
        <v>28.063013698630137</v>
      </c>
      <c r="K1915">
        <v>21</v>
      </c>
      <c r="L1915">
        <v>2</v>
      </c>
      <c r="M1915">
        <v>10.298</v>
      </c>
      <c r="N1915">
        <v>69.916488638570598</v>
      </c>
    </row>
    <row r="1916" spans="1:14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540</v>
      </c>
      <c r="G1916">
        <v>1</v>
      </c>
      <c r="H1916" t="s">
        <v>110</v>
      </c>
      <c r="I1916" t="s">
        <v>111</v>
      </c>
      <c r="J1916">
        <v>26.301369863013697</v>
      </c>
      <c r="K1916">
        <v>9</v>
      </c>
      <c r="L1916">
        <v>1</v>
      </c>
      <c r="M1916">
        <v>9.9130000000000003</v>
      </c>
      <c r="N1916">
        <v>72.631897508322396</v>
      </c>
    </row>
    <row r="1917" spans="1:14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540</v>
      </c>
      <c r="G1917">
        <v>1</v>
      </c>
      <c r="H1917" t="s">
        <v>200</v>
      </c>
      <c r="I1917" t="s">
        <v>44</v>
      </c>
      <c r="J1917">
        <v>28.063013698630137</v>
      </c>
      <c r="K1917">
        <v>21</v>
      </c>
      <c r="L1917">
        <v>2</v>
      </c>
      <c r="M1917">
        <v>9.9429999999999996</v>
      </c>
      <c r="N1917">
        <v>72.412752690334912</v>
      </c>
    </row>
    <row r="1918" spans="1:14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540</v>
      </c>
      <c r="G1918">
        <v>2</v>
      </c>
      <c r="H1918" t="s">
        <v>110</v>
      </c>
      <c r="I1918" t="s">
        <v>111</v>
      </c>
      <c r="J1918">
        <v>26.301369863013697</v>
      </c>
      <c r="K1918">
        <v>9</v>
      </c>
      <c r="L1918">
        <v>1</v>
      </c>
      <c r="M1918">
        <v>9.952</v>
      </c>
      <c r="N1918">
        <v>72.347266881028943</v>
      </c>
    </row>
    <row r="1919" spans="1:14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540</v>
      </c>
      <c r="G1919">
        <v>2</v>
      </c>
      <c r="H1919" t="s">
        <v>200</v>
      </c>
      <c r="I1919" t="s">
        <v>44</v>
      </c>
      <c r="J1919">
        <v>28.063013698630137</v>
      </c>
      <c r="K1919">
        <v>21</v>
      </c>
      <c r="L1919">
        <v>2</v>
      </c>
      <c r="M1919">
        <v>9.9619999999999997</v>
      </c>
      <c r="N1919">
        <v>72.274643645854255</v>
      </c>
    </row>
    <row r="1920" spans="1:14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539</v>
      </c>
      <c r="G1920">
        <v>1</v>
      </c>
      <c r="H1920" t="s">
        <v>90</v>
      </c>
      <c r="I1920" t="s">
        <v>22</v>
      </c>
      <c r="J1920">
        <v>26.410958904109588</v>
      </c>
      <c r="K1920">
        <v>11</v>
      </c>
      <c r="L1920">
        <v>1</v>
      </c>
      <c r="M1920">
        <v>9.7870000000000008</v>
      </c>
      <c r="N1920">
        <v>73.566976601614385</v>
      </c>
    </row>
    <row r="1921" spans="1:14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539</v>
      </c>
      <c r="G1921">
        <v>1</v>
      </c>
      <c r="H1921" t="s">
        <v>126</v>
      </c>
      <c r="I1921" t="s">
        <v>102</v>
      </c>
      <c r="J1921">
        <v>24.882191780821916</v>
      </c>
      <c r="K1921">
        <v>21</v>
      </c>
      <c r="L1921">
        <v>2</v>
      </c>
      <c r="M1921">
        <v>9.8480000000000008</v>
      </c>
      <c r="N1921">
        <v>73.111291632818848</v>
      </c>
    </row>
    <row r="1922" spans="1:14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539</v>
      </c>
      <c r="G1922">
        <v>2</v>
      </c>
      <c r="H1922" t="s">
        <v>90</v>
      </c>
      <c r="I1922" t="s">
        <v>22</v>
      </c>
      <c r="J1922">
        <v>26.410958904109588</v>
      </c>
      <c r="K1922">
        <v>11</v>
      </c>
      <c r="L1922">
        <v>1</v>
      </c>
      <c r="M1922">
        <v>9.6539999999999999</v>
      </c>
      <c r="N1922">
        <v>74.580484773151028</v>
      </c>
    </row>
    <row r="1923" spans="1:14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539</v>
      </c>
      <c r="G1923">
        <v>2</v>
      </c>
      <c r="H1923" t="s">
        <v>126</v>
      </c>
      <c r="I1923" t="s">
        <v>102</v>
      </c>
      <c r="J1923">
        <v>24.882191780821916</v>
      </c>
      <c r="K1923">
        <v>21</v>
      </c>
      <c r="L1923">
        <v>2</v>
      </c>
      <c r="M1923">
        <v>9.7539999999999996</v>
      </c>
      <c r="N1923">
        <v>73.815870412138608</v>
      </c>
    </row>
    <row r="1924" spans="1:14">
      <c r="A1924" t="s">
        <v>63</v>
      </c>
      <c r="B1924">
        <v>2023</v>
      </c>
      <c r="C1924" s="9">
        <v>45143</v>
      </c>
      <c r="D1924" t="s">
        <v>19</v>
      </c>
      <c r="E1924" t="s">
        <v>8287</v>
      </c>
      <c r="F1924" t="s">
        <v>8287</v>
      </c>
      <c r="G1924">
        <v>1</v>
      </c>
      <c r="H1924" t="s">
        <v>8285</v>
      </c>
      <c r="I1924" t="s">
        <v>8286</v>
      </c>
      <c r="J1924">
        <v>24.882191780821916</v>
      </c>
      <c r="K1924">
        <v>21</v>
      </c>
      <c r="L1924">
        <v>2</v>
      </c>
      <c r="M1924">
        <v>9.7539999999999996</v>
      </c>
      <c r="N1924">
        <v>73.815870412138608</v>
      </c>
    </row>
  </sheetData>
  <autoFilter ref="A1:T1779" xr:uid="{6BB8F2AF-385E-4B28-A48F-C4233112F071}">
    <sortState xmlns:xlrd2="http://schemas.microsoft.com/office/spreadsheetml/2017/richdata2" ref="A2:T1923">
      <sortCondition ref="C1:C1779"/>
    </sortState>
  </autoFilter>
  <conditionalFormatting sqref="K1779:L1779 H1779:I1779 H1780:L1851 E1779:G1851 E1852:M1899 E1900:L1907 E1908:M1911 E1912:L1915 E1916:M1919 E1920:L2400">
    <cfRule type="expression" dxfId="286" priority="1949">
      <formula>$E1779="F"</formula>
    </cfRule>
    <cfRule type="expression" dxfId="285" priority="1950">
      <formula>$E1779="SF"</formula>
    </cfRule>
    <cfRule type="expression" dxfId="284" priority="1951">
      <formula>$E1779="QF"</formula>
    </cfRule>
    <cfRule type="expression" dxfId="283" priority="1952">
      <formula>$E1779="R8"</formula>
    </cfRule>
    <cfRule type="expression" dxfId="282" priority="1953">
      <formula>$E1779="R16"</formula>
    </cfRule>
  </conditionalFormatting>
  <conditionalFormatting sqref="K2:N1493 K1494:M1778 N1494:N1779 E2:G1778">
    <cfRule type="expression" dxfId="281" priority="1974">
      <formula>$E2="F"</formula>
    </cfRule>
    <cfRule type="expression" dxfId="280" priority="1975">
      <formula>$E2="5to8"</formula>
    </cfRule>
    <cfRule type="expression" dxfId="279" priority="1976">
      <formula>$E2="SF"</formula>
    </cfRule>
    <cfRule type="expression" dxfId="278" priority="1977">
      <formula>$E2="QF"</formula>
    </cfRule>
    <cfRule type="expression" dxfId="277" priority="1978">
      <formula>$E2="R8"</formula>
    </cfRule>
    <cfRule type="expression" dxfId="276" priority="1979">
      <formula>$E2="Rep8"</formula>
    </cfRule>
    <cfRule type="expression" dxfId="275" priority="1980">
      <formula>$E2="Rep32"</formula>
    </cfRule>
    <cfRule type="expression" dxfId="274" priority="1981">
      <formula>$E2="R32"</formula>
    </cfRule>
    <cfRule type="expression" dxfId="273" priority="1982">
      <formula>$E2="R16"</formula>
    </cfRule>
    <cfRule type="expression" dxfId="272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zoomScale="70" zoomScaleNormal="70" workbookViewId="0">
      <pane ySplit="1" topLeftCell="A629" activePane="bottomLeft" state="frozen"/>
      <selection pane="bottomLeft" activeCell="H650" sqref="H650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1175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1190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1190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1813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1267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1267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1998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1998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1998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1713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1998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1998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1998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1175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1998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1998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1234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1998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28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26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 t="shared" ref="U629:U641" si="30"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26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 t="shared" si="30"/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26" t="s">
        <v>20</v>
      </c>
      <c r="G631" t="s">
        <v>111</v>
      </c>
      <c r="H631" t="s">
        <v>1228</v>
      </c>
      <c r="I631" t="s">
        <v>1225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 t="shared" si="30"/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26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 t="shared" si="30"/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26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 t="shared" si="30"/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26" t="s">
        <v>20</v>
      </c>
      <c r="G634" t="s">
        <v>28</v>
      </c>
      <c r="H634" t="s">
        <v>27</v>
      </c>
      <c r="I634" t="s">
        <v>38</v>
      </c>
      <c r="J634" t="s">
        <v>8283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 t="shared" si="30"/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26" t="s">
        <v>20</v>
      </c>
      <c r="G635" t="s">
        <v>40</v>
      </c>
      <c r="H635" t="s">
        <v>8278</v>
      </c>
      <c r="I635" t="s">
        <v>8276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 t="shared" si="30"/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26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 t="shared" si="30"/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26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 t="shared" si="30"/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26" t="s">
        <v>20</v>
      </c>
      <c r="G638" t="s">
        <v>54</v>
      </c>
      <c r="H638" t="s">
        <v>8257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 t="shared" si="30"/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26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 t="shared" si="30"/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26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 t="shared" si="30"/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26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 t="shared" si="30"/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1">SUM(O642:T642)</f>
        <v>43.482999999999997</v>
      </c>
      <c r="V642" s="19">
        <f t="shared" ref="V642:V649" si="32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1"/>
        <v>44.222000000000001</v>
      </c>
      <c r="V643" s="19">
        <f t="shared" si="32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1228</v>
      </c>
      <c r="I644" t="s">
        <v>1225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1"/>
        <v>43.448</v>
      </c>
      <c r="V644" s="19">
        <f t="shared" si="32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t="s">
        <v>89</v>
      </c>
      <c r="F645">
        <v>2</v>
      </c>
      <c r="G645" t="s">
        <v>28</v>
      </c>
      <c r="H645" t="s">
        <v>27</v>
      </c>
      <c r="I645" t="s">
        <v>8283</v>
      </c>
      <c r="J645" t="s">
        <v>1172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1"/>
        <v>43.860999999999997</v>
      </c>
      <c r="V645" s="19">
        <f t="shared" si="32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1"/>
        <v>43.225999999999999</v>
      </c>
      <c r="V646" s="19">
        <f t="shared" si="32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t="s">
        <v>89</v>
      </c>
      <c r="F647">
        <v>3</v>
      </c>
      <c r="G647" t="s">
        <v>40</v>
      </c>
      <c r="H647" t="s">
        <v>8278</v>
      </c>
      <c r="I647" t="s">
        <v>8276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1"/>
        <v>43.853000000000002</v>
      </c>
      <c r="V647" s="19">
        <f t="shared" si="32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1"/>
        <v>42.389000000000003</v>
      </c>
      <c r="V648" s="19">
        <f t="shared" si="32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t="s">
        <v>89</v>
      </c>
      <c r="F649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1"/>
        <v>44.643000000000001</v>
      </c>
      <c r="V649" s="19">
        <f t="shared" si="32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3">SUM(O650:T650)</f>
        <v>42.125</v>
      </c>
      <c r="V650" s="19">
        <f t="shared" ref="V650:V653" si="34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3"/>
        <v>43.122</v>
      </c>
      <c r="V651" s="19">
        <f t="shared" si="34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t="s">
        <v>62</v>
      </c>
      <c r="F652" t="s">
        <v>540</v>
      </c>
      <c r="G652" t="s">
        <v>111</v>
      </c>
      <c r="H652" t="s">
        <v>1228</v>
      </c>
      <c r="I652" t="s">
        <v>1225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3"/>
        <v>43.164999999999999</v>
      </c>
      <c r="V652" s="19">
        <f t="shared" si="34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3"/>
        <v>43.398000000000003</v>
      </c>
      <c r="V653" s="19">
        <f t="shared" si="34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22" priority="1">
      <formula>$E629="R1"</formula>
    </cfRule>
    <cfRule type="expression" dxfId="221" priority="2">
      <formula>$E629="F"</formula>
    </cfRule>
    <cfRule type="expression" dxfId="22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4750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3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5037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3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3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5037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5176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5176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5152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5176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5176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5176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5176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5176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6049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5427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5427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5474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5176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4627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4679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3912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4627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4679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19" priority="40">
      <formula>$E2="R1"</formula>
    </cfRule>
    <cfRule type="expression" dxfId="218" priority="41">
      <formula>$E2="F"</formula>
    </cfRule>
    <cfRule type="expression" dxfId="217" priority="42">
      <formula>$E2="Q"</formula>
    </cfRule>
  </conditionalFormatting>
  <conditionalFormatting sqref="H292:K299">
    <cfRule type="expression" dxfId="216" priority="37">
      <formula>$E292="R1"</formula>
    </cfRule>
    <cfRule type="expression" dxfId="215" priority="38">
      <formula>$E292="F"</formula>
    </cfRule>
    <cfRule type="expression" dxfId="214" priority="39">
      <formula>$E292="Q"</formula>
    </cfRule>
  </conditionalFormatting>
  <conditionalFormatting sqref="A304:D333">
    <cfRule type="expression" dxfId="213" priority="35">
      <formula>$E304="F"</formula>
    </cfRule>
    <cfRule type="expression" dxfId="212" priority="36">
      <formula>$E304="Q"</formula>
    </cfRule>
  </conditionalFormatting>
  <conditionalFormatting sqref="A334:B361 D334:D361">
    <cfRule type="expression" dxfId="211" priority="33">
      <formula>$E334="F"</formula>
    </cfRule>
    <cfRule type="expression" dxfId="210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9" priority="31">
      <formula>$E362="F"</formula>
    </cfRule>
    <cfRule type="expression" dxfId="208" priority="32">
      <formula>$E362="Q"</formula>
    </cfRule>
  </conditionalFormatting>
  <conditionalFormatting sqref="A363:B363 A365:B365 A367:B367 A369:B369 A371:B371 A373:B373 A375:B375 A377:B377 A379:B379 A381:B381 A383:B383">
    <cfRule type="expression" dxfId="207" priority="29">
      <formula>$E363="F"</formula>
    </cfRule>
    <cfRule type="expression" dxfId="206" priority="30">
      <formula>$E363="Q"</formula>
    </cfRule>
  </conditionalFormatting>
  <conditionalFormatting sqref="A385:B406 D385:D406">
    <cfRule type="expression" dxfId="205" priority="27">
      <formula>$E385="F"</formula>
    </cfRule>
    <cfRule type="expression" dxfId="204" priority="28">
      <formula>$E385="Q"</formula>
    </cfRule>
  </conditionalFormatting>
  <conditionalFormatting sqref="D407:D436">
    <cfRule type="expression" dxfId="203" priority="25">
      <formula>#REF!="F"</formula>
    </cfRule>
    <cfRule type="expression" dxfId="202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1" priority="23">
      <formula>#REF!="F"</formula>
    </cfRule>
    <cfRule type="expression" dxfId="200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9" priority="21">
      <formula>#REF!="F"</formula>
    </cfRule>
    <cfRule type="expression" dxfId="198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97" priority="10">
      <formula>$E491="R1"</formula>
    </cfRule>
    <cfRule type="expression" dxfId="196" priority="11">
      <formula>$E491="F"</formula>
    </cfRule>
    <cfRule type="expression" dxfId="195" priority="12">
      <formula>$E491="Q"</formula>
    </cfRule>
  </conditionalFormatting>
  <conditionalFormatting sqref="P505">
    <cfRule type="expression" dxfId="194" priority="7">
      <formula>$E505="R1"</formula>
    </cfRule>
    <cfRule type="expression" dxfId="193" priority="8">
      <formula>$E505="F"</formula>
    </cfRule>
    <cfRule type="expression" dxfId="192" priority="9">
      <formula>$E505="Q"</formula>
    </cfRule>
  </conditionalFormatting>
  <conditionalFormatting sqref="P506">
    <cfRule type="expression" dxfId="191" priority="4">
      <formula>$E506="R1"</formula>
    </cfRule>
    <cfRule type="expression" dxfId="190" priority="5">
      <formula>$E506="F"</formula>
    </cfRule>
    <cfRule type="expression" dxfId="189" priority="6">
      <formula>$E506="Q"</formula>
    </cfRule>
  </conditionalFormatting>
  <conditionalFormatting sqref="D515:D538 A515:B538">
    <cfRule type="expression" dxfId="188" priority="1">
      <formula>$E515="R1"</formula>
    </cfRule>
    <cfRule type="expression" dxfId="187" priority="2">
      <formula>$E515="F"</formula>
    </cfRule>
    <cfRule type="expression" dxfId="186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2135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2135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2135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2135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2135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2135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2135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19">
        <v>0</v>
      </c>
      <c r="N319" s="3">
        <v>3</v>
      </c>
      <c r="O319" s="3">
        <v>3</v>
      </c>
      <c r="P319" s="3">
        <v>2</v>
      </c>
      <c r="Q319" s="3">
        <v>3</v>
      </c>
      <c r="R319" s="119">
        <v>0</v>
      </c>
      <c r="S319" s="119">
        <v>0</v>
      </c>
      <c r="T319" s="3">
        <v>2</v>
      </c>
      <c r="U319" s="119">
        <v>0</v>
      </c>
      <c r="V319" s="3">
        <v>2</v>
      </c>
      <c r="W319" s="119">
        <v>0</v>
      </c>
      <c r="X319" s="3">
        <v>6</v>
      </c>
      <c r="Y319" s="119">
        <v>0</v>
      </c>
      <c r="Z319" s="119">
        <v>0</v>
      </c>
      <c r="AA319" s="119">
        <v>0</v>
      </c>
      <c r="AB319" s="119">
        <v>0</v>
      </c>
      <c r="AC319" s="119">
        <v>0</v>
      </c>
      <c r="AD319" s="119">
        <v>0</v>
      </c>
      <c r="AE319" s="119">
        <v>0</v>
      </c>
      <c r="AF319" s="119">
        <v>0</v>
      </c>
      <c r="AG319" s="119">
        <v>0</v>
      </c>
      <c r="AH319" s="119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19">
        <v>0</v>
      </c>
      <c r="N320" s="3">
        <v>1</v>
      </c>
      <c r="O320" s="119">
        <v>0</v>
      </c>
      <c r="P320" s="3">
        <v>1</v>
      </c>
      <c r="Q320" s="3">
        <v>2</v>
      </c>
      <c r="R320" s="119">
        <v>0</v>
      </c>
      <c r="S320" s="3">
        <v>3</v>
      </c>
      <c r="T320" s="3">
        <v>5</v>
      </c>
      <c r="U320" s="3">
        <v>5</v>
      </c>
      <c r="V320" s="119">
        <v>0</v>
      </c>
      <c r="W320" s="3">
        <v>2</v>
      </c>
      <c r="X320" s="119">
        <v>0</v>
      </c>
      <c r="Y320" s="119">
        <v>0</v>
      </c>
      <c r="Z320" s="119">
        <v>0</v>
      </c>
      <c r="AA320" s="119">
        <v>0</v>
      </c>
      <c r="AB320" s="119">
        <v>0</v>
      </c>
      <c r="AC320" s="119">
        <v>0</v>
      </c>
      <c r="AD320" s="119">
        <v>0</v>
      </c>
      <c r="AE320" s="119">
        <v>0</v>
      </c>
      <c r="AF320" s="119">
        <v>0</v>
      </c>
      <c r="AG320" s="119">
        <v>0</v>
      </c>
      <c r="AH320" s="119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19">
        <v>0</v>
      </c>
      <c r="N321" s="119">
        <v>0</v>
      </c>
      <c r="O321" s="3">
        <v>1</v>
      </c>
      <c r="P321" s="3">
        <v>3</v>
      </c>
      <c r="Q321" s="119">
        <v>0</v>
      </c>
      <c r="R321" s="119">
        <v>0</v>
      </c>
      <c r="S321" s="119">
        <v>0</v>
      </c>
      <c r="T321" s="119">
        <v>0</v>
      </c>
      <c r="U321" s="3">
        <v>3</v>
      </c>
      <c r="V321" s="3">
        <v>3</v>
      </c>
      <c r="W321" s="119">
        <v>0</v>
      </c>
      <c r="X321" s="3">
        <v>4</v>
      </c>
      <c r="Y321" s="119">
        <v>0</v>
      </c>
      <c r="Z321" s="119">
        <v>0</v>
      </c>
      <c r="AA321" s="119">
        <v>0</v>
      </c>
      <c r="AB321" s="119">
        <v>0</v>
      </c>
      <c r="AC321" s="119">
        <v>0</v>
      </c>
      <c r="AD321" s="119">
        <v>0</v>
      </c>
      <c r="AE321" s="119">
        <v>0</v>
      </c>
      <c r="AF321" s="119">
        <v>0</v>
      </c>
      <c r="AG321" s="119">
        <v>0</v>
      </c>
      <c r="AH321" s="119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19">
        <v>0</v>
      </c>
      <c r="N322" s="119">
        <v>0</v>
      </c>
      <c r="O322" s="119">
        <v>0</v>
      </c>
      <c r="P322" s="119">
        <v>0</v>
      </c>
      <c r="Q322" s="119">
        <v>0</v>
      </c>
      <c r="R322" s="3">
        <v>5</v>
      </c>
      <c r="S322" s="3">
        <v>5</v>
      </c>
      <c r="T322" s="119">
        <v>0</v>
      </c>
      <c r="U322" s="119">
        <v>0</v>
      </c>
      <c r="V322" s="119">
        <v>0</v>
      </c>
      <c r="W322" s="119">
        <v>0</v>
      </c>
      <c r="X322" s="119">
        <v>0</v>
      </c>
      <c r="Y322" s="119">
        <v>0</v>
      </c>
      <c r="Z322" s="119">
        <v>0</v>
      </c>
      <c r="AA322" s="119">
        <v>0</v>
      </c>
      <c r="AB322" s="119">
        <v>0</v>
      </c>
      <c r="AC322" s="119">
        <v>0</v>
      </c>
      <c r="AD322" s="119">
        <v>0</v>
      </c>
      <c r="AE322" s="119">
        <v>0</v>
      </c>
      <c r="AF322" s="119">
        <v>0</v>
      </c>
      <c r="AG322" s="119">
        <v>0</v>
      </c>
      <c r="AH322" s="119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19">
        <v>0</v>
      </c>
      <c r="O323" s="119">
        <v>0</v>
      </c>
      <c r="P323" s="119">
        <v>0</v>
      </c>
      <c r="Q323" s="119">
        <v>0</v>
      </c>
      <c r="R323" s="3">
        <v>3</v>
      </c>
      <c r="S323" s="119">
        <v>0</v>
      </c>
      <c r="T323" s="119">
        <v>0</v>
      </c>
      <c r="U323" s="119">
        <v>0</v>
      </c>
      <c r="V323" s="119">
        <v>0</v>
      </c>
      <c r="W323" s="119">
        <v>0</v>
      </c>
      <c r="X323" s="119">
        <v>0</v>
      </c>
      <c r="Y323" s="119">
        <v>0</v>
      </c>
      <c r="Z323" s="119">
        <v>0</v>
      </c>
      <c r="AA323" s="119">
        <v>0</v>
      </c>
      <c r="AB323" s="119">
        <v>0</v>
      </c>
      <c r="AC323" s="119">
        <v>0</v>
      </c>
      <c r="AD323" s="119">
        <v>0</v>
      </c>
      <c r="AE323" s="119">
        <v>0</v>
      </c>
      <c r="AF323" s="119">
        <v>0</v>
      </c>
      <c r="AG323" s="119">
        <v>0</v>
      </c>
      <c r="AH323" s="119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19">
        <v>0</v>
      </c>
      <c r="N324" s="3">
        <v>2</v>
      </c>
      <c r="O324" s="119">
        <v>0</v>
      </c>
      <c r="P324" s="119">
        <v>0</v>
      </c>
      <c r="Q324" s="119">
        <v>0</v>
      </c>
      <c r="R324" s="119">
        <v>0</v>
      </c>
      <c r="S324" s="119">
        <v>0</v>
      </c>
      <c r="T324" s="3">
        <v>3</v>
      </c>
      <c r="U324" s="119">
        <v>0</v>
      </c>
      <c r="V324" s="3">
        <v>1</v>
      </c>
      <c r="W324" s="119">
        <v>0</v>
      </c>
      <c r="X324" s="119">
        <v>0</v>
      </c>
      <c r="Y324" s="119">
        <v>0</v>
      </c>
      <c r="Z324" s="119">
        <v>0</v>
      </c>
      <c r="AA324" s="119">
        <v>0</v>
      </c>
      <c r="AB324" s="119">
        <v>0</v>
      </c>
      <c r="AC324" s="119">
        <v>0</v>
      </c>
      <c r="AD324" s="119">
        <v>0</v>
      </c>
      <c r="AE324" s="119">
        <v>0</v>
      </c>
      <c r="AF324" s="119">
        <v>0</v>
      </c>
      <c r="AG324" s="119">
        <v>0</v>
      </c>
      <c r="AH324" s="119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19">
        <v>0</v>
      </c>
      <c r="N325" s="119">
        <v>0</v>
      </c>
      <c r="O325" s="119">
        <v>0</v>
      </c>
      <c r="P325" s="3">
        <v>5</v>
      </c>
      <c r="Q325" s="119">
        <v>0</v>
      </c>
      <c r="R325" s="119">
        <v>0</v>
      </c>
      <c r="S325" s="119">
        <v>0</v>
      </c>
      <c r="T325" s="119">
        <v>0</v>
      </c>
      <c r="U325" s="119">
        <v>0</v>
      </c>
      <c r="V325" s="119">
        <v>0</v>
      </c>
      <c r="W325" s="119">
        <v>0</v>
      </c>
      <c r="X325" s="119">
        <v>0</v>
      </c>
      <c r="Y325" s="119">
        <v>0</v>
      </c>
      <c r="Z325" s="119">
        <v>0</v>
      </c>
      <c r="AA325" s="119">
        <v>0</v>
      </c>
      <c r="AB325" s="119">
        <v>0</v>
      </c>
      <c r="AC325" s="119">
        <v>0</v>
      </c>
      <c r="AD325" s="119">
        <v>0</v>
      </c>
      <c r="AE325" s="119">
        <v>0</v>
      </c>
      <c r="AF325" s="119">
        <v>0</v>
      </c>
      <c r="AG325" s="119">
        <v>0</v>
      </c>
      <c r="AH325" s="119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19">
        <v>0</v>
      </c>
      <c r="N326" s="119">
        <v>0</v>
      </c>
      <c r="O326" s="3">
        <v>5</v>
      </c>
      <c r="P326" s="119">
        <v>0</v>
      </c>
      <c r="Q326" s="119">
        <v>0</v>
      </c>
      <c r="R326" s="119">
        <v>0</v>
      </c>
      <c r="S326" s="119">
        <v>0</v>
      </c>
      <c r="T326" s="119">
        <v>0</v>
      </c>
      <c r="U326" s="119">
        <v>0</v>
      </c>
      <c r="V326" s="119">
        <v>0</v>
      </c>
      <c r="W326" s="119">
        <v>0</v>
      </c>
      <c r="X326" s="119">
        <v>0</v>
      </c>
      <c r="Y326" s="119">
        <v>0</v>
      </c>
      <c r="Z326" s="119">
        <v>0</v>
      </c>
      <c r="AA326" s="119">
        <v>0</v>
      </c>
      <c r="AB326" s="119">
        <v>0</v>
      </c>
      <c r="AC326" s="119">
        <v>0</v>
      </c>
      <c r="AD326" s="119">
        <v>0</v>
      </c>
      <c r="AE326" s="119">
        <v>0</v>
      </c>
      <c r="AF326" s="119">
        <v>0</v>
      </c>
      <c r="AG326" s="119">
        <v>0</v>
      </c>
      <c r="AH326" s="119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19">
        <v>0</v>
      </c>
      <c r="N327" s="119">
        <v>0</v>
      </c>
      <c r="O327" s="119">
        <v>0</v>
      </c>
      <c r="P327" s="119">
        <v>0</v>
      </c>
      <c r="Q327" s="3">
        <v>1</v>
      </c>
      <c r="R327" s="3">
        <v>1</v>
      </c>
      <c r="S327" s="119">
        <v>0</v>
      </c>
      <c r="T327" s="119">
        <v>0</v>
      </c>
      <c r="U327" s="119">
        <v>0</v>
      </c>
      <c r="V327" s="119">
        <v>0</v>
      </c>
      <c r="W327" s="119">
        <v>0</v>
      </c>
      <c r="X327" s="119">
        <v>0</v>
      </c>
      <c r="Y327" s="119">
        <v>0</v>
      </c>
      <c r="Z327" s="119">
        <v>0</v>
      </c>
      <c r="AA327" s="119">
        <v>0</v>
      </c>
      <c r="AB327" s="119">
        <v>0</v>
      </c>
      <c r="AC327" s="119">
        <v>0</v>
      </c>
      <c r="AD327" s="119">
        <v>0</v>
      </c>
      <c r="AE327" s="119">
        <v>0</v>
      </c>
      <c r="AF327" s="119">
        <v>0</v>
      </c>
      <c r="AG327" s="119">
        <v>0</v>
      </c>
      <c r="AH327" s="119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19">
        <v>0</v>
      </c>
      <c r="N328" s="119">
        <v>0</v>
      </c>
      <c r="O328" s="119">
        <v>0</v>
      </c>
      <c r="P328" s="119">
        <v>0</v>
      </c>
      <c r="Q328" s="119">
        <v>0</v>
      </c>
      <c r="R328" s="119">
        <v>0</v>
      </c>
      <c r="S328" s="119">
        <v>0</v>
      </c>
      <c r="T328" s="119">
        <v>0</v>
      </c>
      <c r="U328" s="3">
        <v>1</v>
      </c>
      <c r="V328" s="119">
        <v>0</v>
      </c>
      <c r="W328" s="119">
        <v>0</v>
      </c>
      <c r="X328" s="119">
        <v>0</v>
      </c>
      <c r="Y328" s="119">
        <v>0</v>
      </c>
      <c r="Z328" s="119">
        <v>0</v>
      </c>
      <c r="AA328" s="119">
        <v>0</v>
      </c>
      <c r="AB328" s="119">
        <v>0</v>
      </c>
      <c r="AC328" s="119">
        <v>0</v>
      </c>
      <c r="AD328" s="119">
        <v>0</v>
      </c>
      <c r="AE328" s="119">
        <v>0</v>
      </c>
      <c r="AF328" s="119">
        <v>0</v>
      </c>
      <c r="AG328" s="119">
        <v>0</v>
      </c>
      <c r="AH328" s="119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19">
        <v>0</v>
      </c>
      <c r="O329" s="119">
        <v>0</v>
      </c>
      <c r="P329" s="119">
        <v>0</v>
      </c>
      <c r="Q329" s="119">
        <v>0</v>
      </c>
      <c r="R329" s="119">
        <v>0</v>
      </c>
      <c r="S329" s="119">
        <v>0</v>
      </c>
      <c r="T329" s="119">
        <v>0</v>
      </c>
      <c r="U329" s="119">
        <v>0</v>
      </c>
      <c r="V329" s="119">
        <v>0</v>
      </c>
      <c r="W329" s="119">
        <v>0</v>
      </c>
      <c r="X329" s="119">
        <v>0</v>
      </c>
      <c r="Y329" s="119">
        <v>0</v>
      </c>
      <c r="Z329" s="119">
        <v>0</v>
      </c>
      <c r="AA329" s="119">
        <v>0</v>
      </c>
      <c r="AB329" s="119">
        <v>0</v>
      </c>
      <c r="AC329" s="119">
        <v>0</v>
      </c>
      <c r="AD329" s="119">
        <v>0</v>
      </c>
      <c r="AE329" s="119">
        <v>0</v>
      </c>
      <c r="AF329" s="119">
        <v>0</v>
      </c>
      <c r="AG329" s="119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19">
        <v>0</v>
      </c>
      <c r="N330" s="119">
        <v>0</v>
      </c>
      <c r="O330" s="119">
        <v>0</v>
      </c>
      <c r="P330" s="119">
        <v>0</v>
      </c>
      <c r="Q330" s="119">
        <v>0</v>
      </c>
      <c r="R330" s="119">
        <v>0</v>
      </c>
      <c r="S330" s="3">
        <v>2</v>
      </c>
      <c r="T330" s="119">
        <v>0</v>
      </c>
      <c r="U330" s="119">
        <v>0</v>
      </c>
      <c r="V330" s="119">
        <v>0</v>
      </c>
      <c r="W330" s="119">
        <v>0</v>
      </c>
      <c r="X330" s="119">
        <v>0</v>
      </c>
      <c r="Y330" s="119">
        <v>0</v>
      </c>
      <c r="Z330" s="119">
        <v>0</v>
      </c>
      <c r="AA330" s="119">
        <v>0</v>
      </c>
      <c r="AB330" s="119">
        <v>0</v>
      </c>
      <c r="AC330" s="119">
        <v>0</v>
      </c>
      <c r="AD330" s="119">
        <v>0</v>
      </c>
      <c r="AE330" s="119">
        <v>0</v>
      </c>
      <c r="AF330" s="119">
        <v>0</v>
      </c>
      <c r="AG330" s="119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19">
        <v>0</v>
      </c>
      <c r="N331" s="119">
        <v>0</v>
      </c>
      <c r="O331" s="119">
        <v>0</v>
      </c>
      <c r="P331" s="119">
        <v>0</v>
      </c>
      <c r="Q331" s="119">
        <v>0</v>
      </c>
      <c r="R331" s="119">
        <v>0</v>
      </c>
      <c r="S331" s="119">
        <v>0</v>
      </c>
      <c r="T331" s="119">
        <v>0</v>
      </c>
      <c r="U331" s="119">
        <v>0</v>
      </c>
      <c r="V331" s="119">
        <v>0</v>
      </c>
      <c r="W331" s="3">
        <v>1</v>
      </c>
      <c r="X331" s="119">
        <v>0</v>
      </c>
      <c r="Y331" s="119">
        <v>0</v>
      </c>
      <c r="Z331" s="119">
        <v>0</v>
      </c>
      <c r="AA331" s="119">
        <v>0</v>
      </c>
      <c r="AB331" s="119">
        <v>0</v>
      </c>
      <c r="AC331" s="119">
        <v>0</v>
      </c>
      <c r="AD331" s="119">
        <v>0</v>
      </c>
      <c r="AE331" s="119">
        <v>0</v>
      </c>
      <c r="AF331" s="119">
        <v>0</v>
      </c>
      <c r="AG331" s="119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19">
        <v>0</v>
      </c>
      <c r="N332" s="119">
        <v>0</v>
      </c>
      <c r="O332" s="119">
        <v>0</v>
      </c>
      <c r="P332" s="119">
        <v>0</v>
      </c>
      <c r="Q332" s="119">
        <v>0</v>
      </c>
      <c r="R332" s="119">
        <v>0</v>
      </c>
      <c r="S332" s="119">
        <v>0</v>
      </c>
      <c r="T332" s="3">
        <v>1</v>
      </c>
      <c r="U332" s="119">
        <v>0</v>
      </c>
      <c r="V332" s="119">
        <v>0</v>
      </c>
      <c r="W332" s="119">
        <v>0</v>
      </c>
      <c r="X332" s="119">
        <v>0</v>
      </c>
      <c r="Y332" s="119">
        <v>0</v>
      </c>
      <c r="Z332" s="119">
        <v>0</v>
      </c>
      <c r="AA332" s="119">
        <v>0</v>
      </c>
      <c r="AB332" s="119">
        <v>0</v>
      </c>
      <c r="AC332" s="119">
        <v>0</v>
      </c>
      <c r="AD332" s="119">
        <v>0</v>
      </c>
      <c r="AE332" s="119">
        <v>0</v>
      </c>
      <c r="AF332" s="119">
        <v>0</v>
      </c>
      <c r="AG332" s="119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19">
        <v>0</v>
      </c>
      <c r="N333" s="119">
        <v>0</v>
      </c>
      <c r="O333" s="119">
        <v>0</v>
      </c>
      <c r="P333" s="119">
        <v>0</v>
      </c>
      <c r="Q333" s="119">
        <v>0</v>
      </c>
      <c r="R333" s="119">
        <v>0</v>
      </c>
      <c r="S333" s="119">
        <v>0</v>
      </c>
      <c r="T333" s="119">
        <v>0</v>
      </c>
      <c r="U333" s="119">
        <v>0</v>
      </c>
      <c r="V333" s="119">
        <v>0</v>
      </c>
      <c r="W333" s="3">
        <v>5</v>
      </c>
      <c r="X333" s="119">
        <v>0</v>
      </c>
      <c r="Y333" s="119">
        <v>0</v>
      </c>
      <c r="Z333" s="119">
        <v>0</v>
      </c>
      <c r="AA333" s="119">
        <v>0</v>
      </c>
      <c r="AB333" s="119">
        <v>0</v>
      </c>
      <c r="AC333" s="119">
        <v>0</v>
      </c>
      <c r="AD333" s="119">
        <v>0</v>
      </c>
      <c r="AE333" s="119">
        <v>0</v>
      </c>
      <c r="AF333" s="119">
        <v>0</v>
      </c>
      <c r="AG333" s="119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19">
        <v>0</v>
      </c>
      <c r="O334" s="119">
        <v>0</v>
      </c>
      <c r="P334" s="119">
        <v>0</v>
      </c>
      <c r="Q334" s="119">
        <v>0</v>
      </c>
      <c r="R334" s="119">
        <v>0</v>
      </c>
      <c r="S334" s="119">
        <v>0</v>
      </c>
      <c r="T334" s="119">
        <v>0</v>
      </c>
      <c r="U334" s="119">
        <v>0</v>
      </c>
      <c r="V334" s="119">
        <v>0</v>
      </c>
      <c r="W334" s="119">
        <v>0</v>
      </c>
      <c r="X334" s="119">
        <v>0</v>
      </c>
      <c r="Y334" s="119">
        <v>0</v>
      </c>
      <c r="Z334" s="119">
        <v>0</v>
      </c>
      <c r="AA334" s="119">
        <v>0</v>
      </c>
      <c r="AB334" s="119">
        <v>0</v>
      </c>
      <c r="AC334" s="119">
        <v>0</v>
      </c>
      <c r="AD334" s="119">
        <v>0</v>
      </c>
      <c r="AE334" s="119">
        <v>0</v>
      </c>
      <c r="AF334" s="119">
        <v>0</v>
      </c>
      <c r="AG334" s="119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29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1348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4658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5" priority="15" operator="between">
      <formula>1</formula>
      <formula>1</formula>
    </cfRule>
    <cfRule type="cellIs" dxfId="184" priority="16" operator="between">
      <formula>2</formula>
      <formula>2</formula>
    </cfRule>
    <cfRule type="cellIs" dxfId="183" priority="17" operator="between">
      <formula>3</formula>
      <formula>3</formula>
    </cfRule>
    <cfRule type="cellIs" dxfId="182" priority="18" operator="between">
      <formula>5</formula>
      <formula>5</formula>
    </cfRule>
  </conditionalFormatting>
  <conditionalFormatting sqref="AF2:AF331 AF333:AF1734">
    <cfRule type="cellIs" dxfId="181" priority="24" operator="between">
      <formula>2</formula>
      <formula>2</formula>
    </cfRule>
    <cfRule type="cellIs" dxfId="180" priority="25" operator="between">
      <formula>4</formula>
      <formula>4</formula>
    </cfRule>
    <cfRule type="cellIs" dxfId="179" priority="26" operator="between">
      <formula>6</formula>
      <formula>6</formula>
    </cfRule>
    <cfRule type="cellIs" dxfId="178" priority="27" operator="between">
      <formula>10</formula>
      <formula>10</formula>
    </cfRule>
  </conditionalFormatting>
  <conditionalFormatting sqref="A319:D334 D335:D352 A335:B352">
    <cfRule type="expression" dxfId="177" priority="4">
      <formula>$E319="R1"</formula>
    </cfRule>
    <cfRule type="expression" dxfId="176" priority="5">
      <formula>$E319="F"</formula>
    </cfRule>
    <cfRule type="expression" dxfId="175" priority="6">
      <formula>$E319="Q"</formula>
    </cfRule>
  </conditionalFormatting>
  <conditionalFormatting sqref="J2:K352">
    <cfRule type="expression" dxfId="174" priority="1">
      <formula>$E2="R1"</formula>
    </cfRule>
    <cfRule type="expression" dxfId="173" priority="2">
      <formula>$E2="F"</formula>
    </cfRule>
    <cfRule type="expression" dxfId="1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4"/>
  <cols>
    <col min="1" max="1" width="7.77734375" bestFit="1" customWidth="1"/>
    <col min="2" max="2" width="4.77734375" bestFit="1" customWidth="1"/>
    <col min="3" max="3" width="10.77734375" bestFit="1" customWidth="1"/>
    <col min="4" max="4" width="5.44140625" bestFit="1" customWidth="1"/>
    <col min="5" max="5" width="28.5546875" bestFit="1" customWidth="1"/>
    <col min="6" max="6" width="4.5546875" bestFit="1" customWidth="1"/>
    <col min="8" max="8" width="4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2135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5272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1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1.77734375" bestFit="1" customWidth="1"/>
    <col min="18" max="44" width="2.77734375" bestFit="1" customWidth="1"/>
    <col min="45" max="45" width="8.33203125" bestFit="1" customWidth="1"/>
    <col min="46" max="46" width="9.1093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9">
        <v>0</v>
      </c>
      <c r="T2" s="119">
        <v>0</v>
      </c>
      <c r="U2" s="119">
        <v>0</v>
      </c>
      <c r="V2" s="119">
        <v>0</v>
      </c>
      <c r="W2" s="119">
        <v>0</v>
      </c>
      <c r="X2" s="119">
        <v>0</v>
      </c>
      <c r="Y2" s="119">
        <v>0</v>
      </c>
      <c r="Z2" s="119">
        <v>0</v>
      </c>
      <c r="AA2" s="119">
        <v>0</v>
      </c>
      <c r="AB2" s="119">
        <v>0</v>
      </c>
      <c r="AC2" s="119">
        <v>0</v>
      </c>
      <c r="AD2" s="119">
        <v>0</v>
      </c>
      <c r="AE2" s="119">
        <v>0</v>
      </c>
      <c r="AF2" s="119">
        <v>0</v>
      </c>
      <c r="AG2" s="119">
        <v>0</v>
      </c>
      <c r="AH2" s="119">
        <v>0</v>
      </c>
      <c r="AI2" s="119">
        <v>0</v>
      </c>
      <c r="AJ2" s="119">
        <v>0</v>
      </c>
      <c r="AK2" s="119">
        <v>0</v>
      </c>
      <c r="AL2" s="119">
        <v>0</v>
      </c>
      <c r="AM2" s="119">
        <v>0</v>
      </c>
      <c r="AN2" s="119">
        <v>0</v>
      </c>
      <c r="AO2" s="119">
        <v>0</v>
      </c>
      <c r="AP2" s="119">
        <v>0</v>
      </c>
      <c r="AQ2" s="119">
        <v>0</v>
      </c>
      <c r="AR2" s="119">
        <v>0</v>
      </c>
      <c r="AS2" s="3">
        <v>20</v>
      </c>
      <c r="AT2" s="119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19">
        <v>0</v>
      </c>
      <c r="J3" s="119">
        <v>0</v>
      </c>
      <c r="K3" s="119">
        <v>0</v>
      </c>
      <c r="L3" s="119">
        <v>0</v>
      </c>
      <c r="M3" s="119">
        <v>0</v>
      </c>
      <c r="N3" s="119">
        <v>0</v>
      </c>
      <c r="O3" s="119">
        <v>0</v>
      </c>
      <c r="P3" s="119">
        <v>0</v>
      </c>
      <c r="Q3" s="119">
        <v>0</v>
      </c>
      <c r="R3" s="119">
        <v>0</v>
      </c>
      <c r="S3" s="119">
        <v>0</v>
      </c>
      <c r="T3" s="119">
        <v>0</v>
      </c>
      <c r="U3" s="119">
        <v>0</v>
      </c>
      <c r="V3" s="119">
        <v>0</v>
      </c>
      <c r="W3" s="119">
        <v>0</v>
      </c>
      <c r="X3" s="119">
        <v>0</v>
      </c>
      <c r="Y3" s="119">
        <v>0</v>
      </c>
      <c r="Z3" s="119">
        <v>0</v>
      </c>
      <c r="AA3" s="119">
        <v>0</v>
      </c>
      <c r="AB3" s="119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9">
        <v>0</v>
      </c>
      <c r="AM3" s="119">
        <v>0</v>
      </c>
      <c r="AN3" s="119">
        <v>0</v>
      </c>
      <c r="AO3" s="119">
        <v>0</v>
      </c>
      <c r="AP3" s="119">
        <v>0</v>
      </c>
      <c r="AQ3" s="119">
        <v>0</v>
      </c>
      <c r="AR3" s="119">
        <v>0</v>
      </c>
      <c r="AS3" s="3">
        <v>20</v>
      </c>
      <c r="AT3" s="119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19">
        <v>0</v>
      </c>
      <c r="J4" s="119">
        <v>0</v>
      </c>
      <c r="K4" s="119">
        <v>0</v>
      </c>
      <c r="L4" s="119">
        <v>0</v>
      </c>
      <c r="M4" s="119">
        <v>0</v>
      </c>
      <c r="N4" s="119">
        <v>0</v>
      </c>
      <c r="O4" s="119">
        <v>0</v>
      </c>
      <c r="P4" s="119">
        <v>0</v>
      </c>
      <c r="Q4" s="119">
        <v>0</v>
      </c>
      <c r="R4" s="119">
        <v>0</v>
      </c>
      <c r="S4" s="119">
        <v>0</v>
      </c>
      <c r="T4" s="119">
        <v>0</v>
      </c>
      <c r="U4" s="119">
        <v>0</v>
      </c>
      <c r="V4" s="119">
        <v>0</v>
      </c>
      <c r="W4" s="119">
        <v>0</v>
      </c>
      <c r="X4" s="119">
        <v>0</v>
      </c>
      <c r="Y4" s="119">
        <v>0</v>
      </c>
      <c r="Z4" s="119">
        <v>0</v>
      </c>
      <c r="AA4" s="119">
        <v>0</v>
      </c>
      <c r="AB4" s="3">
        <v>1</v>
      </c>
      <c r="AC4" s="119">
        <v>0</v>
      </c>
      <c r="AD4" s="119">
        <v>0</v>
      </c>
      <c r="AE4" s="119">
        <v>0</v>
      </c>
      <c r="AF4" s="119">
        <v>0</v>
      </c>
      <c r="AG4" s="119">
        <v>0</v>
      </c>
      <c r="AH4" s="119">
        <v>0</v>
      </c>
      <c r="AI4" s="119">
        <v>0</v>
      </c>
      <c r="AJ4" s="119">
        <v>0</v>
      </c>
      <c r="AK4" s="119">
        <v>0</v>
      </c>
      <c r="AL4" s="3">
        <v>1</v>
      </c>
      <c r="AM4" s="119">
        <v>0</v>
      </c>
      <c r="AN4" s="3">
        <v>1</v>
      </c>
      <c r="AO4" s="3">
        <v>1</v>
      </c>
      <c r="AP4" s="3">
        <v>1</v>
      </c>
      <c r="AQ4" s="119">
        <v>0</v>
      </c>
      <c r="AR4" s="119">
        <v>0</v>
      </c>
      <c r="AS4" s="119">
        <v>0</v>
      </c>
      <c r="AT4" s="119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19">
        <v>0</v>
      </c>
      <c r="J5" s="119">
        <v>0</v>
      </c>
      <c r="K5" s="119">
        <v>0</v>
      </c>
      <c r="L5" s="119">
        <v>0</v>
      </c>
      <c r="M5" s="119">
        <v>0</v>
      </c>
      <c r="N5" s="119">
        <v>0</v>
      </c>
      <c r="O5" s="119">
        <v>0</v>
      </c>
      <c r="P5" s="119">
        <v>0</v>
      </c>
      <c r="Q5" s="119">
        <v>0</v>
      </c>
      <c r="R5" s="119">
        <v>0</v>
      </c>
      <c r="S5" s="119">
        <v>0</v>
      </c>
      <c r="T5" s="119">
        <v>0</v>
      </c>
      <c r="U5" s="119">
        <v>0</v>
      </c>
      <c r="V5" s="119">
        <v>0</v>
      </c>
      <c r="W5" s="119">
        <v>0</v>
      </c>
      <c r="X5" s="119">
        <v>0</v>
      </c>
      <c r="Y5" s="119">
        <v>0</v>
      </c>
      <c r="Z5" s="119">
        <v>0</v>
      </c>
      <c r="AA5" s="119">
        <v>0</v>
      </c>
      <c r="AB5" s="119">
        <v>0</v>
      </c>
      <c r="AC5" s="119">
        <v>0</v>
      </c>
      <c r="AD5" s="119">
        <v>0</v>
      </c>
      <c r="AE5" s="119">
        <v>0</v>
      </c>
      <c r="AF5" s="119">
        <v>0</v>
      </c>
      <c r="AG5" s="119">
        <v>0</v>
      </c>
      <c r="AH5" s="119">
        <v>0</v>
      </c>
      <c r="AI5" s="119">
        <v>0</v>
      </c>
      <c r="AJ5" s="119">
        <v>0</v>
      </c>
      <c r="AK5" s="119">
        <v>0</v>
      </c>
      <c r="AL5" s="119">
        <v>0</v>
      </c>
      <c r="AM5" s="3">
        <v>1</v>
      </c>
      <c r="AN5" s="119">
        <v>0</v>
      </c>
      <c r="AO5" s="119">
        <v>0</v>
      </c>
      <c r="AP5" s="119">
        <v>0</v>
      </c>
      <c r="AQ5" s="3">
        <v>1</v>
      </c>
      <c r="AR5" s="3">
        <v>1</v>
      </c>
      <c r="AS5" s="119">
        <v>0</v>
      </c>
      <c r="AT5" s="119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19">
        <v>0</v>
      </c>
      <c r="J6" s="119">
        <v>0</v>
      </c>
      <c r="K6" s="119">
        <v>0</v>
      </c>
      <c r="L6" s="119">
        <v>0</v>
      </c>
      <c r="M6" s="119">
        <v>0</v>
      </c>
      <c r="N6" s="119">
        <v>0</v>
      </c>
      <c r="O6" s="119">
        <v>0</v>
      </c>
      <c r="P6" s="119">
        <v>0</v>
      </c>
      <c r="Q6" s="119">
        <v>0</v>
      </c>
      <c r="R6" s="119">
        <v>0</v>
      </c>
      <c r="S6" s="119">
        <v>0</v>
      </c>
      <c r="T6" s="119">
        <v>0</v>
      </c>
      <c r="U6" s="119">
        <v>0</v>
      </c>
      <c r="V6" s="119">
        <v>0</v>
      </c>
      <c r="W6" s="119">
        <v>0</v>
      </c>
      <c r="X6" s="3">
        <v>1</v>
      </c>
      <c r="Y6" s="3">
        <v>1</v>
      </c>
      <c r="Z6" s="119">
        <v>0</v>
      </c>
      <c r="AA6" s="119">
        <v>0</v>
      </c>
      <c r="AB6" s="119">
        <v>0</v>
      </c>
      <c r="AC6" s="119">
        <v>0</v>
      </c>
      <c r="AD6" s="119">
        <v>0</v>
      </c>
      <c r="AE6" s="119">
        <v>0</v>
      </c>
      <c r="AF6" s="119">
        <v>0</v>
      </c>
      <c r="AG6" s="119">
        <v>0</v>
      </c>
      <c r="AH6" s="119">
        <v>0</v>
      </c>
      <c r="AI6" s="119">
        <v>0</v>
      </c>
      <c r="AJ6" s="119">
        <v>0</v>
      </c>
      <c r="AK6" s="119">
        <v>0</v>
      </c>
      <c r="AL6" s="119">
        <v>0</v>
      </c>
      <c r="AM6" s="119">
        <v>0</v>
      </c>
      <c r="AN6" s="119">
        <v>0</v>
      </c>
      <c r="AO6" s="119">
        <v>0</v>
      </c>
      <c r="AP6" s="119">
        <v>0</v>
      </c>
      <c r="AQ6" s="119">
        <v>0</v>
      </c>
      <c r="AR6" s="119">
        <v>0</v>
      </c>
      <c r="AS6" s="119">
        <v>0</v>
      </c>
      <c r="AT6" s="119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19">
        <v>0</v>
      </c>
      <c r="J7" s="119">
        <v>0</v>
      </c>
      <c r="K7" s="119">
        <v>0</v>
      </c>
      <c r="L7" s="119">
        <v>0</v>
      </c>
      <c r="M7" s="119">
        <v>0</v>
      </c>
      <c r="N7" s="119">
        <v>0</v>
      </c>
      <c r="O7" s="119">
        <v>0</v>
      </c>
      <c r="P7" s="119">
        <v>0</v>
      </c>
      <c r="Q7" s="119">
        <v>0</v>
      </c>
      <c r="R7" s="119">
        <v>0</v>
      </c>
      <c r="S7" s="119">
        <v>0</v>
      </c>
      <c r="T7" s="3">
        <v>1</v>
      </c>
      <c r="U7" s="3">
        <v>1</v>
      </c>
      <c r="V7" s="119">
        <v>0</v>
      </c>
      <c r="W7" s="119">
        <v>0</v>
      </c>
      <c r="X7" s="119">
        <v>0</v>
      </c>
      <c r="Y7" s="119">
        <v>0</v>
      </c>
      <c r="Z7" s="119">
        <v>0</v>
      </c>
      <c r="AA7" s="119">
        <v>0</v>
      </c>
      <c r="AB7" s="119">
        <v>0</v>
      </c>
      <c r="AC7" s="119">
        <v>0</v>
      </c>
      <c r="AD7" s="119">
        <v>0</v>
      </c>
      <c r="AE7" s="119">
        <v>0</v>
      </c>
      <c r="AF7" s="119">
        <v>0</v>
      </c>
      <c r="AG7" s="119">
        <v>0</v>
      </c>
      <c r="AH7" s="119">
        <v>0</v>
      </c>
      <c r="AI7" s="119">
        <v>0</v>
      </c>
      <c r="AJ7" s="119">
        <v>0</v>
      </c>
      <c r="AK7" s="119">
        <v>0</v>
      </c>
      <c r="AL7" s="119">
        <v>0</v>
      </c>
      <c r="AM7" s="119">
        <v>0</v>
      </c>
      <c r="AN7" s="119">
        <v>0</v>
      </c>
      <c r="AO7" s="119">
        <v>0</v>
      </c>
      <c r="AP7" s="119">
        <v>0</v>
      </c>
      <c r="AQ7" s="119">
        <v>0</v>
      </c>
      <c r="AR7" s="119">
        <v>0</v>
      </c>
      <c r="AS7" s="119">
        <v>0</v>
      </c>
      <c r="AT7" s="119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19">
        <v>0</v>
      </c>
      <c r="J8" s="119">
        <v>0</v>
      </c>
      <c r="K8" s="119">
        <v>0</v>
      </c>
      <c r="L8" s="119">
        <v>0</v>
      </c>
      <c r="M8" s="119">
        <v>0</v>
      </c>
      <c r="N8" s="119">
        <v>0</v>
      </c>
      <c r="O8" s="119">
        <v>0</v>
      </c>
      <c r="P8" s="119">
        <v>0</v>
      </c>
      <c r="Q8" s="119">
        <v>0</v>
      </c>
      <c r="R8" s="119">
        <v>0</v>
      </c>
      <c r="S8" s="119">
        <v>0</v>
      </c>
      <c r="T8" s="119">
        <v>0</v>
      </c>
      <c r="U8" s="119">
        <v>0</v>
      </c>
      <c r="V8" s="119">
        <v>0</v>
      </c>
      <c r="W8" s="119">
        <v>0</v>
      </c>
      <c r="X8" s="119">
        <v>0</v>
      </c>
      <c r="Y8" s="119">
        <v>0</v>
      </c>
      <c r="Z8" s="119">
        <v>0</v>
      </c>
      <c r="AA8" s="3">
        <v>1</v>
      </c>
      <c r="AB8" s="119">
        <v>0</v>
      </c>
      <c r="AC8" s="119">
        <v>0</v>
      </c>
      <c r="AD8" s="119">
        <v>0</v>
      </c>
      <c r="AE8" s="119">
        <v>0</v>
      </c>
      <c r="AF8" s="119">
        <v>0</v>
      </c>
      <c r="AG8" s="119">
        <v>0</v>
      </c>
      <c r="AH8" s="119">
        <v>0</v>
      </c>
      <c r="AI8" s="119">
        <v>0</v>
      </c>
      <c r="AJ8" s="119">
        <v>0</v>
      </c>
      <c r="AK8" s="119">
        <v>0</v>
      </c>
      <c r="AL8" s="119">
        <v>0</v>
      </c>
      <c r="AM8" s="119">
        <v>0</v>
      </c>
      <c r="AN8" s="119">
        <v>0</v>
      </c>
      <c r="AO8" s="119">
        <v>0</v>
      </c>
      <c r="AP8" s="119">
        <v>0</v>
      </c>
      <c r="AQ8" s="119">
        <v>0</v>
      </c>
      <c r="AR8" s="119">
        <v>0</v>
      </c>
      <c r="AS8" s="119">
        <v>0</v>
      </c>
      <c r="AT8" s="119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19">
        <v>0</v>
      </c>
      <c r="J9" s="119">
        <v>0</v>
      </c>
      <c r="K9" s="119">
        <v>0</v>
      </c>
      <c r="L9" s="119">
        <v>0</v>
      </c>
      <c r="M9" s="119">
        <v>0</v>
      </c>
      <c r="N9" s="119">
        <v>0</v>
      </c>
      <c r="O9" s="119">
        <v>0</v>
      </c>
      <c r="P9" s="119">
        <v>0</v>
      </c>
      <c r="Q9" s="119">
        <v>0</v>
      </c>
      <c r="R9" s="119">
        <v>0</v>
      </c>
      <c r="S9" s="119">
        <v>0</v>
      </c>
      <c r="T9" s="119">
        <v>0</v>
      </c>
      <c r="U9" s="119">
        <v>0</v>
      </c>
      <c r="V9" s="119">
        <v>0</v>
      </c>
      <c r="W9" s="3">
        <v>1</v>
      </c>
      <c r="X9" s="119">
        <v>0</v>
      </c>
      <c r="Y9" s="119">
        <v>0</v>
      </c>
      <c r="Z9" s="119">
        <v>0</v>
      </c>
      <c r="AA9" s="119">
        <v>0</v>
      </c>
      <c r="AB9" s="119">
        <v>0</v>
      </c>
      <c r="AC9" s="119">
        <v>0</v>
      </c>
      <c r="AD9" s="119">
        <v>0</v>
      </c>
      <c r="AE9" s="119">
        <v>0</v>
      </c>
      <c r="AF9" s="119">
        <v>0</v>
      </c>
      <c r="AG9" s="119">
        <v>0</v>
      </c>
      <c r="AH9" s="119">
        <v>0</v>
      </c>
      <c r="AI9" s="119">
        <v>0</v>
      </c>
      <c r="AJ9" s="119">
        <v>0</v>
      </c>
      <c r="AK9" s="119">
        <v>0</v>
      </c>
      <c r="AL9" s="119">
        <v>0</v>
      </c>
      <c r="AM9" s="119">
        <v>0</v>
      </c>
      <c r="AN9" s="119">
        <v>0</v>
      </c>
      <c r="AO9" s="119">
        <v>0</v>
      </c>
      <c r="AP9" s="119">
        <v>0</v>
      </c>
      <c r="AQ9" s="119">
        <v>0</v>
      </c>
      <c r="AR9" s="119">
        <v>0</v>
      </c>
      <c r="AS9" s="119">
        <v>0</v>
      </c>
      <c r="AT9" s="119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19">
        <v>0</v>
      </c>
      <c r="J10" s="119">
        <v>0</v>
      </c>
      <c r="K10" s="119">
        <v>0</v>
      </c>
      <c r="L10" s="119">
        <v>0</v>
      </c>
      <c r="M10" s="119">
        <v>0</v>
      </c>
      <c r="N10" s="119">
        <v>0</v>
      </c>
      <c r="O10" s="119">
        <v>0</v>
      </c>
      <c r="P10" s="119">
        <v>0</v>
      </c>
      <c r="Q10" s="119">
        <v>0</v>
      </c>
      <c r="R10" s="119">
        <v>0</v>
      </c>
      <c r="S10" s="119">
        <v>0</v>
      </c>
      <c r="T10" s="119">
        <v>0</v>
      </c>
      <c r="U10" s="119">
        <v>0</v>
      </c>
      <c r="V10" s="119">
        <v>0</v>
      </c>
      <c r="W10" s="119">
        <v>0</v>
      </c>
      <c r="X10" s="119">
        <v>0</v>
      </c>
      <c r="Y10" s="119">
        <v>0</v>
      </c>
      <c r="Z10" s="3">
        <v>1</v>
      </c>
      <c r="AA10" s="119">
        <v>0</v>
      </c>
      <c r="AB10" s="119">
        <v>0</v>
      </c>
      <c r="AC10" s="119">
        <v>0</v>
      </c>
      <c r="AD10" s="119">
        <v>0</v>
      </c>
      <c r="AE10" s="119">
        <v>0</v>
      </c>
      <c r="AF10" s="119">
        <v>0</v>
      </c>
      <c r="AG10" s="119">
        <v>0</v>
      </c>
      <c r="AH10" s="119">
        <v>0</v>
      </c>
      <c r="AI10" s="119">
        <v>0</v>
      </c>
      <c r="AJ10" s="119">
        <v>0</v>
      </c>
      <c r="AK10" s="119">
        <v>0</v>
      </c>
      <c r="AL10" s="119">
        <v>0</v>
      </c>
      <c r="AM10" s="119">
        <v>0</v>
      </c>
      <c r="AN10" s="119">
        <v>0</v>
      </c>
      <c r="AO10" s="119">
        <v>0</v>
      </c>
      <c r="AP10" s="119">
        <v>0</v>
      </c>
      <c r="AQ10" s="119">
        <v>0</v>
      </c>
      <c r="AR10" s="119">
        <v>0</v>
      </c>
      <c r="AS10" s="119">
        <v>0</v>
      </c>
      <c r="AT10" s="119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19">
        <v>0</v>
      </c>
      <c r="J11" s="119">
        <v>0</v>
      </c>
      <c r="K11" s="119">
        <v>0</v>
      </c>
      <c r="L11" s="119">
        <v>0</v>
      </c>
      <c r="M11" s="119">
        <v>0</v>
      </c>
      <c r="N11" s="119">
        <v>0</v>
      </c>
      <c r="O11" s="119">
        <v>0</v>
      </c>
      <c r="P11" s="119">
        <v>0</v>
      </c>
      <c r="Q11" s="119">
        <v>0</v>
      </c>
      <c r="R11" s="119">
        <v>0</v>
      </c>
      <c r="S11" s="3">
        <v>1</v>
      </c>
      <c r="T11" s="119">
        <v>0</v>
      </c>
      <c r="U11" s="119">
        <v>0</v>
      </c>
      <c r="V11" s="119">
        <v>0</v>
      </c>
      <c r="W11" s="119">
        <v>0</v>
      </c>
      <c r="X11" s="119">
        <v>0</v>
      </c>
      <c r="Y11" s="119">
        <v>0</v>
      </c>
      <c r="Z11" s="119">
        <v>0</v>
      </c>
      <c r="AA11" s="119">
        <v>0</v>
      </c>
      <c r="AB11" s="119">
        <v>0</v>
      </c>
      <c r="AC11" s="119">
        <v>0</v>
      </c>
      <c r="AD11" s="119">
        <v>0</v>
      </c>
      <c r="AE11" s="119">
        <v>0</v>
      </c>
      <c r="AF11" s="119">
        <v>0</v>
      </c>
      <c r="AG11" s="119">
        <v>0</v>
      </c>
      <c r="AH11" s="119">
        <v>0</v>
      </c>
      <c r="AI11" s="119">
        <v>0</v>
      </c>
      <c r="AJ11" s="119">
        <v>0</v>
      </c>
      <c r="AK11" s="119">
        <v>0</v>
      </c>
      <c r="AL11" s="119">
        <v>0</v>
      </c>
      <c r="AM11" s="119">
        <v>0</v>
      </c>
      <c r="AN11" s="119">
        <v>0</v>
      </c>
      <c r="AO11" s="119">
        <v>0</v>
      </c>
      <c r="AP11" s="119">
        <v>0</v>
      </c>
      <c r="AQ11" s="119">
        <v>0</v>
      </c>
      <c r="AR11" s="119">
        <v>0</v>
      </c>
      <c r="AS11" s="119">
        <v>0</v>
      </c>
      <c r="AT11" s="119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19">
        <v>0</v>
      </c>
      <c r="J12" s="119">
        <v>0</v>
      </c>
      <c r="K12" s="119">
        <v>0</v>
      </c>
      <c r="L12" s="119">
        <v>0</v>
      </c>
      <c r="M12" s="119">
        <v>0</v>
      </c>
      <c r="N12" s="119">
        <v>0</v>
      </c>
      <c r="O12" s="119">
        <v>0</v>
      </c>
      <c r="P12" s="119">
        <v>0</v>
      </c>
      <c r="Q12" s="119">
        <v>0</v>
      </c>
      <c r="R12" s="119">
        <v>0</v>
      </c>
      <c r="S12" s="119">
        <v>0</v>
      </c>
      <c r="T12" s="119">
        <v>0</v>
      </c>
      <c r="U12" s="119">
        <v>0</v>
      </c>
      <c r="V12" s="3">
        <v>1</v>
      </c>
      <c r="W12" s="119">
        <v>0</v>
      </c>
      <c r="X12" s="119">
        <v>0</v>
      </c>
      <c r="Y12" s="119">
        <v>0</v>
      </c>
      <c r="Z12" s="119">
        <v>0</v>
      </c>
      <c r="AA12" s="119">
        <v>0</v>
      </c>
      <c r="AB12" s="119">
        <v>0</v>
      </c>
      <c r="AC12" s="119">
        <v>0</v>
      </c>
      <c r="AD12" s="119">
        <v>0</v>
      </c>
      <c r="AE12" s="119">
        <v>0</v>
      </c>
      <c r="AF12" s="119">
        <v>0</v>
      </c>
      <c r="AG12" s="119">
        <v>0</v>
      </c>
      <c r="AH12" s="119">
        <v>0</v>
      </c>
      <c r="AI12" s="119">
        <v>0</v>
      </c>
      <c r="AJ12" s="119">
        <v>0</v>
      </c>
      <c r="AK12" s="119">
        <v>0</v>
      </c>
      <c r="AL12" s="119">
        <v>0</v>
      </c>
      <c r="AM12" s="119">
        <v>0</v>
      </c>
      <c r="AN12" s="119">
        <v>0</v>
      </c>
      <c r="AO12" s="119">
        <v>0</v>
      </c>
      <c r="AP12" s="119">
        <v>0</v>
      </c>
      <c r="AQ12" s="119">
        <v>0</v>
      </c>
      <c r="AR12" s="119">
        <v>0</v>
      </c>
      <c r="AS12" s="119">
        <v>0</v>
      </c>
      <c r="AT12" s="119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19">
        <v>0</v>
      </c>
      <c r="J13" s="119">
        <v>0</v>
      </c>
      <c r="K13" s="119">
        <v>0</v>
      </c>
      <c r="L13" s="119">
        <v>0</v>
      </c>
      <c r="M13" s="119">
        <v>0</v>
      </c>
      <c r="N13" s="119">
        <v>0</v>
      </c>
      <c r="O13" s="119">
        <v>0</v>
      </c>
      <c r="P13" s="119">
        <v>0</v>
      </c>
      <c r="Q13" s="119">
        <v>0</v>
      </c>
      <c r="R13" s="119">
        <v>0</v>
      </c>
      <c r="S13" s="119">
        <v>0</v>
      </c>
      <c r="T13" s="119">
        <v>0</v>
      </c>
      <c r="U13" s="119">
        <v>0</v>
      </c>
      <c r="V13" s="119">
        <v>0</v>
      </c>
      <c r="W13" s="119">
        <v>0</v>
      </c>
      <c r="X13" s="119">
        <v>0</v>
      </c>
      <c r="Y13" s="119">
        <v>0</v>
      </c>
      <c r="Z13" s="119">
        <v>0</v>
      </c>
      <c r="AA13" s="119">
        <v>0</v>
      </c>
      <c r="AB13" s="119">
        <v>0</v>
      </c>
      <c r="AC13" s="119">
        <v>0</v>
      </c>
      <c r="AD13" s="119">
        <v>0</v>
      </c>
      <c r="AE13" s="119">
        <v>0</v>
      </c>
      <c r="AF13" s="119">
        <v>0</v>
      </c>
      <c r="AG13" s="119">
        <v>0</v>
      </c>
      <c r="AH13" s="119">
        <v>0</v>
      </c>
      <c r="AI13" s="119">
        <v>0</v>
      </c>
      <c r="AJ13" s="119">
        <v>0</v>
      </c>
      <c r="AK13" s="119">
        <v>0</v>
      </c>
      <c r="AL13" s="119">
        <v>0</v>
      </c>
      <c r="AM13" s="119">
        <v>0</v>
      </c>
      <c r="AN13" s="119">
        <v>0</v>
      </c>
      <c r="AO13" s="119">
        <v>0</v>
      </c>
      <c r="AP13" s="119">
        <v>0</v>
      </c>
      <c r="AQ13" s="119">
        <v>0</v>
      </c>
      <c r="AR13" s="119">
        <v>0</v>
      </c>
      <c r="AS13" s="119">
        <v>0</v>
      </c>
      <c r="AT13" s="119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19">
        <v>0</v>
      </c>
      <c r="J14" s="119">
        <v>0</v>
      </c>
      <c r="K14" s="119">
        <v>0</v>
      </c>
      <c r="L14" s="119">
        <v>0</v>
      </c>
      <c r="M14" s="119">
        <v>0</v>
      </c>
      <c r="N14" s="119">
        <v>0</v>
      </c>
      <c r="O14" s="119">
        <v>0</v>
      </c>
      <c r="P14" s="119">
        <v>0</v>
      </c>
      <c r="Q14" s="119">
        <v>0</v>
      </c>
      <c r="R14" s="119">
        <v>0</v>
      </c>
      <c r="S14" s="119">
        <v>0</v>
      </c>
      <c r="T14" s="119">
        <v>0</v>
      </c>
      <c r="U14" s="119">
        <v>0</v>
      </c>
      <c r="V14" s="119">
        <v>0</v>
      </c>
      <c r="W14" s="119">
        <v>0</v>
      </c>
      <c r="X14" s="119">
        <v>0</v>
      </c>
      <c r="Y14" s="119">
        <v>0</v>
      </c>
      <c r="Z14" s="119">
        <v>0</v>
      </c>
      <c r="AA14" s="119">
        <v>0</v>
      </c>
      <c r="AB14" s="119">
        <v>0</v>
      </c>
      <c r="AC14" s="119">
        <v>0</v>
      </c>
      <c r="AD14" s="119">
        <v>0</v>
      </c>
      <c r="AE14" s="119">
        <v>0</v>
      </c>
      <c r="AF14" s="119">
        <v>0</v>
      </c>
      <c r="AG14" s="119">
        <v>0</v>
      </c>
      <c r="AH14" s="119">
        <v>0</v>
      </c>
      <c r="AI14" s="119">
        <v>0</v>
      </c>
      <c r="AJ14" s="119">
        <v>0</v>
      </c>
      <c r="AK14" s="119">
        <v>0</v>
      </c>
      <c r="AL14" s="119">
        <v>0</v>
      </c>
      <c r="AM14" s="119">
        <v>0</v>
      </c>
      <c r="AN14" s="119">
        <v>0</v>
      </c>
      <c r="AO14" s="119">
        <v>0</v>
      </c>
      <c r="AP14" s="119">
        <v>0</v>
      </c>
      <c r="AQ14" s="119">
        <v>0</v>
      </c>
      <c r="AR14" s="119">
        <v>0</v>
      </c>
      <c r="AS14" s="119">
        <v>0</v>
      </c>
      <c r="AT14" s="119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19">
        <v>0</v>
      </c>
      <c r="J15" s="119">
        <v>0</v>
      </c>
      <c r="K15" s="119">
        <v>0</v>
      </c>
      <c r="L15" s="119">
        <v>0</v>
      </c>
      <c r="M15" s="119">
        <v>0</v>
      </c>
      <c r="N15" s="119">
        <v>0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9">
        <v>0</v>
      </c>
      <c r="U15" s="119">
        <v>0</v>
      </c>
      <c r="V15" s="119">
        <v>0</v>
      </c>
      <c r="W15" s="119">
        <v>0</v>
      </c>
      <c r="X15" s="119">
        <v>0</v>
      </c>
      <c r="Y15" s="119">
        <v>0</v>
      </c>
      <c r="Z15" s="119">
        <v>0</v>
      </c>
      <c r="AA15" s="119">
        <v>0</v>
      </c>
      <c r="AB15" s="119">
        <v>0</v>
      </c>
      <c r="AC15" s="119">
        <v>0</v>
      </c>
      <c r="AD15" s="119">
        <v>0</v>
      </c>
      <c r="AE15" s="119">
        <v>0</v>
      </c>
      <c r="AF15" s="119">
        <v>0</v>
      </c>
      <c r="AG15" s="119">
        <v>0</v>
      </c>
      <c r="AH15" s="119">
        <v>0</v>
      </c>
      <c r="AI15" s="119">
        <v>0</v>
      </c>
      <c r="AJ15" s="119">
        <v>0</v>
      </c>
      <c r="AK15" s="119">
        <v>0</v>
      </c>
      <c r="AL15" s="119">
        <v>0</v>
      </c>
      <c r="AM15" s="119">
        <v>0</v>
      </c>
      <c r="AN15" s="119">
        <v>0</v>
      </c>
      <c r="AO15" s="119">
        <v>0</v>
      </c>
      <c r="AP15" s="119">
        <v>0</v>
      </c>
      <c r="AQ15" s="119">
        <v>0</v>
      </c>
      <c r="AR15" s="119">
        <v>0</v>
      </c>
      <c r="AS15" s="119">
        <v>0</v>
      </c>
      <c r="AT15" s="119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19">
        <v>0</v>
      </c>
      <c r="J16" s="119">
        <v>0</v>
      </c>
      <c r="K16" s="119">
        <v>0</v>
      </c>
      <c r="L16" s="119">
        <v>0</v>
      </c>
      <c r="M16" s="119">
        <v>0</v>
      </c>
      <c r="N16" s="119">
        <v>0</v>
      </c>
      <c r="O16" s="119">
        <v>0</v>
      </c>
      <c r="P16" s="119">
        <v>0</v>
      </c>
      <c r="Q16" s="119">
        <v>0</v>
      </c>
      <c r="R16" s="119">
        <v>0</v>
      </c>
      <c r="S16" s="119">
        <v>0</v>
      </c>
      <c r="T16" s="119">
        <v>0</v>
      </c>
      <c r="U16" s="119">
        <v>0</v>
      </c>
      <c r="V16" s="119">
        <v>0</v>
      </c>
      <c r="W16" s="119">
        <v>0</v>
      </c>
      <c r="X16" s="119">
        <v>0</v>
      </c>
      <c r="Y16" s="119">
        <v>0</v>
      </c>
      <c r="Z16" s="119">
        <v>0</v>
      </c>
      <c r="AA16" s="119">
        <v>0</v>
      </c>
      <c r="AB16" s="119">
        <v>0</v>
      </c>
      <c r="AC16" s="119">
        <v>0</v>
      </c>
      <c r="AD16" s="119">
        <v>0</v>
      </c>
      <c r="AE16" s="119">
        <v>0</v>
      </c>
      <c r="AF16" s="119">
        <v>0</v>
      </c>
      <c r="AG16" s="119">
        <v>0</v>
      </c>
      <c r="AH16" s="119">
        <v>0</v>
      </c>
      <c r="AI16" s="119">
        <v>0</v>
      </c>
      <c r="AJ16" s="119">
        <v>0</v>
      </c>
      <c r="AK16" s="119">
        <v>0</v>
      </c>
      <c r="AL16" s="119">
        <v>0</v>
      </c>
      <c r="AM16" s="119">
        <v>0</v>
      </c>
      <c r="AN16" s="119">
        <v>0</v>
      </c>
      <c r="AO16" s="119">
        <v>0</v>
      </c>
      <c r="AP16" s="119">
        <v>0</v>
      </c>
      <c r="AQ16" s="119">
        <v>0</v>
      </c>
      <c r="AR16" s="119">
        <v>0</v>
      </c>
      <c r="AS16" s="119">
        <v>0</v>
      </c>
      <c r="AT16" s="119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19">
        <v>0</v>
      </c>
      <c r="J17" s="119">
        <v>0</v>
      </c>
      <c r="K17" s="119">
        <v>0</v>
      </c>
      <c r="L17" s="119">
        <v>0</v>
      </c>
      <c r="M17" s="119">
        <v>0</v>
      </c>
      <c r="N17" s="119">
        <v>0</v>
      </c>
      <c r="O17" s="119">
        <v>0</v>
      </c>
      <c r="P17" s="119">
        <v>0</v>
      </c>
      <c r="Q17" s="119">
        <v>0</v>
      </c>
      <c r="R17" s="119">
        <v>0</v>
      </c>
      <c r="S17" s="119">
        <v>0</v>
      </c>
      <c r="T17" s="119">
        <v>0</v>
      </c>
      <c r="U17" s="119">
        <v>0</v>
      </c>
      <c r="V17" s="119">
        <v>0</v>
      </c>
      <c r="W17" s="119">
        <v>0</v>
      </c>
      <c r="X17" s="119">
        <v>0</v>
      </c>
      <c r="Y17" s="119">
        <v>0</v>
      </c>
      <c r="Z17" s="119">
        <v>0</v>
      </c>
      <c r="AA17" s="119">
        <v>0</v>
      </c>
      <c r="AB17" s="119">
        <v>0</v>
      </c>
      <c r="AC17" s="119">
        <v>0</v>
      </c>
      <c r="AD17" s="119">
        <v>0</v>
      </c>
      <c r="AE17" s="119">
        <v>0</v>
      </c>
      <c r="AF17" s="119">
        <v>0</v>
      </c>
      <c r="AG17" s="119">
        <v>0</v>
      </c>
      <c r="AH17" s="119">
        <v>0</v>
      </c>
      <c r="AI17" s="119">
        <v>0</v>
      </c>
      <c r="AJ17" s="119">
        <v>0</v>
      </c>
      <c r="AK17" s="119">
        <v>0</v>
      </c>
      <c r="AL17" s="119">
        <v>0</v>
      </c>
      <c r="AM17" s="119">
        <v>0</v>
      </c>
      <c r="AN17" s="119">
        <v>0</v>
      </c>
      <c r="AO17" s="119">
        <v>0</v>
      </c>
      <c r="AP17" s="119">
        <v>0</v>
      </c>
      <c r="AQ17" s="119">
        <v>0</v>
      </c>
      <c r="AR17" s="119">
        <v>0</v>
      </c>
      <c r="AS17" s="119">
        <v>0</v>
      </c>
      <c r="AT17" s="119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19">
        <v>0</v>
      </c>
      <c r="J18" s="119">
        <v>0</v>
      </c>
      <c r="K18" s="119">
        <v>0</v>
      </c>
      <c r="L18" s="119">
        <v>0</v>
      </c>
      <c r="M18" s="119">
        <v>0</v>
      </c>
      <c r="N18" s="119">
        <v>0</v>
      </c>
      <c r="O18" s="119">
        <v>0</v>
      </c>
      <c r="P18" s="119">
        <v>0</v>
      </c>
      <c r="Q18" s="119">
        <v>0</v>
      </c>
      <c r="R18" s="119">
        <v>0</v>
      </c>
      <c r="S18" s="119">
        <v>0</v>
      </c>
      <c r="T18" s="119">
        <v>0</v>
      </c>
      <c r="U18" s="119">
        <v>0</v>
      </c>
      <c r="V18" s="119">
        <v>0</v>
      </c>
      <c r="W18" s="119">
        <v>0</v>
      </c>
      <c r="X18" s="119">
        <v>0</v>
      </c>
      <c r="Y18" s="119">
        <v>0</v>
      </c>
      <c r="Z18" s="119">
        <v>0</v>
      </c>
      <c r="AA18" s="119">
        <v>0</v>
      </c>
      <c r="AB18" s="119">
        <v>0</v>
      </c>
      <c r="AC18" s="119">
        <v>0</v>
      </c>
      <c r="AD18" s="119">
        <v>0</v>
      </c>
      <c r="AE18" s="119">
        <v>0</v>
      </c>
      <c r="AF18" s="119">
        <v>0</v>
      </c>
      <c r="AG18" s="119">
        <v>0</v>
      </c>
      <c r="AH18" s="119">
        <v>0</v>
      </c>
      <c r="AI18" s="119">
        <v>0</v>
      </c>
      <c r="AJ18" s="119">
        <v>0</v>
      </c>
      <c r="AK18" s="119">
        <v>0</v>
      </c>
      <c r="AL18" s="119">
        <v>0</v>
      </c>
      <c r="AM18" s="119">
        <v>0</v>
      </c>
      <c r="AN18" s="119">
        <v>0</v>
      </c>
      <c r="AO18" s="119">
        <v>0</v>
      </c>
      <c r="AP18" s="119">
        <v>0</v>
      </c>
      <c r="AQ18" s="119">
        <v>0</v>
      </c>
      <c r="AR18" s="119">
        <v>0</v>
      </c>
      <c r="AS18" s="119">
        <v>0</v>
      </c>
      <c r="AT18" s="119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19">
        <v>0</v>
      </c>
      <c r="J19" s="119">
        <v>0</v>
      </c>
      <c r="K19" s="119">
        <v>0</v>
      </c>
      <c r="L19" s="119">
        <v>0</v>
      </c>
      <c r="M19" s="119">
        <v>0</v>
      </c>
      <c r="N19" s="119">
        <v>0</v>
      </c>
      <c r="O19" s="119">
        <v>0</v>
      </c>
      <c r="P19" s="119">
        <v>0</v>
      </c>
      <c r="Q19" s="119">
        <v>0</v>
      </c>
      <c r="R19" s="119">
        <v>0</v>
      </c>
      <c r="S19" s="119">
        <v>0</v>
      </c>
      <c r="T19" s="119">
        <v>0</v>
      </c>
      <c r="U19" s="119">
        <v>0</v>
      </c>
      <c r="V19" s="119">
        <v>0</v>
      </c>
      <c r="W19" s="119">
        <v>0</v>
      </c>
      <c r="X19" s="119">
        <v>0</v>
      </c>
      <c r="Y19" s="119">
        <v>0</v>
      </c>
      <c r="Z19" s="119">
        <v>0</v>
      </c>
      <c r="AA19" s="119">
        <v>0</v>
      </c>
      <c r="AB19" s="119">
        <v>0</v>
      </c>
      <c r="AC19" s="119">
        <v>0</v>
      </c>
      <c r="AD19" s="119">
        <v>0</v>
      </c>
      <c r="AE19" s="119">
        <v>0</v>
      </c>
      <c r="AF19" s="119">
        <v>0</v>
      </c>
      <c r="AG19" s="119">
        <v>0</v>
      </c>
      <c r="AH19" s="119">
        <v>0</v>
      </c>
      <c r="AI19" s="119">
        <v>0</v>
      </c>
      <c r="AJ19" s="119">
        <v>0</v>
      </c>
      <c r="AK19" s="119">
        <v>0</v>
      </c>
      <c r="AL19" s="119">
        <v>0</v>
      </c>
      <c r="AM19" s="119">
        <v>0</v>
      </c>
      <c r="AN19" s="119">
        <v>0</v>
      </c>
      <c r="AO19" s="119">
        <v>0</v>
      </c>
      <c r="AP19" s="119">
        <v>0</v>
      </c>
      <c r="AQ19" s="119">
        <v>0</v>
      </c>
      <c r="AR19" s="119">
        <v>0</v>
      </c>
      <c r="AS19" s="119">
        <v>0</v>
      </c>
      <c r="AT19" s="119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19">
        <v>0</v>
      </c>
      <c r="J20" s="119">
        <v>0</v>
      </c>
      <c r="K20" s="119">
        <v>0</v>
      </c>
      <c r="L20" s="119">
        <v>0</v>
      </c>
      <c r="M20" s="119">
        <v>0</v>
      </c>
      <c r="N20" s="119">
        <v>0</v>
      </c>
      <c r="O20" s="119">
        <v>0</v>
      </c>
      <c r="P20" s="119">
        <v>0</v>
      </c>
      <c r="Q20" s="119">
        <v>0</v>
      </c>
      <c r="R20" s="119">
        <v>0</v>
      </c>
      <c r="S20" s="119">
        <v>0</v>
      </c>
      <c r="T20" s="119">
        <v>0</v>
      </c>
      <c r="U20" s="119">
        <v>0</v>
      </c>
      <c r="V20" s="119">
        <v>0</v>
      </c>
      <c r="W20" s="119">
        <v>0</v>
      </c>
      <c r="X20" s="119">
        <v>0</v>
      </c>
      <c r="Y20" s="119">
        <v>0</v>
      </c>
      <c r="Z20" s="119">
        <v>0</v>
      </c>
      <c r="AA20" s="119">
        <v>0</v>
      </c>
      <c r="AB20" s="119">
        <v>0</v>
      </c>
      <c r="AC20" s="119">
        <v>0</v>
      </c>
      <c r="AD20" s="119">
        <v>0</v>
      </c>
      <c r="AE20" s="119">
        <v>0</v>
      </c>
      <c r="AF20" s="119">
        <v>0</v>
      </c>
      <c r="AG20" s="119">
        <v>0</v>
      </c>
      <c r="AH20" s="119">
        <v>0</v>
      </c>
      <c r="AI20" s="119">
        <v>0</v>
      </c>
      <c r="AJ20" s="119">
        <v>0</v>
      </c>
      <c r="AK20" s="119">
        <v>0</v>
      </c>
      <c r="AL20" s="119">
        <v>0</v>
      </c>
      <c r="AM20" s="119">
        <v>0</v>
      </c>
      <c r="AN20" s="119">
        <v>0</v>
      </c>
      <c r="AO20" s="119">
        <v>0</v>
      </c>
      <c r="AP20" s="119">
        <v>0</v>
      </c>
      <c r="AQ20" s="119">
        <v>0</v>
      </c>
      <c r="AR20" s="119">
        <v>0</v>
      </c>
      <c r="AS20" s="119">
        <v>0</v>
      </c>
      <c r="AT20" s="119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19">
        <v>0</v>
      </c>
      <c r="J21" s="119">
        <v>0</v>
      </c>
      <c r="K21" s="119">
        <v>0</v>
      </c>
      <c r="L21" s="119">
        <v>0</v>
      </c>
      <c r="M21" s="119">
        <v>0</v>
      </c>
      <c r="N21" s="119">
        <v>0</v>
      </c>
      <c r="O21" s="119">
        <v>0</v>
      </c>
      <c r="P21" s="119">
        <v>0</v>
      </c>
      <c r="Q21" s="119">
        <v>0</v>
      </c>
      <c r="R21" s="119">
        <v>0</v>
      </c>
      <c r="S21" s="119">
        <v>0</v>
      </c>
      <c r="T21" s="119">
        <v>0</v>
      </c>
      <c r="U21" s="119">
        <v>0</v>
      </c>
      <c r="V21" s="119">
        <v>0</v>
      </c>
      <c r="W21" s="119">
        <v>0</v>
      </c>
      <c r="X21" s="119">
        <v>0</v>
      </c>
      <c r="Y21" s="119">
        <v>0</v>
      </c>
      <c r="Z21" s="119">
        <v>0</v>
      </c>
      <c r="AA21" s="119">
        <v>0</v>
      </c>
      <c r="AB21" s="119">
        <v>0</v>
      </c>
      <c r="AC21" s="119">
        <v>0</v>
      </c>
      <c r="AD21" s="119">
        <v>0</v>
      </c>
      <c r="AE21" s="119">
        <v>0</v>
      </c>
      <c r="AF21" s="119">
        <v>0</v>
      </c>
      <c r="AG21" s="119">
        <v>0</v>
      </c>
      <c r="AH21" s="119">
        <v>0</v>
      </c>
      <c r="AI21" s="119">
        <v>0</v>
      </c>
      <c r="AJ21" s="119">
        <v>0</v>
      </c>
      <c r="AK21" s="119">
        <v>0</v>
      </c>
      <c r="AL21" s="119">
        <v>0</v>
      </c>
      <c r="AM21" s="119">
        <v>0</v>
      </c>
      <c r="AN21" s="119">
        <v>0</v>
      </c>
      <c r="AO21" s="119">
        <v>0</v>
      </c>
      <c r="AP21" s="119">
        <v>0</v>
      </c>
      <c r="AQ21" s="119">
        <v>0</v>
      </c>
      <c r="AR21" s="119">
        <v>0</v>
      </c>
      <c r="AS21" s="119">
        <v>0</v>
      </c>
      <c r="AT21" s="119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19">
        <v>0</v>
      </c>
      <c r="J22" s="119">
        <v>0</v>
      </c>
      <c r="K22" s="119">
        <v>0</v>
      </c>
      <c r="L22" s="119">
        <v>0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9">
        <v>0</v>
      </c>
      <c r="U22" s="119">
        <v>0</v>
      </c>
      <c r="V22" s="119">
        <v>0</v>
      </c>
      <c r="W22" s="119">
        <v>0</v>
      </c>
      <c r="X22" s="119">
        <v>0</v>
      </c>
      <c r="Y22" s="119">
        <v>0</v>
      </c>
      <c r="Z22" s="119">
        <v>0</v>
      </c>
      <c r="AA22" s="119">
        <v>0</v>
      </c>
      <c r="AB22" s="119">
        <v>0</v>
      </c>
      <c r="AC22" s="119">
        <v>0</v>
      </c>
      <c r="AD22" s="119">
        <v>0</v>
      </c>
      <c r="AE22" s="119">
        <v>0</v>
      </c>
      <c r="AF22" s="119">
        <v>0</v>
      </c>
      <c r="AG22" s="119">
        <v>0</v>
      </c>
      <c r="AH22" s="119">
        <v>0</v>
      </c>
      <c r="AI22" s="119">
        <v>0</v>
      </c>
      <c r="AJ22" s="119">
        <v>0</v>
      </c>
      <c r="AK22" s="119">
        <v>0</v>
      </c>
      <c r="AL22" s="119">
        <v>0</v>
      </c>
      <c r="AM22" s="119">
        <v>0</v>
      </c>
      <c r="AN22" s="119">
        <v>0</v>
      </c>
      <c r="AO22" s="119">
        <v>0</v>
      </c>
      <c r="AP22" s="119">
        <v>0</v>
      </c>
      <c r="AQ22" s="119">
        <v>0</v>
      </c>
      <c r="AR22" s="119">
        <v>0</v>
      </c>
      <c r="AS22" s="119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19">
        <v>0</v>
      </c>
      <c r="J23" s="119">
        <v>0</v>
      </c>
      <c r="K23" s="119">
        <v>0</v>
      </c>
      <c r="L23" s="119">
        <v>0</v>
      </c>
      <c r="M23" s="119">
        <v>0</v>
      </c>
      <c r="N23" s="119">
        <v>0</v>
      </c>
      <c r="O23" s="119">
        <v>0</v>
      </c>
      <c r="P23" s="119">
        <v>0</v>
      </c>
      <c r="Q23" s="119">
        <v>0</v>
      </c>
      <c r="R23" s="119">
        <v>0</v>
      </c>
      <c r="S23" s="119">
        <v>0</v>
      </c>
      <c r="T23" s="119">
        <v>0</v>
      </c>
      <c r="U23" s="119">
        <v>0</v>
      </c>
      <c r="V23" s="119">
        <v>0</v>
      </c>
      <c r="W23" s="119">
        <v>0</v>
      </c>
      <c r="X23" s="119">
        <v>0</v>
      </c>
      <c r="Y23" s="119">
        <v>0</v>
      </c>
      <c r="Z23" s="119">
        <v>0</v>
      </c>
      <c r="AA23" s="119">
        <v>0</v>
      </c>
      <c r="AB23" s="119">
        <v>0</v>
      </c>
      <c r="AC23" s="119">
        <v>0</v>
      </c>
      <c r="AD23" s="119">
        <v>0</v>
      </c>
      <c r="AE23" s="119">
        <v>0</v>
      </c>
      <c r="AF23" s="119">
        <v>0</v>
      </c>
      <c r="AG23" s="119">
        <v>0</v>
      </c>
      <c r="AH23" s="119">
        <v>0</v>
      </c>
      <c r="AI23" s="119">
        <v>0</v>
      </c>
      <c r="AJ23" s="119">
        <v>0</v>
      </c>
      <c r="AK23" s="119">
        <v>0</v>
      </c>
      <c r="AL23" s="119">
        <v>0</v>
      </c>
      <c r="AM23" s="119">
        <v>0</v>
      </c>
      <c r="AN23" s="119">
        <v>0</v>
      </c>
      <c r="AO23" s="119">
        <v>0</v>
      </c>
      <c r="AP23" s="119">
        <v>0</v>
      </c>
      <c r="AQ23" s="119">
        <v>0</v>
      </c>
      <c r="AR23" s="119">
        <v>0</v>
      </c>
      <c r="AS23" s="119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19">
        <v>0</v>
      </c>
      <c r="J24" s="119">
        <v>0</v>
      </c>
      <c r="K24" s="119">
        <v>0</v>
      </c>
      <c r="L24" s="119">
        <v>0</v>
      </c>
      <c r="M24" s="119">
        <v>0</v>
      </c>
      <c r="N24" s="119">
        <v>0</v>
      </c>
      <c r="O24" s="119">
        <v>0</v>
      </c>
      <c r="P24" s="119">
        <v>0</v>
      </c>
      <c r="Q24" s="119">
        <v>0</v>
      </c>
      <c r="R24" s="119">
        <v>0</v>
      </c>
      <c r="S24" s="119">
        <v>0</v>
      </c>
      <c r="T24" s="119">
        <v>0</v>
      </c>
      <c r="U24" s="119">
        <v>0</v>
      </c>
      <c r="V24" s="119">
        <v>0</v>
      </c>
      <c r="W24" s="119">
        <v>0</v>
      </c>
      <c r="X24" s="119">
        <v>0</v>
      </c>
      <c r="Y24" s="119">
        <v>0</v>
      </c>
      <c r="Z24" s="119">
        <v>0</v>
      </c>
      <c r="AA24" s="119">
        <v>0</v>
      </c>
      <c r="AB24" s="119">
        <v>0</v>
      </c>
      <c r="AC24" s="119">
        <v>0</v>
      </c>
      <c r="AD24" s="119">
        <v>0</v>
      </c>
      <c r="AE24" s="119">
        <v>0</v>
      </c>
      <c r="AF24" s="119">
        <v>0</v>
      </c>
      <c r="AG24" s="119">
        <v>0</v>
      </c>
      <c r="AH24" s="119">
        <v>0</v>
      </c>
      <c r="AI24" s="119">
        <v>0</v>
      </c>
      <c r="AJ24" s="119">
        <v>0</v>
      </c>
      <c r="AK24" s="119">
        <v>0</v>
      </c>
      <c r="AL24" s="119">
        <v>0</v>
      </c>
      <c r="AM24" s="119">
        <v>0</v>
      </c>
      <c r="AN24" s="119">
        <v>0</v>
      </c>
      <c r="AO24" s="119">
        <v>0</v>
      </c>
      <c r="AP24" s="119">
        <v>0</v>
      </c>
      <c r="AQ24" s="119">
        <v>0</v>
      </c>
      <c r="AR24" s="119">
        <v>0</v>
      </c>
      <c r="AS24" s="119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19">
        <v>0</v>
      </c>
      <c r="J25" s="119">
        <v>0</v>
      </c>
      <c r="K25" s="119">
        <v>0</v>
      </c>
      <c r="L25" s="119">
        <v>0</v>
      </c>
      <c r="M25" s="119">
        <v>0</v>
      </c>
      <c r="N25" s="119">
        <v>0</v>
      </c>
      <c r="O25" s="119">
        <v>0</v>
      </c>
      <c r="P25" s="119">
        <v>0</v>
      </c>
      <c r="Q25" s="119">
        <v>0</v>
      </c>
      <c r="R25" s="119">
        <v>0</v>
      </c>
      <c r="S25" s="119">
        <v>0</v>
      </c>
      <c r="T25" s="119">
        <v>0</v>
      </c>
      <c r="U25" s="119">
        <v>0</v>
      </c>
      <c r="V25" s="119">
        <v>0</v>
      </c>
      <c r="W25" s="119">
        <v>0</v>
      </c>
      <c r="X25" s="119">
        <v>0</v>
      </c>
      <c r="Y25" s="119">
        <v>0</v>
      </c>
      <c r="Z25" s="119">
        <v>0</v>
      </c>
      <c r="AA25" s="119">
        <v>0</v>
      </c>
      <c r="AB25" s="119">
        <v>0</v>
      </c>
      <c r="AC25" s="119">
        <v>0</v>
      </c>
      <c r="AD25" s="119">
        <v>0</v>
      </c>
      <c r="AE25" s="119">
        <v>0</v>
      </c>
      <c r="AF25" s="119">
        <v>0</v>
      </c>
      <c r="AG25" s="119">
        <v>0</v>
      </c>
      <c r="AH25" s="119">
        <v>0</v>
      </c>
      <c r="AI25" s="119">
        <v>0</v>
      </c>
      <c r="AJ25" s="119">
        <v>0</v>
      </c>
      <c r="AK25" s="119">
        <v>0</v>
      </c>
      <c r="AL25" s="119">
        <v>0</v>
      </c>
      <c r="AM25" s="119">
        <v>0</v>
      </c>
      <c r="AN25" s="119">
        <v>0</v>
      </c>
      <c r="AO25" s="119">
        <v>0</v>
      </c>
      <c r="AP25" s="119">
        <v>0</v>
      </c>
      <c r="AQ25" s="119">
        <v>0</v>
      </c>
      <c r="AR25" s="119">
        <v>0</v>
      </c>
      <c r="AS25" s="119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2135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5272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09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2135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5272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05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19">
        <v>0</v>
      </c>
      <c r="N2" s="3">
        <v>5</v>
      </c>
      <c r="O2" s="3">
        <v>1</v>
      </c>
      <c r="P2" s="119">
        <v>0</v>
      </c>
      <c r="Q2" s="3">
        <v>5</v>
      </c>
      <c r="R2" s="119">
        <v>0</v>
      </c>
      <c r="S2" s="3">
        <v>2</v>
      </c>
      <c r="T2" s="3">
        <v>3</v>
      </c>
      <c r="U2" s="3">
        <v>1</v>
      </c>
      <c r="V2" s="119">
        <v>0</v>
      </c>
      <c r="W2" s="3">
        <v>40</v>
      </c>
      <c r="X2" s="119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19">
        <v>0</v>
      </c>
      <c r="N3" s="3">
        <v>1</v>
      </c>
      <c r="O3" s="119">
        <v>0</v>
      </c>
      <c r="P3" s="119">
        <v>0</v>
      </c>
      <c r="Q3" s="119">
        <v>0</v>
      </c>
      <c r="R3" s="119">
        <v>0</v>
      </c>
      <c r="S3" s="119">
        <v>0</v>
      </c>
      <c r="T3" s="119">
        <v>0</v>
      </c>
      <c r="U3" s="3">
        <v>5</v>
      </c>
      <c r="V3" s="119">
        <v>0</v>
      </c>
      <c r="W3" s="3">
        <v>40</v>
      </c>
      <c r="X3" s="119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19">
        <v>0</v>
      </c>
      <c r="N4" s="119">
        <v>0</v>
      </c>
      <c r="O4" s="119">
        <v>0</v>
      </c>
      <c r="P4" s="119">
        <v>0</v>
      </c>
      <c r="Q4" s="3">
        <v>3</v>
      </c>
      <c r="R4" s="3">
        <v>5</v>
      </c>
      <c r="S4" s="119">
        <v>0</v>
      </c>
      <c r="T4" s="119">
        <v>0</v>
      </c>
      <c r="U4" s="119">
        <v>0</v>
      </c>
      <c r="V4" s="119">
        <v>0</v>
      </c>
      <c r="W4" s="3">
        <v>40</v>
      </c>
      <c r="X4" s="119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19">
        <v>0</v>
      </c>
      <c r="N5" s="119">
        <v>0</v>
      </c>
      <c r="O5" s="119">
        <v>0</v>
      </c>
      <c r="P5" s="119">
        <v>0</v>
      </c>
      <c r="Q5" s="3">
        <v>1</v>
      </c>
      <c r="R5" s="3">
        <v>1</v>
      </c>
      <c r="S5" s="119">
        <v>0</v>
      </c>
      <c r="T5" s="3">
        <v>5</v>
      </c>
      <c r="U5" s="119">
        <v>0</v>
      </c>
      <c r="V5" s="119">
        <v>0</v>
      </c>
      <c r="W5" s="3">
        <v>40</v>
      </c>
      <c r="X5" s="119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19">
        <v>0</v>
      </c>
      <c r="P6" s="3">
        <v>5</v>
      </c>
      <c r="Q6" s="119">
        <v>0</v>
      </c>
      <c r="R6" s="119">
        <v>0</v>
      </c>
      <c r="S6" s="119">
        <v>0</v>
      </c>
      <c r="T6" s="119">
        <v>0</v>
      </c>
      <c r="U6" s="119">
        <v>0</v>
      </c>
      <c r="V6" s="119">
        <v>0</v>
      </c>
      <c r="W6" s="3">
        <v>20</v>
      </c>
      <c r="X6" s="119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8279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19">
        <v>0</v>
      </c>
      <c r="N7" s="119">
        <v>0</v>
      </c>
      <c r="O7" s="3">
        <v>5</v>
      </c>
      <c r="P7" s="3">
        <v>3</v>
      </c>
      <c r="Q7" s="119">
        <v>0</v>
      </c>
      <c r="R7" s="119">
        <v>0</v>
      </c>
      <c r="S7" s="3">
        <v>5</v>
      </c>
      <c r="T7" s="119">
        <v>0</v>
      </c>
      <c r="U7" s="3">
        <v>3</v>
      </c>
      <c r="V7" s="119">
        <v>0</v>
      </c>
      <c r="W7" s="3">
        <v>20</v>
      </c>
      <c r="X7" s="119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19">
        <v>0</v>
      </c>
      <c r="O8" s="3">
        <v>2</v>
      </c>
      <c r="P8" s="3">
        <v>1</v>
      </c>
      <c r="Q8" s="119">
        <v>0</v>
      </c>
      <c r="R8" s="119">
        <v>0</v>
      </c>
      <c r="S8" s="119">
        <v>0</v>
      </c>
      <c r="T8" s="119">
        <v>0</v>
      </c>
      <c r="U8" s="3">
        <v>2</v>
      </c>
      <c r="V8" s="119">
        <v>0</v>
      </c>
      <c r="W8" s="3">
        <v>40</v>
      </c>
      <c r="X8" s="119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19">
        <v>0</v>
      </c>
      <c r="N9" s="119">
        <v>0</v>
      </c>
      <c r="O9" s="3">
        <v>3</v>
      </c>
      <c r="P9" s="3">
        <v>2</v>
      </c>
      <c r="Q9" s="119">
        <v>0</v>
      </c>
      <c r="R9" s="3">
        <v>2</v>
      </c>
      <c r="S9" s="119">
        <v>0</v>
      </c>
      <c r="T9" s="119">
        <v>0</v>
      </c>
      <c r="U9" s="119">
        <v>0</v>
      </c>
      <c r="V9" s="119">
        <v>0</v>
      </c>
      <c r="W9" s="119">
        <v>0</v>
      </c>
      <c r="X9" s="119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19">
        <v>0</v>
      </c>
      <c r="O10" s="119">
        <v>0</v>
      </c>
      <c r="P10" s="119">
        <v>0</v>
      </c>
      <c r="Q10" s="119">
        <v>0</v>
      </c>
      <c r="R10" s="3">
        <v>3</v>
      </c>
      <c r="S10" s="119">
        <v>0</v>
      </c>
      <c r="T10" s="119">
        <v>0</v>
      </c>
      <c r="U10" s="119">
        <v>0</v>
      </c>
      <c r="V10" s="119">
        <v>0</v>
      </c>
      <c r="W10" s="3">
        <v>40</v>
      </c>
      <c r="X10" s="119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19">
        <v>0</v>
      </c>
      <c r="N11" s="119">
        <v>0</v>
      </c>
      <c r="O11" s="119">
        <v>0</v>
      </c>
      <c r="P11" s="119">
        <v>0</v>
      </c>
      <c r="Q11" s="119">
        <v>0</v>
      </c>
      <c r="R11" s="119">
        <v>0</v>
      </c>
      <c r="S11" s="119">
        <v>0</v>
      </c>
      <c r="T11" s="119">
        <v>0</v>
      </c>
      <c r="U11" s="119">
        <v>0</v>
      </c>
      <c r="V11" s="119">
        <v>0</v>
      </c>
      <c r="W11" s="3">
        <v>20</v>
      </c>
      <c r="X11" s="119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19">
        <v>0</v>
      </c>
      <c r="N12" s="3">
        <v>2</v>
      </c>
      <c r="O12" s="119">
        <v>0</v>
      </c>
      <c r="P12" s="119">
        <v>0</v>
      </c>
      <c r="Q12" s="119">
        <v>0</v>
      </c>
      <c r="R12" s="119">
        <v>0</v>
      </c>
      <c r="S12" s="119">
        <v>0</v>
      </c>
      <c r="T12" s="119">
        <v>0</v>
      </c>
      <c r="U12" s="119">
        <v>0</v>
      </c>
      <c r="V12" s="3">
        <v>6</v>
      </c>
      <c r="W12" s="119">
        <v>0</v>
      </c>
      <c r="X12" s="119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19">
        <v>0</v>
      </c>
      <c r="N13" s="119">
        <v>0</v>
      </c>
      <c r="O13" s="119">
        <v>0</v>
      </c>
      <c r="P13" s="119">
        <v>0</v>
      </c>
      <c r="Q13" s="119">
        <v>0</v>
      </c>
      <c r="R13" s="119">
        <v>0</v>
      </c>
      <c r="S13" s="119">
        <v>0</v>
      </c>
      <c r="T13" s="119">
        <v>0</v>
      </c>
      <c r="U13" s="119">
        <v>0</v>
      </c>
      <c r="V13" s="119">
        <v>0</v>
      </c>
      <c r="W13" s="3">
        <v>20</v>
      </c>
      <c r="X13" s="119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8280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19">
        <v>0</v>
      </c>
      <c r="N14" s="119">
        <v>0</v>
      </c>
      <c r="O14" s="119">
        <v>0</v>
      </c>
      <c r="P14" s="119">
        <v>0</v>
      </c>
      <c r="Q14" s="119">
        <v>0</v>
      </c>
      <c r="R14" s="119">
        <v>0</v>
      </c>
      <c r="S14" s="3">
        <v>3</v>
      </c>
      <c r="T14" s="3">
        <v>1</v>
      </c>
      <c r="U14" s="119">
        <v>0</v>
      </c>
      <c r="V14" s="3">
        <v>10</v>
      </c>
      <c r="W14" s="3">
        <v>20</v>
      </c>
      <c r="X14" s="119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19">
        <v>0</v>
      </c>
      <c r="N15" s="119">
        <v>0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9">
        <v>0</v>
      </c>
      <c r="U15" s="119">
        <v>0</v>
      </c>
      <c r="V15" s="119">
        <v>0</v>
      </c>
      <c r="W15" s="119">
        <v>0</v>
      </c>
      <c r="X15" s="119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19">
        <v>0</v>
      </c>
      <c r="N16" s="119">
        <v>0</v>
      </c>
      <c r="O16" s="119">
        <v>0</v>
      </c>
      <c r="P16" s="119">
        <v>0</v>
      </c>
      <c r="Q16" s="119">
        <v>0</v>
      </c>
      <c r="R16" s="119">
        <v>0</v>
      </c>
      <c r="S16" s="3">
        <v>1</v>
      </c>
      <c r="T16" s="119">
        <v>0</v>
      </c>
      <c r="U16" s="119">
        <v>0</v>
      </c>
      <c r="V16" s="119">
        <v>0</v>
      </c>
      <c r="W16" s="3">
        <v>20</v>
      </c>
      <c r="X16" s="119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8281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19">
        <v>0</v>
      </c>
      <c r="O17" s="119">
        <v>0</v>
      </c>
      <c r="P17" s="119">
        <v>0</v>
      </c>
      <c r="Q17" s="119">
        <v>0</v>
      </c>
      <c r="R17" s="119">
        <v>0</v>
      </c>
      <c r="S17" s="119">
        <v>0</v>
      </c>
      <c r="T17" s="119">
        <v>0</v>
      </c>
      <c r="U17" s="119">
        <v>0</v>
      </c>
      <c r="V17" s="119">
        <v>0</v>
      </c>
      <c r="W17" s="119">
        <v>0</v>
      </c>
      <c r="X17" s="119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8282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19">
        <v>0</v>
      </c>
      <c r="N18" s="119">
        <v>0</v>
      </c>
      <c r="O18" s="119">
        <v>0</v>
      </c>
      <c r="P18" s="119">
        <v>0</v>
      </c>
      <c r="Q18" s="3">
        <v>2</v>
      </c>
      <c r="R18" s="119">
        <v>0</v>
      </c>
      <c r="S18" s="119">
        <v>0</v>
      </c>
      <c r="T18" s="119">
        <v>0</v>
      </c>
      <c r="U18" s="119">
        <v>0</v>
      </c>
      <c r="V18" s="3">
        <v>4</v>
      </c>
      <c r="W18" s="3">
        <v>20</v>
      </c>
      <c r="X18" s="119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19">
        <v>0</v>
      </c>
      <c r="N19" s="119">
        <v>0</v>
      </c>
      <c r="O19" s="119">
        <v>0</v>
      </c>
      <c r="P19" s="119">
        <v>0</v>
      </c>
      <c r="Q19" s="119">
        <v>0</v>
      </c>
      <c r="R19" s="119">
        <v>0</v>
      </c>
      <c r="S19" s="119">
        <v>0</v>
      </c>
      <c r="T19" s="3">
        <v>2</v>
      </c>
      <c r="U19" s="119">
        <v>0</v>
      </c>
      <c r="V19" s="119">
        <v>0</v>
      </c>
      <c r="W19" s="119">
        <v>0</v>
      </c>
      <c r="X19" s="119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19">
        <v>0</v>
      </c>
      <c r="N20" s="119">
        <v>0</v>
      </c>
      <c r="O20" s="119">
        <v>0</v>
      </c>
      <c r="P20" s="119">
        <v>0</v>
      </c>
      <c r="Q20" s="119">
        <v>0</v>
      </c>
      <c r="R20" s="119">
        <v>0</v>
      </c>
      <c r="S20" s="119">
        <v>0</v>
      </c>
      <c r="T20" s="119">
        <v>0</v>
      </c>
      <c r="U20" s="119">
        <v>0</v>
      </c>
      <c r="V20" s="119">
        <v>0</v>
      </c>
      <c r="W20" s="119">
        <v>0</v>
      </c>
      <c r="X20" s="119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19">
        <v>0</v>
      </c>
      <c r="N21" s="119">
        <v>0</v>
      </c>
      <c r="O21" s="119">
        <v>0</v>
      </c>
      <c r="P21" s="119">
        <v>0</v>
      </c>
      <c r="Q21" s="119">
        <v>0</v>
      </c>
      <c r="R21" s="119">
        <v>0</v>
      </c>
      <c r="S21" s="119">
        <v>0</v>
      </c>
      <c r="T21" s="119">
        <v>0</v>
      </c>
      <c r="U21" s="119">
        <v>0</v>
      </c>
      <c r="V21" s="3">
        <v>2</v>
      </c>
      <c r="W21" s="3">
        <v>20</v>
      </c>
      <c r="X21" s="119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9">
        <v>0</v>
      </c>
      <c r="U22" s="119">
        <v>0</v>
      </c>
      <c r="V22" s="119">
        <v>0</v>
      </c>
      <c r="W22" s="119">
        <v>0</v>
      </c>
      <c r="X22" s="119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19">
        <v>0</v>
      </c>
      <c r="N23" s="119">
        <v>0</v>
      </c>
      <c r="O23" s="119">
        <v>0</v>
      </c>
      <c r="P23" s="119">
        <v>0</v>
      </c>
      <c r="Q23" s="119">
        <v>0</v>
      </c>
      <c r="R23" s="119">
        <v>0</v>
      </c>
      <c r="S23" s="119">
        <v>0</v>
      </c>
      <c r="T23" s="119">
        <v>0</v>
      </c>
      <c r="U23" s="119">
        <v>0</v>
      </c>
      <c r="V23" s="119">
        <v>0</v>
      </c>
      <c r="W23" s="119">
        <v>0</v>
      </c>
      <c r="X23" s="119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19">
        <v>0</v>
      </c>
      <c r="N24" s="119">
        <v>0</v>
      </c>
      <c r="O24" s="119">
        <v>0</v>
      </c>
      <c r="P24" s="119">
        <v>0</v>
      </c>
      <c r="Q24" s="119">
        <v>0</v>
      </c>
      <c r="R24" s="119">
        <v>0</v>
      </c>
      <c r="S24" s="119">
        <v>0</v>
      </c>
      <c r="T24" s="119">
        <v>0</v>
      </c>
      <c r="U24" s="119">
        <v>0</v>
      </c>
      <c r="V24" s="119">
        <v>0</v>
      </c>
      <c r="W24" s="119">
        <v>0</v>
      </c>
      <c r="X24" s="119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19">
        <v>0</v>
      </c>
      <c r="N25" s="119">
        <v>0</v>
      </c>
      <c r="O25" s="119">
        <v>0</v>
      </c>
      <c r="P25" s="119">
        <v>0</v>
      </c>
      <c r="Q25" s="119">
        <v>0</v>
      </c>
      <c r="R25" s="119">
        <v>0</v>
      </c>
      <c r="S25" s="119">
        <v>0</v>
      </c>
      <c r="T25" s="119">
        <v>0</v>
      </c>
      <c r="U25" s="119">
        <v>0</v>
      </c>
      <c r="V25" s="119">
        <v>0</v>
      </c>
      <c r="W25" s="119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2135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5272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28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28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28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28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28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28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28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28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28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28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28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28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28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28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28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28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28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28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28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28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28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28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28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28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43" activePane="bottomLeft" state="frozen"/>
      <selection pane="bottomLeft" activeCell="A46" sqref="A46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9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9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9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9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9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9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9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9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9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9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9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9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9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9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9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9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9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9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9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9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9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9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9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9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9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9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9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9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9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9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9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9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9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9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9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9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9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9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9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9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9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9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9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9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9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9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9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9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9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9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9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9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9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9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9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9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9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9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9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9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9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9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9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9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9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9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9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9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9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9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9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9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9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9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9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9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9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9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9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9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9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9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9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9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9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9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9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9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9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9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9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9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9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9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9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9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9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9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9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9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9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9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9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9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9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9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9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9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9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9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9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9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9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9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9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9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9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9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9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9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9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9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9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9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9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9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9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9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9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9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9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9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9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9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9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9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9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9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9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9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9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9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9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9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9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9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9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9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9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9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9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9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9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9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9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9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9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9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9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9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9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9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9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9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9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9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9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9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9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9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9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9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9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9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9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9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9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9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9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9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9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9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9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9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9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9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9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9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9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9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9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9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9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9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9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9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9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9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9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9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9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9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9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9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9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9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9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9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9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9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9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9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9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9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9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9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9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9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9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9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9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9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9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9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9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9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9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9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9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9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9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9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9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9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9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9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9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9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9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9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9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9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9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9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9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9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9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9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9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9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9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9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9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9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9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9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9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9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9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9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9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9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9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9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9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9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9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9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9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9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9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9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9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9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9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9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9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9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9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9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9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9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9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9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9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9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9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9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9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9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9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9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9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9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9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9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9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9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9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9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9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9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9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9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9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9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9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9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9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9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9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9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9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9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9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9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9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9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9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9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9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9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9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9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9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9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9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9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9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9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9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9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9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9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9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9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9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9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9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9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9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9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9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9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9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9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9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9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9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9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9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9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9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9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9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9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9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9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9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9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9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9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9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9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9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9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9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9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9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9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9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9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9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9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9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9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9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9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9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9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9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9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9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9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9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9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9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9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9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9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9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9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9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9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9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9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9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9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9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9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9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9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9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9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9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9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9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9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9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9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9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9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9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9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9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9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9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9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9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9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9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9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9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9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9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9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9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9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9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9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9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9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9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9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9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9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9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9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9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9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9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9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9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9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9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9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9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9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9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9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9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9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9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9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9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9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9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9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9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9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9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9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9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9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9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9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9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9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9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9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9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9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9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9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9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9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9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9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9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9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9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9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9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9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9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9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9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9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9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9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9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9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9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9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9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9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9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9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9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9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9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9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9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9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9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9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9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9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9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9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9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9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9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9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9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9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9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9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9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9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9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9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9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9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9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9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9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9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9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9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9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9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9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9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9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9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9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9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9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9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9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9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9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9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9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9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9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9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9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9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9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9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9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9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9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9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9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9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9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9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9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9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9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9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9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9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9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9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9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9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9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9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9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9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9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9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9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9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9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9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9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9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9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9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9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9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9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9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9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9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9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9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9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9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9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9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9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9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9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9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9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9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9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9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9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9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9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9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9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9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9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9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9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9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9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9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9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9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9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9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9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9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9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9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9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9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9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9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9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9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9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9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9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9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9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9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9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9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9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9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9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9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9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9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9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9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9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9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9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9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9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9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9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9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9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9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9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9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9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9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9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9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9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9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9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9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9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9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9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9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9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9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9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9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9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9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9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9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9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9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9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9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9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9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9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9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9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9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9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9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9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9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9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9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9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9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9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9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9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9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9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9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9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9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9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9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9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9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9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9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9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9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9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9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9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9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9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9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9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9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9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9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9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9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9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9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9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9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9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9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9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9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9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9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9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9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9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9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9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9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9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9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9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9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9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9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9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9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9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9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9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9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9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9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9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9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9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9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9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9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9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9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9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9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9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9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9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9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9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9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9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9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9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9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9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9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9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9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9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9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9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9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9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9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9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9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9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9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9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9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9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9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9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9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9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9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9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9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9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9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9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9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9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9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9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9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9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9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9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9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9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9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9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9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9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9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9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9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9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9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9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9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9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9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9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9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9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9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9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9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9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9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9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9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9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9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9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9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9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9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9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9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9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9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9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9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9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9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9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9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9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9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9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9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9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9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9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9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9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9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9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9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9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9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9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9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9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9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9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9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9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9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9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9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9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9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9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9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9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9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9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9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9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9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9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9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9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9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9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9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9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9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9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9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9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9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9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9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9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9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9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9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9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9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9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9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9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9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9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9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9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9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9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9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9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9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9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9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9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9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9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9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9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9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9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9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9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9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9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9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9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9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9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9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9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9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9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9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9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9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9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9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9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9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9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9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9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9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9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9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9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9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9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9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9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9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9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9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9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9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9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9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9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9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9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9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9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9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9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9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9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9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9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9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9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9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9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9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9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9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9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9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9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9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9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9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9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9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9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9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9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9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9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9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9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9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9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9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9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9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9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9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9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9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9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9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9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9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9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9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9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9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9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9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9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9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9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9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9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9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9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9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9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9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9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9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9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9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9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9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9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9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9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9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9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9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9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9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9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9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9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9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9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9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9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9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9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9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9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9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9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9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9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9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9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9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9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9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9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9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9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9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9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9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9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9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9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9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9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9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9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9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9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9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9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9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9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9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9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9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9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9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9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9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9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9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9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9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9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9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9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9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9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9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9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9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9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9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9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9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9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9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9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9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9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9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9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9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9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9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9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9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9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9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9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9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9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9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9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9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9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9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9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9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9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9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9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9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9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9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9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9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9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9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9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9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9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9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9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9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9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9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9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9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9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9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9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9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9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9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9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9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9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9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9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9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9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9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9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9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9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9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9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9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9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9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9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9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9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9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9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9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9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9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9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9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9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9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9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9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9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9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9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9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9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9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9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9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9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9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9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9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9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9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9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9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9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9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9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9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9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9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9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9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9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9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9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9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9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9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9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9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9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9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9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9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9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9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9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9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9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9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9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9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9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9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9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9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9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9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9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9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9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9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9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9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9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9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9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9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9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9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9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9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9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9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9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9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9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9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9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9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9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9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9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9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9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9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9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9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9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9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9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9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9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9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9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9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9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9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9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9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9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9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9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9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9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9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9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9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9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9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9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9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9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9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9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9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9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9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9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9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9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9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9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9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9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9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9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9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9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9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9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9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9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9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9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9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9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9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9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9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9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9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9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9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9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9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9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9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9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9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9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9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9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9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9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9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9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9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9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9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9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9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9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9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9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9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9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9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9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9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9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9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9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9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9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9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9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9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9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9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9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9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9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9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9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9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9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9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9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9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9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9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9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9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9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9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9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9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9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9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9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9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9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9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9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9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9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9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9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9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9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9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9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9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9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9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9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9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9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9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9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9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9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9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9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9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9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9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9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9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9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9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9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9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9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9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9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9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9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9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9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9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9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9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9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9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9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9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9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9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9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9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9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9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9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9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9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9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9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9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9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9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9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9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9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9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9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9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9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9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9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9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9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9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9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9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9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9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9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9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9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9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9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9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9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9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9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9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9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9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9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9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9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9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9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9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9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9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9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9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9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9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9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9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9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9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9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9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9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9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9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9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9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9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9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9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9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9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9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9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9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9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9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9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9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9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9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9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9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9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9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9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9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9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9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9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9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9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9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9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9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9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9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9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9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9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9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9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9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9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9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9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9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9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9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9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9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9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9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9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9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9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9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9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9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9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9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9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9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9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9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9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9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9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9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9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9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9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9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9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9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9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9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9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9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9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9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9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9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9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9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9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9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9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9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9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9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9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9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9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9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9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9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9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9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9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9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9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9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9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9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9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9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9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9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9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9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9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9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9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9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9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9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9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9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9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9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9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9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9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9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9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9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9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9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9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9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9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9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9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9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9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9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9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9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9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9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9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9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9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9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9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9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9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9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9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9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9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9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9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9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9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9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9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9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9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9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9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9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9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9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9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9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9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9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9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9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9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9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9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9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9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9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9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9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9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9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9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9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9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9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9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9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9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9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9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9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9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9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9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9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9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9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9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9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9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9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9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9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9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9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9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9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9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9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9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9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9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9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9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9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9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9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9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9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9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9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9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9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9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9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9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9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9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9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9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9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9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9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9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9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9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9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9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9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9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9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9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9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9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9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9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9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9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9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9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9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9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9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9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9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9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9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9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9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9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9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9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9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9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9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9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9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9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9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9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9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9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9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9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9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9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9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9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9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9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9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9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9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9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9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9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9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9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9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9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9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9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9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9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9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9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9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9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9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9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9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9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9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9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9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9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9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9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9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9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9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9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9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9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9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9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9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9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9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9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9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9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9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9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9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9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9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9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9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9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9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9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9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9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9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9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9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9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9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9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9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9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9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9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9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9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9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9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9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9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9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9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9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9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9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9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9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9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9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9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9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9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9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9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9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9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9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9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9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9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9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9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9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9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9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9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9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9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9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9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9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9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9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9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9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9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9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9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9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9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9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9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9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9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9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9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9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9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9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9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9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9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9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9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9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9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9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9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9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9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9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9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9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9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9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9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9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9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9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9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9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9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9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9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9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9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9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9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9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9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9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9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9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9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9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9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9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9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9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9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9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9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9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9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9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9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9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9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9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9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9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9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9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9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9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9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9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9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9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9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9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9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9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9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9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9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9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9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9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9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9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9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9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9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9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9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9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9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9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9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9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9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9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9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9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9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9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9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9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9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9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9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9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9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9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9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9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9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9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9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9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9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9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9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9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9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9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9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9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9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9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9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9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9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9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9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9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9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9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9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9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9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9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9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9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9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9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9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9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9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9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9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9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9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9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9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9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9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9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9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9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9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9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9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9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9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9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9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9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9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9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9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9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9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9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9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9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9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9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9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9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9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9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9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9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9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9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9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9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9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9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9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9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9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9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9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9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9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9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9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9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9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9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9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9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9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9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9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9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9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9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9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9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9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9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9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9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9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9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9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9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9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9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9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9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9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9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9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9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9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9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9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9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9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9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9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9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9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9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9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9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9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9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9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9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9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9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9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9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9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9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9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9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9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9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9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9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9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9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9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9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9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9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9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9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9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9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9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9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9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9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9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9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9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9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9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9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9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9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9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9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9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9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9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9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9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9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9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9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9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9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9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9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9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9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9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9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9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9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9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9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9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9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9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9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9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9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9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9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9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9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9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9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9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9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9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9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9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9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9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9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9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9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9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9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9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9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9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9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9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9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9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9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9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9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9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9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9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9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9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9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9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9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9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9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9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9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9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9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9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9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9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9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9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9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9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9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9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9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9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9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9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9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9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9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9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9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9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9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9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9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9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9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9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9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9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9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9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9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9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9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9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9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9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9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9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9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9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9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9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9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9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9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9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9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9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9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9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9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9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9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9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9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9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9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9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9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9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9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9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9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9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9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9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9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9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9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9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9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9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9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9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9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9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9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9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9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9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9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9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9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9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9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9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9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9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9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9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9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9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9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9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9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9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9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9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9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9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9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9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9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9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9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9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9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9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9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9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9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9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9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9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9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9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9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9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9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9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9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9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9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9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9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9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9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9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9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9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9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9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9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9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9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9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9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9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9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9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9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9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9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9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9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9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9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9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9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9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9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9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9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9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9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9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9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9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9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9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9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9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9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9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9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9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9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9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9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9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9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9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9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9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9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9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9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9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9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9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9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9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9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9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9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9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9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9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9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9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9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9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9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9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9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9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9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9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9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9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9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9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9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9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9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9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9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9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9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9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9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9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9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9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9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9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9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9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9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9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9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9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9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9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9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9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9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9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9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9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9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9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9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9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9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9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9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9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9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9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9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9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9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9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9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9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9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9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9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9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9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9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9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9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9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9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9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9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9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9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9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9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9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9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9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9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9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9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9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9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9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9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9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9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9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9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9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9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9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9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9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9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9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9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9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9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9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9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9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9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9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9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9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9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9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9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9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9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9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9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9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9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9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9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9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9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9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9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9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9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9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9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9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9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9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9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9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9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9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9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9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9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9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9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9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9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9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9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9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9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9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9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9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9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9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9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9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9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9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9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9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9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9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9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9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9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9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9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9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9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9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9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9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9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9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9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9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9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9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9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9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9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9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9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9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9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9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9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9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9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9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9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9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9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9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9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9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9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9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9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9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9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9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9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9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9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9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9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9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9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9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9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9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9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9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9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9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9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9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9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9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9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9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9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9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9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9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9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9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9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9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9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9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9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9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9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9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9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9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9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9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9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9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9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9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9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9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9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9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9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9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9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9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9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9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9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9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9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9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9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9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9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9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9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9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9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9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9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9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9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9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9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9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9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9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9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9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9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9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9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9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9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9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9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9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9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9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9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9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9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9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9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9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9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9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9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9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9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9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9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9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9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9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9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9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9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9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9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9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9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9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9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9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9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9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9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9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9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9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9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9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9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9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9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9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9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9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9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9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9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9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9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9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9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9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9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9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9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9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9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9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9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9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9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9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9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9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9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9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9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9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9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9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9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9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9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9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9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9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9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9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9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9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9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9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9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9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9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9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9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9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9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9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9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9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9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9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9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9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9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9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9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9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9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9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9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9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9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9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9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9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9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9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9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9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9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9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9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9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9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9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9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9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9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9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9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9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9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9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9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9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9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9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9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9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9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9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9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9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9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9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9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9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9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9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9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9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9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9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9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9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9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9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9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9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9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9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9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9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9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9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9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9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9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9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9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9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9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9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9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9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9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9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9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9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9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9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9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9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9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9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9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9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9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9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9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9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9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9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9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9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9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9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9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9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9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9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9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9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9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9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9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9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9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9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9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9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9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9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9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9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9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9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9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9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9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9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9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9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9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9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9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9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9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9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9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9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9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9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9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9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9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9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9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9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9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9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9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9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9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9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9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9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9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9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9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9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9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9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9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9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9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9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9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9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9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9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9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9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9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9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9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9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9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9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9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9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9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9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9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9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9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9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9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9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9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9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9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9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9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9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9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9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9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9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9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9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9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9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9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9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9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9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9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9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9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9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9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9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9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9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9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9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9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9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9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9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9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9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9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9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9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9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9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9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9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9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9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9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9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9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9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9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9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9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9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9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9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9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9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9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9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9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9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9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9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9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9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9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9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9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9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9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9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9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9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9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9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9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9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9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9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9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9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9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9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9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9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9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9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9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9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9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9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9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9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9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9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9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9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9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9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9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9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9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9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9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9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9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9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9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9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9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9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9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9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9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9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9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9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9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9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9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9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9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9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9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9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9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9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9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9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9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9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9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9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9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9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9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9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9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9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9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9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9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9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9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9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9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9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9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9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9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9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9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9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9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9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9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9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9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9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9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9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9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9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9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9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9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9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9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9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9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9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9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9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9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9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9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9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9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9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9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9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9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9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9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9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9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9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9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9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9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9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9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9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9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9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9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9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9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9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9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9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9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9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9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9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9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9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9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9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9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9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9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9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9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9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9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9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9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9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9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9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9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9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9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9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9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9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9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9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9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9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9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9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9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9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9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9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9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9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9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9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9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9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9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9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9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9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9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9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9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9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9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9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9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9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9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9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9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9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9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9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9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9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9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9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9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9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9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9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9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9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9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9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9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9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9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9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9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9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9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9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9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9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9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9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9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9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9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9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9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9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9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9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9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9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9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9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9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9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9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9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9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9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9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9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9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9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9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9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9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9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9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9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9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9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9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9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9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9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9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9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9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9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9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9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9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9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9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9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9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9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9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9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9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9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9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9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9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9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9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9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9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9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9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9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9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9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9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9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9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9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9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9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9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9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9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9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9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9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9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9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9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9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9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9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9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9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9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9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9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9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9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9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9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9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9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9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9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9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9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9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9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9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9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9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9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9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9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9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9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9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9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9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9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9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9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9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9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9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9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9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9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9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9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9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9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9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9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9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9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9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9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9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9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9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9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9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9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9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9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9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9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9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9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9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9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9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9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9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9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9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9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9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9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9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9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9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9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9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9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9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9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9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9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9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9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9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9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9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9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9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9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9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9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9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9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9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9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9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9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9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9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9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9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9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9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9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9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9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9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9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9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9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9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9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9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9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9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9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9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9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9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9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9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9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9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9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9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9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9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9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9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9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9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9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9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9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9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9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9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9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9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9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9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9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9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9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9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9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9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9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9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9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9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9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9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9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9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9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9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9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9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9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9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9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9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9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9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9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9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9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9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9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9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9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9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9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9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9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9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9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9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9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9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9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9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9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9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9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9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9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9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9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9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9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9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9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9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9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9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9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9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9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9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9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9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9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9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9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9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9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9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9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9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9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9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9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9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9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9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9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9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9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9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9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9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9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9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9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9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9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9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9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9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9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9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9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9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9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9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9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9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9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9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9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9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9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9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9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9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9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9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9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9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9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9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9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9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9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9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9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9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9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9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9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9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9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9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9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9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9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9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9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9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9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9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9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9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9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9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9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9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9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9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9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9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9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9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9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9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9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9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9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9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9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9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9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9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9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9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9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9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9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9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9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9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9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9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9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9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9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9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9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9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9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9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9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9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9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9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9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9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9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9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9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9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9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9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9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9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9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9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9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9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9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9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9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9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9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9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9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9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9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9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9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9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9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9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9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9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9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9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9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9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9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9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9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9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9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9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9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9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9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9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9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9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9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9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9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9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9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9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9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9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9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9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9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9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9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9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9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9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9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9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9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9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9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9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9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9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9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9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9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9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9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9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9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9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9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9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9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9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9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9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9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9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9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9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9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9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9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9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9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9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9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9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9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9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9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9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9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9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9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9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9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9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9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9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9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9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9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9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9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9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9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9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9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9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9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9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9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9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9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9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9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9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9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9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9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9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9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9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9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9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9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9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9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9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9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9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9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9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9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9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9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9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9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9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9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9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9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9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9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9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9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9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9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9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9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9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9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9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9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9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9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9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9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9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9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9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9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9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9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9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9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9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9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9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9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9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9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9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9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9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9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9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9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9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9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9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9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9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9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9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9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9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9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9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9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9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9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9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9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9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9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9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9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9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9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9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9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9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9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9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9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9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9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9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9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9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9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9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9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9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9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9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9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9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9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9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9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9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9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9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9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9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9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9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9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9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9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9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9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9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9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9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9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9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9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9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9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9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9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9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9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9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9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9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9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9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9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9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9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9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9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9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9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9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9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9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9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9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9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9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9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9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9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9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9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9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9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9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9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9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9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9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9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9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9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9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9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9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9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9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9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9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9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9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9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9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9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9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9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9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9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9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9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9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9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9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9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9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9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9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9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9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9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9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9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9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9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9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9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9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9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9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9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9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9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9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9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9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9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9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9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9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9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9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9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9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9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9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9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9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9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9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9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9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9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9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9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9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9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9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9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9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9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9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9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9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9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9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9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9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9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9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9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9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9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9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9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9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9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9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9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9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9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9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9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9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9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9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9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9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9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9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9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9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9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9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9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9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9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9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9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9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9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9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9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9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9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9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9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9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9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9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9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9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9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9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9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9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9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9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9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9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9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9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9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9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9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9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9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9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9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9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9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9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9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9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9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9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9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9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9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9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9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9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9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9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9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9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9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9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9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9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9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9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9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9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9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9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9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9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9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9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9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9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9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9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9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9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9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9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9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9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9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9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9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9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9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9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9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9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9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9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9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9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9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9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9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9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9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9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9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9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9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9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9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9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9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9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9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9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9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9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9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9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9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9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9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9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9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9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9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9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9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9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9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9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9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9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9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9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9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9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9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9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9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9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9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9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9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9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9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9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9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9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9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9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9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9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9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9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9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9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9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9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9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9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9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9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9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9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9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9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9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9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9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9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9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9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9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9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9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9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9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9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9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9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9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9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9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9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9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9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9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9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9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9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9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9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9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9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9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9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9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9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9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9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9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9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9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9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9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9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9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9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9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9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9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9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9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9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9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9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9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9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9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9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9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9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9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9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9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9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9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9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9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9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9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9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9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9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9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9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9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9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9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9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9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9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9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9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9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9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9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9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9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9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9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9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9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9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9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9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9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9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9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9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9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9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9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9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9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9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9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9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9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9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9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9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9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9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9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9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9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9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9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9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9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9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9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9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9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9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9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9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9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9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9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9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9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9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9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9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9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9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9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9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9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9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9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9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9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9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9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9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9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9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9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9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9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9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9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9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9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9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9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9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9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9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9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9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9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9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9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9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9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9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9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9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9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9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9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9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9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9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9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9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9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9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9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9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9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9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9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9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9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9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9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9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9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9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9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9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9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9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9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9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9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9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9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9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9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9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9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9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9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9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9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9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9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9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9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9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9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9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9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9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9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9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9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9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9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9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9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9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9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9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9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9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9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9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9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9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9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9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9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9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9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9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9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9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9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9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9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9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9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9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9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9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9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9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9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9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9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9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9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9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9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9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9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9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9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9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9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9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9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9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9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9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9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9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9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9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9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9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9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9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9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9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9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9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9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9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9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9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9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9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9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9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9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9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9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9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9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9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9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9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9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9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9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9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9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9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9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9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9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9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9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9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9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9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9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9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9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9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9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9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9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9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9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9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9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9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9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9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9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9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9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9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9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9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9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9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9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9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9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9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9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9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9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9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9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9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9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9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9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9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9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9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9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9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9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9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9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9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9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9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9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9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9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9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9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9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9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9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9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9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9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9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9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9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9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9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9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9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9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9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9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9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9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9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9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9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9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9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9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9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9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9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9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9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9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9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9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9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9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9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9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9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9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9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9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9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9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9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9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9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9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9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9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9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9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9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9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9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9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9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9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9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9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9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9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9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9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9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9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9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9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9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9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9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9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9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9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9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9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9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9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9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9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9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9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9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9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9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9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9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9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9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9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9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9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9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9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9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9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9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9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9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9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9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9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9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9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9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9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9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9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9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9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9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9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9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9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9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9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9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9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9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9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9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9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9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9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9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9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9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9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9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9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9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9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9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9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9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9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9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9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9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9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9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9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9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9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9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9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9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9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9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9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9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9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9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9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9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9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9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9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9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9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9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9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9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9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9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9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9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9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9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9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9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9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9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9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9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9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9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9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9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9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9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9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9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9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9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9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9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9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9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9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9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9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9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9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9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9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9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9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9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9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9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9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9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9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9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9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9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9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9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9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9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9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9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9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9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9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9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9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9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9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9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9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9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9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9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9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9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9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9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9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9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9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9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9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9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9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9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9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9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9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9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9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9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9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9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9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9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9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9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9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9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9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9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9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9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9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9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9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9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9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9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9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9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9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9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9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9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9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9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9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9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9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9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9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9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9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9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9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9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9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9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9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9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9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9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9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9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9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9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9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9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9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9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9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9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9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9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9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9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9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9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9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9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9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9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9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9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9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9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9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9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9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9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9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9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9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9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9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9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9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9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9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9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9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9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9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9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9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9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9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9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9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9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9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9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9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9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9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9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9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9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9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9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9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9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9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9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9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9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9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9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9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9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9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9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9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9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9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9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9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9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9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9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9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9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9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9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9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9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9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9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9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9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9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9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9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9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9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9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9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9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9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9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9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9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9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9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9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9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9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9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9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9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9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9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9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9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9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9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9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9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9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9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9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9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9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9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9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9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9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9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9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9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9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9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9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9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9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9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9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9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9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9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9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9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9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9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9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9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9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9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9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9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9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9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9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9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9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9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9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9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9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9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9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9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9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9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9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9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9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9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9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9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9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9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9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9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9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9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9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9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9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9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9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9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9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9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9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9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9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9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9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9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9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9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9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9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9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9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9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9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9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9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9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9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9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9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9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9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9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9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9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9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9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9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9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9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9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9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9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9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9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9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9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9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9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9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9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9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9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9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9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9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9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9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9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9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9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9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9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9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9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9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9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9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9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9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9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9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9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9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9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9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9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9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9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9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9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9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9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9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9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9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9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9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9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9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9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9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9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9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9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9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9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9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9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9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9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9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9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9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9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9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9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9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9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9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9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9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9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9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9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9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9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9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9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9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9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9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9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9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9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9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9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9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9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9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9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9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9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9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9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9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9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9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9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9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9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9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9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9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9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9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9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9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9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9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9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9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9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9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9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9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9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9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9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9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9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9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9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9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9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9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9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9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9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9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9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9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9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9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9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9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9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9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9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9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9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9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9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9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9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9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9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9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9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9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9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9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9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9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9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9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9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9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9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9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9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9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9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9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9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9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9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9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9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9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9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9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9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9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9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9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9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9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9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9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9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9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9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9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9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9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9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9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9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9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9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9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9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9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9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9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9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9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9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9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9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9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9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9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9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9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9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9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9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9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9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9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9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9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9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9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9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9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9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9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9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9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9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9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9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9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9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9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9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9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9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9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9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9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9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9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9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9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9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9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9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9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9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9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9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9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9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9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9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9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9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9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9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9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9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9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9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9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9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9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9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9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9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9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9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9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9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9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9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9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9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9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9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9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9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9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9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9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9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9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9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9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9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9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9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9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9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9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9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9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9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9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9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9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9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9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9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9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9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9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9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9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9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9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9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9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9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9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9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9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9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9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9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9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9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9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9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9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9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9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9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9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9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9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9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9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9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9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9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9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9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9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9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9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9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9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9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9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9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9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9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9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9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9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9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9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9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9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9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9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9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9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9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9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9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9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9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9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9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9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9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9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9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9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9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9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9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9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9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9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9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9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9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9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9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9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9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9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9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9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9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9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9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9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9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9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9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9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9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9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9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9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9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9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9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9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9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9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9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9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9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9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9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9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9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9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9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9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9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9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9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9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9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9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9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9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9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9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9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9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9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9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9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9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9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9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9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9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9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9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9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9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9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9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9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9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9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9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9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9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9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9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9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9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9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9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9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9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9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9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9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9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9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9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9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9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9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9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9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9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9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9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9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9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9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9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9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9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9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9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9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9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9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9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9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9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9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9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9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9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9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9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9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9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9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9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9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9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9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9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9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9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9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9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9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9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9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9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9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9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9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9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9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9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9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9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9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9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9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9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9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9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9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9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9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9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9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9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9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9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9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9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9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9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9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9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9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9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9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9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9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9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9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9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9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9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9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9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9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9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9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9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9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9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9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9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9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9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9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9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9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9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9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9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9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9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9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9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9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9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9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9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9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9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9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9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9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9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9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9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9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9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9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9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9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9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9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9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9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9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9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9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9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9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9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9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9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9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9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9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9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9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9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9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9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9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9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9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9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9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9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9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9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9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9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9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9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9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9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9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9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9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9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9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9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9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9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9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9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9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9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9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9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9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9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9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9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9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9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9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9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9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9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9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9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9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9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9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9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9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9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9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9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9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9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9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9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9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9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9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9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9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9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9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9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9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9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9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9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9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9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9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9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9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9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9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9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9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9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9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9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9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9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9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9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9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9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9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9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9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9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9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9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9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9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9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9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9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9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9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9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9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9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9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9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9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9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9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9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9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9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9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9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9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9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9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9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9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9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9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9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9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9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9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9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9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9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9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9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9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9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9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9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9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9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9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9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9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9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9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9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9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9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9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9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9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9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9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9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9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9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9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9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9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9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9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9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9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9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9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9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9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9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9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9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9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9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9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9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9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9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9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9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9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9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9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9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9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9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9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9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9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9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9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9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9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9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9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9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9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9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9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9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9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9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9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9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9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9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9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9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9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9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9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9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9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9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9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9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9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9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9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9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9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9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9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9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9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9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9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9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9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9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9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9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9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9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9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9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9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9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9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9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9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9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9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9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9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9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9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9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9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9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9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9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9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9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9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9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9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9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9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9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9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9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9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9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9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9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9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9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9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9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9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9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9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9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9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9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9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9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9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9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9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9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9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9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9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9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9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9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9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9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9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9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9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9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9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9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9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9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9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9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9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9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9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9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9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9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9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9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9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9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9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9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9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9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9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9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9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9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9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9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9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9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9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9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9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9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9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9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9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9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9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9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9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9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9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9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9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9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9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9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9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9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9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9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9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9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9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9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9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9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9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9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9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9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9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9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9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9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9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9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9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9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9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9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9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9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9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9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9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9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9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9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9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9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9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9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9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9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9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9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9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9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9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9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9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9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9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9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9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9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9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9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9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9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9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9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9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9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9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9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9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9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9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9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9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9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9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9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9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9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9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9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9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9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9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9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9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9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9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9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9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9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9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9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9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9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9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9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9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9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9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9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9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9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9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9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9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9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9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9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9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9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9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9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9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9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9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9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9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9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9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9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9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9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9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9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9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9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9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9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9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9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9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9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9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9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9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9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9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9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9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9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9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9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9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9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9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9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9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9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9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9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9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9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9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9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9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9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9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9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9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9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9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9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9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9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9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9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9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9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9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9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9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9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9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9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9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9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9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9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9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9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9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9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9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9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9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9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9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9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9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9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9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9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9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9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9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9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9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9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9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9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9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9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9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9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9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9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9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9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9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9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9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9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9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9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9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9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9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9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9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9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9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9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9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9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9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9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9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9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9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9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9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9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9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9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9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9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9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9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9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9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9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9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9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9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9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9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9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9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9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9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9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9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9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9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9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9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9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9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9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9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9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9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9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9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9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9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9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9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9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9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9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9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9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9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9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9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9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9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9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9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9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9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9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9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9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9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9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9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9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9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9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9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9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9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9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9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9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9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9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9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9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9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9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9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9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9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9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9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9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9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9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9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9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9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9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9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9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9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9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9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9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9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9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9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9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9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9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9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9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9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9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9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9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9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9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9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9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9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9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9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9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9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9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9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9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9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9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9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9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9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9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9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9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9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9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9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9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9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9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9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9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9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9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9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9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9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9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9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9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9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9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9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9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9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9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9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9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9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9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9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9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9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9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9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9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9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9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9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9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9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9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9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9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9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9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9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9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9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9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9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9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9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9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9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9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9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9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9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9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9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9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9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9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9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9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9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9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9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9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9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9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9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9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9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9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9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9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9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9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9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9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9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9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9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9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9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9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9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9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9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9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9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9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9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9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9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9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9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9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9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9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9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9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9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9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9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9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9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9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9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9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9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9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9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9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9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9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9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9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9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9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9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9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9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9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9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9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9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9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9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9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9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9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9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9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9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9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9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9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9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9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9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9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9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9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9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9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9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9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9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9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9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9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9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9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9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9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9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9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9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9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9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9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9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9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9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9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9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9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9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9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9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9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9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9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9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9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9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9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9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9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9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9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9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9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9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9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9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9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9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9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9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9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9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9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9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9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9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9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9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9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9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9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9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9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9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9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9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9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9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9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9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9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9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9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9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9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9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9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9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9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9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9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9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9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9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9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9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9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9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9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9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9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9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9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9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9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9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9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9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9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9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9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9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9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9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9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9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9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9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9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9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9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9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9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9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9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9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9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9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9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9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9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9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9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9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9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9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9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9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9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9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9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9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9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9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9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9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9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9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9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9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9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9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9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9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9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9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9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9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9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9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9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9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9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9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9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9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9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9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9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9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9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9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9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9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9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9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9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9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9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9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9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9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9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9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9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9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9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9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9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9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9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9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9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9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9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9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9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9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9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9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9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9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9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9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9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9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9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9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9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9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9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9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9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9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9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9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9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9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9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9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9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9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9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9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9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9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9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9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9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9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9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9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9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9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9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9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9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9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9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9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9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9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9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9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9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9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9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9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9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9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9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9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9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9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9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9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9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9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9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9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9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9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9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9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9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9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9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9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9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9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9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9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9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9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9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9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9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9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9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9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9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9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9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9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9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9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9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9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9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9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9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9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9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9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9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9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9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9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9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9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9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9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9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9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9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9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9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9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9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9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9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9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9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9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9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9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9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9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9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9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9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9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9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9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9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9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9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9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9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9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9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9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9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9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9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9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9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9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9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9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9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9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9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9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9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9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9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9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9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9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9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9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9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9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9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9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9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9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9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9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9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9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9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9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9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9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9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9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9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9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9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9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9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9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9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9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9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9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9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9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9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9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9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9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9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9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9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9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9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9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9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9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9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9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9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9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9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9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9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9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9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9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9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9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9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9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9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9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9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9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9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9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9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9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9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9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9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9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9">
        <v>25975</v>
      </c>
      <c r="E7620" t="s">
        <v>1167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9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9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9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9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9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9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9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9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9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9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9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9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9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9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9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9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9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9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9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9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9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9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9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9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9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9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9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9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9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9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9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9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9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9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9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9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9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9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9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9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9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9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9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9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9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9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9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9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9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9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9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9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9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9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9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9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9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9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9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9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9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9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9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9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9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9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9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9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9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9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9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9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9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9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9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9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9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9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9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9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9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9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9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9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9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9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9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9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9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9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9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9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9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9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9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9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9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9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9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9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9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9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9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9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9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9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9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9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9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9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9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9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9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9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9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9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9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9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9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9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9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9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9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9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9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9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9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9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9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9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9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9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9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9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9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9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9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9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9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9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9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9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9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9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9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9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9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9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9">
        <v>38310</v>
      </c>
      <c r="E7778" t="s">
        <v>1165</v>
      </c>
    </row>
    <row r="7779" spans="1:5" ht="15.6">
      <c r="A7779" s="127" t="s">
        <v>1076</v>
      </c>
      <c r="B7779">
        <v>10096154767</v>
      </c>
      <c r="C7779" t="s">
        <v>162</v>
      </c>
      <c r="D7779" s="9">
        <v>38115</v>
      </c>
      <c r="E7779" t="s">
        <v>1165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8155</v>
      </c>
    </row>
    <row r="7783" spans="1:5">
      <c r="B7783" s="104">
        <v>10006666596</v>
      </c>
    </row>
    <row r="7784" spans="1:5">
      <c r="B7784" s="104" t="s">
        <v>8156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8157</v>
      </c>
    </row>
    <row r="7790" spans="1:5">
      <c r="B7790" s="103" t="s">
        <v>8158</v>
      </c>
    </row>
    <row r="7791" spans="1:5">
      <c r="B7791" s="104">
        <v>10006108083</v>
      </c>
    </row>
    <row r="7792" spans="1:5">
      <c r="B7792" s="103" t="s">
        <v>8159</v>
      </c>
    </row>
    <row r="7793" spans="2:2">
      <c r="B7793" s="104" t="s">
        <v>8160</v>
      </c>
    </row>
    <row r="7794" spans="2:2">
      <c r="B7794" s="104" t="s">
        <v>8161</v>
      </c>
    </row>
    <row r="7795" spans="2:2">
      <c r="B7795" s="104" t="s">
        <v>8162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8163</v>
      </c>
    </row>
    <row r="7801" spans="2:2">
      <c r="B7801" s="104" t="s">
        <v>8164</v>
      </c>
    </row>
    <row r="7802" spans="2:2">
      <c r="B7802" s="104" t="s">
        <v>8165</v>
      </c>
    </row>
    <row r="7803" spans="2:2">
      <c r="B7803" s="104" t="s">
        <v>8166</v>
      </c>
    </row>
    <row r="7804" spans="2:2">
      <c r="B7804" s="104" t="s">
        <v>8167</v>
      </c>
    </row>
    <row r="7805" spans="2:2">
      <c r="B7805" s="103" t="s">
        <v>8168</v>
      </c>
    </row>
    <row r="7806" spans="2:2">
      <c r="B7806" s="104" t="s">
        <v>8169</v>
      </c>
    </row>
    <row r="7807" spans="2:2">
      <c r="B7807" s="103" t="s">
        <v>8170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8171</v>
      </c>
    </row>
    <row r="7815" spans="2:2">
      <c r="B7815" s="104" t="s">
        <v>8172</v>
      </c>
    </row>
    <row r="7816" spans="2:2">
      <c r="B7816" s="104" t="s">
        <v>8173</v>
      </c>
    </row>
    <row r="7817" spans="2:2">
      <c r="B7817" s="103" t="s">
        <v>8174</v>
      </c>
    </row>
    <row r="7818" spans="2:2">
      <c r="B7818" s="104" t="s">
        <v>8175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8176</v>
      </c>
    </row>
    <row r="7823" spans="2:2">
      <c r="B7823" s="104" t="s">
        <v>8177</v>
      </c>
    </row>
    <row r="7824" spans="2:2">
      <c r="B7824" s="104" t="s">
        <v>8178</v>
      </c>
    </row>
    <row r="7825" spans="2:2">
      <c r="B7825" s="104" t="s">
        <v>8179</v>
      </c>
    </row>
    <row r="7826" spans="2:2">
      <c r="B7826" s="103" t="s">
        <v>8180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8181</v>
      </c>
    </row>
    <row r="7836" spans="2:2">
      <c r="B7836" s="104" t="s">
        <v>8182</v>
      </c>
    </row>
    <row r="7837" spans="2:2">
      <c r="B7837" s="103">
        <v>10111152354</v>
      </c>
    </row>
    <row r="7838" spans="2:2">
      <c r="B7838" s="103" t="s">
        <v>8183</v>
      </c>
    </row>
    <row r="7839" spans="2:2">
      <c r="B7839" s="104" t="s">
        <v>8184</v>
      </c>
    </row>
    <row r="7840" spans="2:2">
      <c r="B7840" s="103" t="s">
        <v>8185</v>
      </c>
    </row>
    <row r="7841" spans="2:2">
      <c r="B7841" s="104" t="s">
        <v>8186</v>
      </c>
    </row>
    <row r="7842" spans="2:2">
      <c r="B7842" s="104" t="s">
        <v>8187</v>
      </c>
    </row>
    <row r="7843" spans="2:2">
      <c r="B7843" s="103" t="s">
        <v>8188</v>
      </c>
    </row>
    <row r="7844" spans="2:2">
      <c r="B7844" s="104">
        <v>10163279447</v>
      </c>
    </row>
    <row r="7845" spans="2:2">
      <c r="B7845" s="104" t="s">
        <v>8189</v>
      </c>
    </row>
    <row r="7846" spans="2:2">
      <c r="B7846" s="103" t="s">
        <v>8190</v>
      </c>
    </row>
    <row r="7847" spans="2:2">
      <c r="B7847" s="104">
        <v>10084168092</v>
      </c>
    </row>
    <row r="7848" spans="2:2">
      <c r="B7848" s="103" t="s">
        <v>8191</v>
      </c>
    </row>
    <row r="7849" spans="2:2">
      <c r="B7849" s="103" t="s">
        <v>8192</v>
      </c>
    </row>
    <row r="7850" spans="2:2">
      <c r="B7850" s="103" t="s">
        <v>8193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8194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8195</v>
      </c>
    </row>
    <row r="7873" spans="2:2">
      <c r="B7873" s="104" t="s">
        <v>8196</v>
      </c>
    </row>
    <row r="7874" spans="2:2">
      <c r="B7874" s="103" t="s">
        <v>8197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8198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8199</v>
      </c>
    </row>
    <row r="7883" spans="2:2">
      <c r="B7883" s="104" t="s">
        <v>8200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8201</v>
      </c>
    </row>
    <row r="7888" spans="2:2">
      <c r="B7888" s="103" t="s">
        <v>8202</v>
      </c>
    </row>
    <row r="7889" spans="2:2">
      <c r="B7889" s="104" t="s">
        <v>8203</v>
      </c>
    </row>
    <row r="7890" spans="2:2">
      <c r="B7890" s="104" t="s">
        <v>8204</v>
      </c>
    </row>
    <row r="7891" spans="2:2">
      <c r="B7891" s="103" t="s">
        <v>8205</v>
      </c>
    </row>
    <row r="7892" spans="2:2">
      <c r="B7892" s="104" t="s">
        <v>8206</v>
      </c>
    </row>
    <row r="7893" spans="2:2">
      <c r="B7893" s="104" t="s">
        <v>8207</v>
      </c>
    </row>
    <row r="7894" spans="2:2">
      <c r="B7894" s="103" t="s">
        <v>8208</v>
      </c>
    </row>
    <row r="7895" spans="2:2">
      <c r="B7895" s="104" t="s">
        <v>8209</v>
      </c>
    </row>
    <row r="7896" spans="2:2">
      <c r="B7896" s="103" t="s">
        <v>8210</v>
      </c>
    </row>
    <row r="7897" spans="2:2">
      <c r="B7897" s="103" t="s">
        <v>8211</v>
      </c>
    </row>
    <row r="7898" spans="2:2">
      <c r="B7898" s="103" t="s">
        <v>8212</v>
      </c>
    </row>
    <row r="7899" spans="2:2">
      <c r="B7899" s="104" t="s">
        <v>8213</v>
      </c>
    </row>
    <row r="7900" spans="2:2">
      <c r="B7900" s="104">
        <v>10097209138</v>
      </c>
    </row>
    <row r="7901" spans="2:2">
      <c r="B7901" s="103" t="s">
        <v>8214</v>
      </c>
    </row>
    <row r="7902" spans="2:2">
      <c r="B7902" s="103" t="s">
        <v>8215</v>
      </c>
    </row>
    <row r="7903" spans="2:2">
      <c r="B7903" s="104">
        <v>10123151988</v>
      </c>
    </row>
    <row r="7904" spans="2:2">
      <c r="B7904" s="104" t="s">
        <v>8216</v>
      </c>
    </row>
    <row r="7905" spans="2:2">
      <c r="B7905" s="104" t="s">
        <v>8217</v>
      </c>
    </row>
    <row r="7906" spans="2:2">
      <c r="B7906" s="104" t="s">
        <v>8218</v>
      </c>
    </row>
    <row r="7907" spans="2:2">
      <c r="B7907" s="104" t="s">
        <v>8219</v>
      </c>
    </row>
    <row r="7908" spans="2:2">
      <c r="B7908" s="104" t="s">
        <v>8220</v>
      </c>
    </row>
    <row r="7909" spans="2:2">
      <c r="B7909" s="103" t="s">
        <v>8221</v>
      </c>
    </row>
    <row r="7910" spans="2:2">
      <c r="B7910" s="104" t="s">
        <v>8222</v>
      </c>
    </row>
    <row r="7911" spans="2:2">
      <c r="B7911" s="103" t="s">
        <v>8223</v>
      </c>
    </row>
    <row r="7912" spans="2:2">
      <c r="B7912" s="104" t="s">
        <v>8224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8225</v>
      </c>
    </row>
    <row r="7921" spans="2:2">
      <c r="B7921" s="104" t="s">
        <v>8226</v>
      </c>
    </row>
    <row r="7922" spans="2:2">
      <c r="B7922" s="104" t="s">
        <v>8227</v>
      </c>
    </row>
    <row r="7923" spans="2:2">
      <c r="B7923" s="103" t="s">
        <v>8228</v>
      </c>
    </row>
    <row r="7924" spans="2:2">
      <c r="B7924" s="104" t="s">
        <v>8229</v>
      </c>
    </row>
    <row r="7925" spans="2:2">
      <c r="B7925" s="103" t="s">
        <v>8230</v>
      </c>
    </row>
    <row r="7926" spans="2:2">
      <c r="B7926" s="103" t="s">
        <v>8231</v>
      </c>
    </row>
    <row r="7927" spans="2:2">
      <c r="B7927" s="103" t="s">
        <v>8232</v>
      </c>
    </row>
    <row r="7928" spans="2:2">
      <c r="B7928" s="103" t="s">
        <v>8233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5614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1348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7.8867187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3320312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1813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zoomScaleNormal="100" workbookViewId="0">
      <pane ySplit="1" topLeftCell="A4638" activePane="bottomLeft" state="frozen"/>
      <selection pane="bottomLeft" activeCell="L4655" sqref="L4655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</row>
    <row r="3" spans="1:11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</row>
    <row r="4" spans="1:11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</row>
    <row r="5" spans="1:11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</row>
    <row r="6" spans="1:11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</row>
    <row r="7" spans="1:11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</row>
    <row r="8" spans="1:11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</row>
    <row r="9" spans="1:11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</row>
    <row r="10" spans="1:11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</row>
    <row r="11" spans="1:11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</row>
    <row r="12" spans="1:11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</row>
    <row r="13" spans="1:11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</row>
    <row r="14" spans="1:11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</row>
    <row r="15" spans="1:11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</row>
    <row r="16" spans="1:11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</row>
    <row r="17" spans="1:11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</row>
    <row r="18" spans="1:11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</row>
    <row r="19" spans="1:11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</row>
    <row r="20" spans="1:11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</row>
    <row r="21" spans="1:11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</row>
    <row r="22" spans="1:11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</row>
    <row r="23" spans="1:11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</row>
    <row r="24" spans="1:11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</row>
    <row r="25" spans="1:11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</row>
    <row r="26" spans="1:11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</row>
    <row r="27" spans="1:11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</row>
    <row r="28" spans="1:11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</row>
    <row r="29" spans="1:11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</row>
    <row r="30" spans="1:11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</row>
    <row r="31" spans="1:11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</row>
    <row r="32" spans="1:11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</row>
    <row r="33" spans="1:11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</row>
    <row r="34" spans="1:11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</row>
    <row r="35" spans="1:11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</row>
    <row r="36" spans="1:11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</row>
    <row r="37" spans="1:11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</row>
    <row r="38" spans="1:11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</row>
    <row r="39" spans="1:11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</row>
    <row r="40" spans="1:11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</row>
    <row r="41" spans="1:11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</row>
    <row r="42" spans="1:11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</row>
    <row r="43" spans="1:11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</row>
    <row r="44" spans="1:11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</row>
    <row r="45" spans="1:11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</row>
    <row r="46" spans="1:11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</row>
    <row r="47" spans="1:11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</row>
    <row r="48" spans="1:11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</row>
    <row r="49" spans="1:11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</row>
    <row r="50" spans="1:11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</row>
    <row r="51" spans="1:11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</row>
    <row r="52" spans="1:11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</row>
    <row r="53" spans="1:11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</row>
    <row r="54" spans="1:11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</row>
    <row r="55" spans="1:11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</row>
    <row r="56" spans="1:11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</row>
    <row r="57" spans="1:11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</row>
    <row r="58" spans="1:11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</row>
    <row r="59" spans="1:11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</row>
    <row r="60" spans="1:11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</row>
    <row r="61" spans="1:11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</row>
    <row r="62" spans="1:11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</row>
    <row r="63" spans="1:11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</row>
    <row r="64" spans="1:11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</row>
    <row r="65" spans="1:11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</row>
    <row r="66" spans="1:11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</row>
    <row r="67" spans="1:11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</row>
    <row r="68" spans="1:11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</row>
    <row r="69" spans="1:11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</row>
    <row r="70" spans="1:11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</row>
    <row r="71" spans="1:11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</row>
    <row r="72" spans="1:11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</row>
    <row r="73" spans="1:11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</row>
    <row r="74" spans="1:11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</row>
    <row r="75" spans="1:11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</row>
    <row r="76" spans="1:11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</row>
    <row r="77" spans="1:11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</row>
    <row r="78" spans="1:11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</row>
    <row r="79" spans="1:11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</row>
    <row r="80" spans="1:11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</row>
    <row r="81" spans="1:11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</row>
    <row r="82" spans="1:11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</row>
    <row r="83" spans="1:11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</row>
    <row r="84" spans="1:11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</row>
    <row r="85" spans="1:11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</row>
    <row r="86" spans="1:11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</row>
    <row r="87" spans="1:11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</row>
    <row r="88" spans="1:11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</row>
    <row r="89" spans="1:11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</row>
    <row r="90" spans="1:11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</row>
    <row r="91" spans="1:11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</row>
    <row r="92" spans="1:11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</row>
    <row r="93" spans="1:11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</row>
    <row r="94" spans="1:11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</row>
    <row r="95" spans="1:11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</row>
    <row r="96" spans="1:11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</row>
    <row r="97" spans="1:11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</row>
    <row r="98" spans="1:11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</row>
    <row r="99" spans="1:11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</row>
    <row r="100" spans="1:11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</row>
    <row r="101" spans="1:11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</row>
    <row r="102" spans="1:11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</row>
    <row r="103" spans="1:11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</row>
    <row r="104" spans="1:11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</row>
    <row r="105" spans="1:11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</row>
    <row r="106" spans="1:11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</row>
    <row r="107" spans="1:11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</row>
    <row r="108" spans="1:11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</row>
    <row r="109" spans="1:11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</row>
    <row r="110" spans="1:11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</row>
    <row r="111" spans="1:11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</row>
    <row r="112" spans="1:11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</row>
    <row r="113" spans="1:11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</row>
    <row r="114" spans="1:11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</row>
    <row r="115" spans="1:11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</row>
    <row r="116" spans="1:11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</row>
    <row r="117" spans="1:11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</row>
    <row r="118" spans="1:11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</row>
    <row r="119" spans="1:11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</row>
    <row r="120" spans="1:11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</row>
    <row r="121" spans="1:11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</row>
    <row r="122" spans="1:11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</row>
    <row r="123" spans="1:11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</row>
    <row r="124" spans="1:11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</row>
    <row r="125" spans="1:11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</row>
    <row r="126" spans="1:11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</row>
    <row r="127" spans="1:11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</row>
    <row r="128" spans="1:11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</row>
    <row r="129" spans="1:11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</row>
    <row r="130" spans="1:11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</row>
    <row r="131" spans="1:11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</row>
    <row r="132" spans="1:11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</row>
    <row r="133" spans="1:11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</row>
    <row r="134" spans="1:11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</row>
    <row r="135" spans="1:11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</row>
    <row r="136" spans="1:11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</row>
    <row r="137" spans="1:11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</row>
    <row r="138" spans="1:11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</row>
    <row r="139" spans="1:11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</row>
    <row r="140" spans="1:11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</row>
    <row r="141" spans="1:11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</row>
    <row r="142" spans="1:11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</row>
    <row r="143" spans="1:11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</row>
    <row r="144" spans="1:11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</row>
    <row r="145" spans="1:11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</row>
    <row r="146" spans="1:11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</row>
    <row r="147" spans="1:11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</row>
    <row r="148" spans="1:11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</row>
    <row r="149" spans="1:11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</row>
    <row r="150" spans="1:11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</row>
    <row r="151" spans="1:11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</row>
    <row r="152" spans="1:11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</row>
    <row r="153" spans="1:11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</row>
    <row r="154" spans="1:11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</row>
    <row r="155" spans="1:11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</row>
    <row r="156" spans="1:11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</row>
    <row r="157" spans="1:11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</row>
    <row r="158" spans="1:11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</row>
    <row r="159" spans="1:11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</row>
    <row r="160" spans="1:11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</row>
    <row r="161" spans="1:11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</row>
    <row r="162" spans="1:11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</row>
    <row r="163" spans="1:11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</row>
    <row r="164" spans="1:11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</row>
    <row r="165" spans="1:11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</row>
    <row r="166" spans="1:11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</row>
    <row r="167" spans="1:11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</row>
    <row r="168" spans="1:11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</row>
    <row r="169" spans="1:11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</row>
    <row r="170" spans="1:11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</row>
    <row r="171" spans="1:11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</row>
    <row r="172" spans="1:11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</row>
    <row r="173" spans="1:11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</row>
    <row r="174" spans="1:11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</row>
    <row r="175" spans="1:11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</row>
    <row r="176" spans="1:11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</row>
    <row r="177" spans="1:11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</row>
    <row r="178" spans="1:11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</row>
    <row r="179" spans="1:11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</row>
    <row r="180" spans="1:11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</row>
    <row r="181" spans="1:11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</row>
    <row r="182" spans="1:11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</row>
    <row r="183" spans="1:11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</row>
    <row r="184" spans="1:11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</row>
    <row r="185" spans="1:11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</row>
    <row r="186" spans="1:11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</row>
    <row r="187" spans="1:11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</row>
    <row r="188" spans="1:11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</row>
    <row r="189" spans="1:11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</row>
    <row r="190" spans="1:11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</row>
    <row r="191" spans="1:11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</row>
    <row r="192" spans="1:11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</row>
    <row r="193" spans="1:11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</row>
    <row r="194" spans="1:11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</row>
    <row r="195" spans="1:11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</row>
    <row r="196" spans="1:11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</row>
    <row r="197" spans="1:11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</row>
    <row r="198" spans="1:11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</row>
    <row r="199" spans="1:11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</row>
    <row r="200" spans="1:11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</row>
    <row r="201" spans="1:11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</row>
    <row r="202" spans="1:11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</row>
    <row r="203" spans="1:11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</row>
    <row r="204" spans="1:11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</row>
    <row r="205" spans="1:11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</row>
    <row r="206" spans="1:11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</row>
    <row r="207" spans="1:11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</row>
    <row r="208" spans="1:11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</row>
    <row r="209" spans="1:11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</row>
    <row r="210" spans="1:11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</row>
    <row r="211" spans="1:11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</row>
    <row r="212" spans="1:11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</row>
    <row r="213" spans="1:11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</row>
    <row r="214" spans="1:11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</row>
    <row r="215" spans="1:11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</row>
    <row r="216" spans="1:11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</row>
    <row r="217" spans="1:11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</row>
    <row r="218" spans="1:11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</row>
    <row r="219" spans="1:11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</row>
    <row r="220" spans="1:11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</row>
    <row r="221" spans="1:11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</row>
    <row r="222" spans="1:11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</row>
    <row r="223" spans="1:11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</row>
    <row r="224" spans="1:11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</row>
    <row r="225" spans="1:11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</row>
    <row r="226" spans="1:11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</row>
    <row r="227" spans="1:11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</row>
    <row r="228" spans="1:11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</row>
    <row r="229" spans="1:11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</row>
    <row r="230" spans="1:11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</row>
    <row r="231" spans="1:11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</row>
    <row r="232" spans="1:11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</row>
    <row r="233" spans="1:11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</row>
    <row r="234" spans="1:11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</row>
    <row r="235" spans="1:11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</row>
    <row r="236" spans="1:11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</row>
    <row r="237" spans="1:11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</row>
    <row r="238" spans="1:11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</row>
    <row r="239" spans="1:11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</row>
    <row r="240" spans="1:11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</row>
    <row r="241" spans="1:11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</row>
    <row r="242" spans="1:11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</row>
    <row r="243" spans="1:11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</row>
    <row r="244" spans="1:11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</row>
    <row r="245" spans="1:11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</row>
    <row r="246" spans="1:11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</row>
    <row r="247" spans="1:11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</row>
    <row r="248" spans="1:11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</row>
    <row r="249" spans="1:11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</row>
    <row r="250" spans="1:11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</row>
    <row r="251" spans="1:11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</row>
    <row r="252" spans="1:11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</row>
    <row r="253" spans="1:11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</row>
    <row r="254" spans="1:11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</row>
    <row r="255" spans="1:11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</row>
    <row r="256" spans="1:11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</row>
    <row r="257" spans="1:11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</row>
    <row r="258" spans="1:11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</row>
    <row r="259" spans="1:11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</row>
    <row r="260" spans="1:11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</row>
    <row r="261" spans="1:11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</row>
    <row r="262" spans="1:11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</row>
    <row r="263" spans="1:11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</row>
    <row r="264" spans="1:11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</row>
    <row r="265" spans="1:11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</row>
    <row r="266" spans="1:11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</row>
    <row r="267" spans="1:11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</row>
    <row r="268" spans="1:11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</row>
    <row r="269" spans="1:11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</row>
    <row r="270" spans="1:11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</row>
    <row r="271" spans="1:11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</row>
    <row r="272" spans="1:11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</row>
    <row r="273" spans="1:11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</row>
    <row r="274" spans="1:11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</row>
    <row r="275" spans="1:11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</row>
    <row r="276" spans="1:11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</row>
    <row r="277" spans="1:11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</row>
    <row r="278" spans="1:11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</row>
    <row r="279" spans="1:11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</row>
    <row r="280" spans="1:11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</row>
    <row r="281" spans="1:11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</row>
    <row r="282" spans="1:11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</row>
    <row r="283" spans="1:11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</row>
    <row r="284" spans="1:11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</row>
    <row r="285" spans="1:11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</row>
    <row r="286" spans="1:11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</row>
    <row r="287" spans="1:11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</row>
    <row r="288" spans="1:11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</row>
    <row r="289" spans="1:11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</row>
    <row r="290" spans="1:11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</row>
    <row r="291" spans="1:11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</row>
    <row r="292" spans="1:11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</row>
    <row r="293" spans="1:11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</row>
    <row r="294" spans="1:11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</row>
    <row r="295" spans="1:11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</row>
    <row r="296" spans="1:11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</row>
    <row r="297" spans="1:11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</row>
    <row r="298" spans="1:11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</row>
    <row r="299" spans="1:11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</row>
    <row r="300" spans="1:11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</row>
    <row r="301" spans="1:11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</row>
    <row r="302" spans="1:11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</row>
    <row r="303" spans="1:11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</row>
    <row r="304" spans="1:11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</row>
    <row r="305" spans="1:11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</row>
    <row r="306" spans="1:11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</row>
    <row r="307" spans="1:11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</row>
    <row r="308" spans="1:11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</row>
    <row r="309" spans="1:11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</row>
    <row r="310" spans="1:11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</row>
    <row r="311" spans="1:11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</row>
    <row r="312" spans="1:11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</row>
    <row r="313" spans="1:11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</row>
    <row r="314" spans="1:11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</row>
    <row r="315" spans="1:11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</row>
    <row r="316" spans="1:11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</row>
    <row r="317" spans="1:11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</row>
    <row r="318" spans="1:11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</row>
    <row r="319" spans="1:11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</row>
    <row r="320" spans="1:11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</row>
    <row r="321" spans="1:11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</row>
    <row r="322" spans="1:11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</row>
    <row r="323" spans="1:11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</row>
    <row r="324" spans="1:11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</row>
    <row r="325" spans="1:11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</row>
    <row r="326" spans="1:11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</row>
    <row r="327" spans="1:11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</row>
    <row r="328" spans="1:11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</row>
    <row r="329" spans="1:11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</row>
    <row r="330" spans="1:11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</row>
    <row r="331" spans="1:11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</row>
    <row r="332" spans="1:11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</row>
    <row r="333" spans="1:11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</row>
    <row r="334" spans="1:11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</row>
    <row r="335" spans="1:11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</row>
    <row r="336" spans="1:11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</row>
    <row r="337" spans="1:11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</row>
    <row r="338" spans="1:11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</row>
    <row r="339" spans="1:11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</row>
    <row r="340" spans="1:11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</row>
    <row r="341" spans="1:11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</row>
    <row r="346" spans="1:11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</row>
    <row r="347" spans="1:11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</row>
    <row r="348" spans="1:11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</row>
    <row r="349" spans="1:11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</row>
    <row r="350" spans="1:11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</row>
    <row r="351" spans="1:11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</row>
    <row r="352" spans="1:11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</row>
    <row r="353" spans="1:11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</row>
    <row r="354" spans="1:11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</row>
    <row r="355" spans="1:11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</row>
    <row r="356" spans="1:11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</row>
    <row r="357" spans="1:11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</row>
    <row r="358" spans="1:11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</row>
    <row r="359" spans="1:11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</row>
    <row r="360" spans="1:11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</row>
    <row r="361" spans="1:11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</row>
    <row r="362" spans="1:11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</row>
    <row r="363" spans="1:11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</row>
    <row r="364" spans="1:11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</row>
    <row r="365" spans="1:11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</row>
    <row r="366" spans="1:11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</row>
    <row r="367" spans="1:11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</row>
    <row r="368" spans="1:11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</row>
    <row r="369" spans="1:11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</row>
    <row r="370" spans="1:11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</row>
    <row r="371" spans="1:11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</row>
    <row r="372" spans="1:11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</row>
    <row r="373" spans="1:11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</row>
    <row r="374" spans="1:11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</row>
    <row r="375" spans="1:11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</row>
    <row r="376" spans="1:11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</row>
    <row r="377" spans="1:11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</row>
    <row r="378" spans="1:11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</row>
    <row r="379" spans="1:11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</row>
    <row r="380" spans="1:11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</row>
    <row r="381" spans="1:11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</row>
    <row r="382" spans="1:11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</row>
    <row r="383" spans="1:11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</row>
    <row r="384" spans="1:11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</row>
    <row r="385" spans="1:11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</row>
    <row r="386" spans="1:11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</row>
    <row r="387" spans="1:11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</row>
    <row r="388" spans="1:11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</row>
    <row r="389" spans="1:11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</row>
    <row r="390" spans="1:11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</row>
    <row r="391" spans="1:11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</row>
    <row r="392" spans="1:11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</row>
    <row r="393" spans="1:11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</row>
    <row r="471" spans="1:11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</row>
    <row r="472" spans="1:11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</row>
    <row r="473" spans="1:11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</row>
    <row r="474" spans="1:11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</row>
    <row r="475" spans="1:11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</row>
    <row r="476" spans="1:11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</row>
    <row r="477" spans="1:11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</row>
    <row r="478" spans="1:11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</row>
    <row r="479" spans="1:11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</row>
    <row r="480" spans="1:11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</row>
    <row r="481" spans="1:11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</row>
    <row r="482" spans="1:11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</row>
    <row r="483" spans="1:11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</row>
    <row r="484" spans="1:11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</row>
    <row r="485" spans="1:11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</row>
    <row r="486" spans="1:11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</row>
    <row r="487" spans="1:11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</row>
    <row r="488" spans="1:11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</row>
    <row r="489" spans="1:11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</row>
    <row r="490" spans="1:11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</row>
    <row r="491" spans="1:11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</row>
    <row r="492" spans="1:11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</row>
    <row r="493" spans="1:11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</row>
    <row r="494" spans="1:11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</row>
    <row r="495" spans="1:11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</row>
    <row r="496" spans="1:11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</row>
    <row r="497" spans="1:11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</row>
    <row r="498" spans="1:11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</row>
    <row r="499" spans="1:11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</row>
    <row r="500" spans="1:11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</row>
    <row r="501" spans="1:11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</row>
    <row r="502" spans="1:11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</row>
    <row r="503" spans="1:11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</row>
    <row r="504" spans="1:11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</row>
    <row r="505" spans="1:11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</row>
    <row r="506" spans="1:11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</row>
    <row r="507" spans="1:11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</row>
    <row r="508" spans="1:11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</row>
    <row r="509" spans="1:11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</row>
    <row r="510" spans="1:11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</row>
    <row r="511" spans="1:11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</row>
    <row r="512" spans="1:11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</row>
    <row r="513" spans="1:11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</row>
    <row r="514" spans="1:11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</row>
    <row r="515" spans="1:11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</row>
    <row r="516" spans="1:11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</row>
    <row r="517" spans="1:11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</row>
    <row r="518" spans="1:11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</row>
    <row r="519" spans="1:11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</row>
    <row r="520" spans="1:11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</row>
    <row r="521" spans="1:11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</row>
    <row r="522" spans="1:11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</row>
    <row r="523" spans="1:11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</row>
    <row r="524" spans="1:11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</row>
    <row r="525" spans="1:11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</row>
    <row r="526" spans="1:11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</row>
    <row r="527" spans="1:11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</row>
    <row r="528" spans="1:11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</row>
    <row r="529" spans="1:11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</row>
    <row r="530" spans="1:11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</row>
    <row r="531" spans="1:11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</row>
    <row r="532" spans="1:11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</row>
    <row r="533" spans="1:11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</row>
    <row r="534" spans="1:11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</row>
    <row r="535" spans="1:11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</row>
    <row r="536" spans="1:11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</row>
    <row r="537" spans="1:11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</row>
    <row r="538" spans="1:11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</row>
    <row r="539" spans="1:11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</row>
    <row r="540" spans="1:11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</row>
    <row r="613" spans="1:11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</row>
    <row r="614" spans="1:11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</row>
    <row r="615" spans="1:11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</row>
    <row r="616" spans="1:11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</row>
    <row r="617" spans="1:11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</row>
    <row r="618" spans="1:11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</row>
    <row r="619" spans="1:11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</row>
    <row r="620" spans="1:11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</row>
    <row r="621" spans="1:11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</row>
    <row r="622" spans="1:11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</row>
    <row r="623" spans="1:11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</row>
    <row r="624" spans="1:11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</row>
    <row r="625" spans="1:11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</row>
    <row r="626" spans="1:11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</row>
    <row r="627" spans="1:11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</row>
    <row r="628" spans="1:11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</row>
    <row r="629" spans="1:11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</row>
    <row r="630" spans="1:11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</row>
    <row r="631" spans="1:11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</row>
    <row r="632" spans="1:11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</row>
    <row r="633" spans="1:11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</row>
    <row r="634" spans="1:11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</row>
    <row r="635" spans="1:11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</row>
    <row r="636" spans="1:11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</row>
    <row r="637" spans="1:11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</row>
    <row r="638" spans="1:11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</row>
    <row r="639" spans="1:11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</row>
    <row r="640" spans="1:11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</row>
    <row r="641" spans="1:11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</row>
    <row r="642" spans="1:11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</row>
    <row r="643" spans="1:11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</row>
    <row r="644" spans="1:11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</row>
    <row r="645" spans="1:11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</row>
    <row r="646" spans="1:11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</row>
    <row r="647" spans="1:11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</row>
    <row r="648" spans="1:11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</row>
    <row r="649" spans="1:11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</row>
    <row r="650" spans="1:11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</row>
    <row r="651" spans="1:11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</row>
    <row r="652" spans="1:11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</row>
    <row r="653" spans="1:11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</row>
    <row r="654" spans="1:11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</row>
    <row r="655" spans="1:11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</row>
    <row r="656" spans="1:11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</row>
    <row r="657" spans="1:11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</row>
    <row r="658" spans="1:11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</row>
    <row r="659" spans="1:11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</row>
    <row r="660" spans="1:11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</row>
    <row r="661" spans="1:11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</row>
    <row r="662" spans="1:11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</row>
    <row r="663" spans="1:11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</row>
    <row r="664" spans="1:11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</row>
    <row r="665" spans="1:11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</row>
    <row r="666" spans="1:11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</row>
    <row r="667" spans="1:11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</row>
    <row r="668" spans="1:11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</row>
    <row r="669" spans="1:11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</row>
    <row r="670" spans="1:11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</row>
    <row r="671" spans="1:11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</row>
    <row r="672" spans="1:11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</row>
    <row r="673" spans="1:11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</row>
    <row r="674" spans="1:11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</row>
    <row r="675" spans="1:11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</row>
    <row r="676" spans="1:11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</row>
    <row r="677" spans="1:11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</row>
    <row r="678" spans="1:11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</row>
    <row r="679" spans="1:11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</row>
    <row r="680" spans="1:11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</row>
    <row r="681" spans="1:11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</row>
    <row r="682" spans="1:11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</row>
    <row r="683" spans="1:11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</row>
    <row r="684" spans="1:11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</row>
    <row r="685" spans="1:11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</row>
    <row r="686" spans="1:11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</row>
    <row r="687" spans="1:11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</row>
    <row r="688" spans="1:11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</row>
    <row r="689" spans="1:11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</row>
    <row r="690" spans="1:11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</row>
    <row r="691" spans="1:11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</row>
    <row r="692" spans="1:11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</row>
    <row r="693" spans="1:11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</row>
    <row r="694" spans="1:11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</row>
    <row r="695" spans="1:11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</row>
    <row r="696" spans="1:11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</row>
    <row r="697" spans="1:11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</row>
    <row r="698" spans="1:11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</row>
    <row r="699" spans="1:11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</row>
    <row r="700" spans="1:11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</row>
    <row r="701" spans="1:11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</row>
    <row r="702" spans="1:11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</row>
    <row r="703" spans="1:11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</row>
    <row r="704" spans="1:11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</row>
    <row r="705" spans="1:11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</row>
    <row r="706" spans="1:11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</row>
    <row r="707" spans="1:11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</row>
    <row r="708" spans="1:11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</row>
    <row r="709" spans="1:11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</row>
    <row r="710" spans="1:11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</row>
    <row r="711" spans="1:11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</row>
    <row r="712" spans="1:11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</row>
    <row r="713" spans="1:11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</row>
    <row r="714" spans="1:11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</row>
    <row r="715" spans="1:11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</row>
    <row r="716" spans="1:11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</row>
    <row r="717" spans="1:11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</row>
    <row r="718" spans="1:11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</row>
    <row r="719" spans="1:11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</row>
    <row r="720" spans="1:11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</row>
    <row r="721" spans="1:11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</row>
    <row r="722" spans="1:11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</row>
    <row r="723" spans="1:11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</row>
    <row r="724" spans="1:11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</row>
    <row r="725" spans="1:11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</row>
    <row r="726" spans="1:11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</row>
    <row r="727" spans="1:11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</row>
    <row r="728" spans="1:11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</row>
    <row r="729" spans="1:11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</row>
    <row r="730" spans="1:11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</row>
    <row r="731" spans="1:11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</row>
    <row r="732" spans="1:11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</row>
    <row r="733" spans="1:11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</row>
    <row r="734" spans="1:11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</row>
    <row r="735" spans="1:11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</row>
    <row r="736" spans="1:11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</row>
    <row r="737" spans="1:11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</row>
    <row r="738" spans="1:11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</row>
    <row r="739" spans="1:11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</row>
    <row r="740" spans="1:11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</row>
    <row r="741" spans="1:11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</row>
    <row r="742" spans="1:11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</row>
    <row r="743" spans="1:11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</row>
    <row r="744" spans="1:11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</row>
    <row r="745" spans="1:11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</row>
    <row r="746" spans="1:11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</row>
    <row r="747" spans="1:11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</row>
    <row r="748" spans="1:11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</row>
    <row r="749" spans="1:11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</row>
    <row r="750" spans="1:11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</row>
    <row r="751" spans="1:11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</row>
    <row r="752" spans="1:11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</row>
    <row r="753" spans="1:11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</row>
    <row r="754" spans="1:11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</row>
    <row r="755" spans="1:11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</row>
    <row r="756" spans="1:11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</row>
    <row r="757" spans="1:11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</row>
    <row r="758" spans="1:11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</row>
    <row r="759" spans="1:11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</row>
    <row r="760" spans="1:11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</row>
    <row r="761" spans="1:11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</row>
    <row r="762" spans="1:11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</row>
    <row r="763" spans="1:11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</row>
    <row r="764" spans="1:11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</row>
    <row r="765" spans="1:11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</row>
    <row r="766" spans="1:11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</row>
    <row r="767" spans="1:11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</row>
    <row r="768" spans="1:11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</row>
    <row r="769" spans="1:11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</row>
    <row r="770" spans="1:11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</row>
    <row r="771" spans="1:11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</row>
    <row r="772" spans="1:11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</row>
    <row r="773" spans="1:11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</row>
    <row r="774" spans="1:11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</row>
    <row r="775" spans="1:11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</row>
    <row r="776" spans="1:11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</row>
    <row r="777" spans="1:11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</row>
    <row r="778" spans="1:11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</row>
    <row r="779" spans="1:11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</row>
    <row r="780" spans="1:11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</row>
    <row r="781" spans="1:11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</row>
    <row r="782" spans="1:11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</row>
    <row r="783" spans="1:11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</row>
    <row r="784" spans="1:11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</row>
    <row r="785" spans="1:11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</row>
    <row r="786" spans="1:11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</row>
    <row r="787" spans="1:11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</row>
    <row r="788" spans="1:11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</row>
    <row r="789" spans="1:11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</row>
    <row r="790" spans="1:11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</row>
    <row r="791" spans="1:11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</row>
    <row r="792" spans="1:11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</row>
    <row r="793" spans="1:11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</row>
    <row r="794" spans="1:11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</row>
    <row r="795" spans="1:11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</row>
    <row r="796" spans="1:11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</row>
    <row r="797" spans="1:11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</row>
    <row r="798" spans="1:11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</row>
    <row r="799" spans="1:11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</row>
    <row r="800" spans="1:11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</row>
    <row r="801" spans="1:11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</row>
    <row r="802" spans="1:11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</row>
    <row r="803" spans="1:11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</row>
    <row r="804" spans="1:11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</row>
    <row r="805" spans="1:11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</row>
    <row r="806" spans="1:11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</row>
    <row r="807" spans="1:11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</row>
    <row r="808" spans="1:11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</row>
    <row r="809" spans="1:11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</row>
    <row r="810" spans="1:11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</row>
    <row r="811" spans="1:11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</row>
    <row r="812" spans="1:11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</row>
    <row r="813" spans="1:11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</row>
    <row r="814" spans="1:11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</row>
    <row r="815" spans="1:11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</row>
    <row r="816" spans="1:11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</row>
    <row r="877" spans="1:11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</row>
    <row r="878" spans="1:11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</row>
    <row r="879" spans="1:11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</row>
    <row r="880" spans="1:11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</row>
    <row r="881" spans="1:11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</row>
    <row r="882" spans="1:11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</row>
    <row r="883" spans="1:11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</row>
    <row r="884" spans="1:11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</row>
    <row r="885" spans="1:11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</row>
    <row r="886" spans="1:11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</row>
    <row r="887" spans="1:11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</row>
    <row r="888" spans="1:11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</row>
    <row r="889" spans="1:11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</row>
    <row r="890" spans="1:11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</row>
    <row r="891" spans="1:11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</row>
    <row r="892" spans="1:11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</row>
    <row r="893" spans="1:11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</row>
    <row r="894" spans="1:11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</row>
    <row r="895" spans="1:11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</row>
    <row r="896" spans="1:11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</row>
    <row r="897" spans="1:11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</row>
    <row r="898" spans="1:11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</row>
    <row r="899" spans="1:11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</row>
    <row r="900" spans="1:11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</row>
    <row r="901" spans="1:11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</row>
    <row r="902" spans="1:11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</row>
    <row r="903" spans="1:11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</row>
    <row r="904" spans="1:11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</row>
    <row r="905" spans="1:11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</row>
    <row r="906" spans="1:11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</row>
    <row r="907" spans="1:11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</row>
    <row r="908" spans="1:11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</row>
    <row r="909" spans="1:11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</row>
    <row r="910" spans="1:11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</row>
    <row r="911" spans="1:11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</row>
    <row r="912" spans="1:11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</row>
    <row r="913" spans="1:11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</row>
    <row r="914" spans="1:11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</row>
    <row r="915" spans="1:11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</row>
    <row r="916" spans="1:11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</row>
    <row r="917" spans="1:11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</row>
    <row r="918" spans="1:11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</row>
    <row r="919" spans="1:11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</row>
    <row r="920" spans="1:11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</row>
    <row r="921" spans="1:11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</row>
    <row r="922" spans="1:11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</row>
    <row r="923" spans="1:11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</row>
    <row r="924" spans="1:11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</row>
    <row r="925" spans="1:11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</row>
    <row r="926" spans="1:11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</row>
    <row r="927" spans="1:11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</row>
    <row r="928" spans="1:11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</row>
    <row r="929" spans="1:11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</row>
    <row r="930" spans="1:11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</row>
    <row r="931" spans="1:11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</row>
    <row r="932" spans="1:11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</row>
    <row r="933" spans="1:11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</row>
    <row r="934" spans="1:11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</row>
    <row r="935" spans="1:11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</row>
    <row r="936" spans="1:11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</row>
    <row r="937" spans="1:11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</row>
    <row r="938" spans="1:11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</row>
    <row r="939" spans="1:11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</row>
    <row r="940" spans="1:11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</row>
    <row r="941" spans="1:11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</row>
    <row r="942" spans="1:11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</row>
    <row r="943" spans="1:11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</row>
    <row r="944" spans="1:11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</row>
    <row r="945" spans="1:11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</row>
    <row r="946" spans="1:11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</row>
    <row r="947" spans="1:11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</row>
    <row r="948" spans="1:11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</row>
    <row r="949" spans="1:11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</row>
    <row r="950" spans="1:11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</row>
    <row r="951" spans="1:11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</row>
    <row r="952" spans="1:11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</row>
    <row r="953" spans="1:11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</row>
    <row r="954" spans="1:11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</row>
    <row r="955" spans="1:11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</row>
    <row r="956" spans="1:11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</row>
    <row r="957" spans="1:11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</row>
    <row r="1100" spans="1:11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</row>
    <row r="1101" spans="1:11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</row>
    <row r="1102" spans="1:11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</row>
    <row r="1103" spans="1:11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</row>
    <row r="1104" spans="1:11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</row>
    <row r="1105" spans="1:11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</row>
    <row r="1106" spans="1:11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</row>
    <row r="1107" spans="1:11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</row>
    <row r="1108" spans="1:11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</row>
    <row r="1109" spans="1:11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</row>
    <row r="1110" spans="1:11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</row>
    <row r="1111" spans="1:11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</row>
    <row r="1112" spans="1:11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</row>
    <row r="1113" spans="1:11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</row>
    <row r="1114" spans="1:11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</row>
    <row r="1115" spans="1:11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</row>
    <row r="1116" spans="1:11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</row>
    <row r="1117" spans="1:11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</row>
    <row r="1118" spans="1:11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</row>
    <row r="1119" spans="1:11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</row>
    <row r="1120" spans="1:11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</row>
    <row r="1121" spans="1:11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</row>
    <row r="1122" spans="1:11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</row>
    <row r="1123" spans="1:11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</row>
    <row r="1124" spans="1:11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</row>
    <row r="1125" spans="1:11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</row>
    <row r="1126" spans="1:11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</row>
    <row r="1127" spans="1:11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</row>
    <row r="1128" spans="1:11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</row>
    <row r="1129" spans="1:11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</row>
    <row r="1130" spans="1:11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</row>
    <row r="1131" spans="1:11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</row>
    <row r="1132" spans="1:11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</row>
    <row r="1133" spans="1:11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</row>
    <row r="1134" spans="1:11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</row>
    <row r="1135" spans="1:11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</row>
    <row r="1136" spans="1:11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</row>
    <row r="1137" spans="1:11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</row>
    <row r="1138" spans="1:11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</row>
    <row r="1139" spans="1:11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</row>
    <row r="1140" spans="1:11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</row>
    <row r="1141" spans="1:11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</row>
    <row r="1142" spans="1:11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</row>
    <row r="1143" spans="1:11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</row>
    <row r="1144" spans="1:11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</row>
    <row r="1145" spans="1:11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</row>
    <row r="1146" spans="1:11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</row>
    <row r="1147" spans="1:11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</row>
    <row r="1148" spans="1:11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</row>
    <row r="1149" spans="1:11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</row>
    <row r="1150" spans="1:11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</row>
    <row r="1151" spans="1:11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</row>
    <row r="1152" spans="1:11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</row>
    <row r="1153" spans="1:11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</row>
    <row r="1154" spans="1:11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</row>
    <row r="1155" spans="1:11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</row>
    <row r="1156" spans="1:11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</row>
    <row r="1157" spans="1:11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</row>
    <row r="1158" spans="1:11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</row>
    <row r="1159" spans="1:11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</row>
    <row r="1160" spans="1:11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</row>
    <row r="1161" spans="1:11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</row>
    <row r="1162" spans="1:11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</row>
    <row r="1163" spans="1:11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</row>
    <row r="1164" spans="1:11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</row>
    <row r="1165" spans="1:11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</row>
    <row r="1166" spans="1:11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</row>
    <row r="1167" spans="1:11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</row>
    <row r="1168" spans="1:11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</row>
    <row r="1169" spans="1:11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</row>
    <row r="1170" spans="1:11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</row>
    <row r="1171" spans="1:11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</row>
    <row r="1172" spans="1:11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</row>
    <row r="1173" spans="1:11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</row>
    <row r="1174" spans="1:11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</row>
    <row r="1175" spans="1:11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</row>
    <row r="1176" spans="1:11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</row>
    <row r="1177" spans="1:11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</row>
    <row r="1178" spans="1:11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</row>
    <row r="1179" spans="1:11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</row>
    <row r="1180" spans="1:11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</row>
    <row r="1181" spans="1:11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</row>
    <row r="1422" spans="1:11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</row>
    <row r="1423" spans="1:11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</row>
    <row r="1424" spans="1:11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</row>
    <row r="1425" spans="1:11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</row>
    <row r="1426" spans="1:11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</row>
    <row r="1427" spans="1:11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</row>
    <row r="1428" spans="1:11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</row>
    <row r="1429" spans="1:11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</row>
    <row r="1430" spans="1:11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</row>
    <row r="1431" spans="1:11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</row>
    <row r="1432" spans="1:11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</row>
    <row r="1433" spans="1:11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</row>
    <row r="1434" spans="1:11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</row>
    <row r="1435" spans="1:11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</row>
    <row r="1436" spans="1:11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</row>
    <row r="1437" spans="1:11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</row>
    <row r="1438" spans="1:11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</row>
    <row r="1439" spans="1:11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</row>
    <row r="1440" spans="1:11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</row>
    <row r="1441" spans="1:11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</row>
    <row r="1442" spans="1:11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</row>
    <row r="1443" spans="1:11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</row>
    <row r="1444" spans="1:11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</row>
    <row r="1445" spans="1:11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</row>
    <row r="1446" spans="1:11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</row>
    <row r="1447" spans="1:11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</row>
    <row r="1448" spans="1:11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</row>
    <row r="1449" spans="1:11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</row>
    <row r="1450" spans="1:11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</row>
    <row r="1451" spans="1:11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</row>
    <row r="1452" spans="1:11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</row>
    <row r="1453" spans="1:11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</row>
    <row r="1454" spans="1:11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</row>
    <row r="1455" spans="1:11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</row>
    <row r="1456" spans="1:11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</row>
    <row r="1457" spans="1:11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</row>
    <row r="1458" spans="1:11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</row>
    <row r="1459" spans="1:11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</row>
    <row r="1460" spans="1:11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</row>
    <row r="1461" spans="1:11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</row>
    <row r="1462" spans="1:11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</row>
    <row r="1463" spans="1:11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</row>
    <row r="1464" spans="1:11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</row>
    <row r="1465" spans="1:11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</row>
    <row r="1466" spans="1:11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</row>
    <row r="1467" spans="1:11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</row>
    <row r="1468" spans="1:11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</row>
    <row r="1469" spans="1:11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</row>
    <row r="1470" spans="1:11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</row>
    <row r="1471" spans="1:11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</row>
    <row r="1472" spans="1:11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</row>
    <row r="1473" spans="1:11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</row>
    <row r="1474" spans="1:11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</row>
    <row r="1475" spans="1:11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</row>
    <row r="1476" spans="1:11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</row>
    <row r="1477" spans="1:11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</row>
    <row r="1478" spans="1:11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</row>
    <row r="1479" spans="1:11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</row>
    <row r="1480" spans="1:11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</row>
    <row r="1481" spans="1:11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</row>
    <row r="1482" spans="1:11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</row>
    <row r="1483" spans="1:11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</row>
    <row r="1484" spans="1:11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</row>
    <row r="1485" spans="1:11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</row>
    <row r="1486" spans="1:11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</row>
    <row r="1487" spans="1:11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</row>
    <row r="1488" spans="1:11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</row>
    <row r="1489" spans="1:11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</row>
    <row r="1490" spans="1:11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</row>
    <row r="1491" spans="1:11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</row>
    <row r="1492" spans="1:11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</row>
    <row r="1493" spans="1:11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</row>
    <row r="1494" spans="1:11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</row>
    <row r="1495" spans="1:11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</row>
    <row r="1496" spans="1:11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</row>
    <row r="1497" spans="1:11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</row>
    <row r="1498" spans="1:11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</row>
    <row r="1499" spans="1:11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</row>
    <row r="1500" spans="1:11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</row>
    <row r="1501" spans="1:11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</row>
    <row r="1502" spans="1:11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</row>
    <row r="1503" spans="1:11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</row>
    <row r="1504" spans="1:11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</row>
    <row r="1505" spans="1:11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</row>
    <row r="1506" spans="1:11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</row>
    <row r="1507" spans="1:11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</row>
    <row r="1508" spans="1:11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</row>
    <row r="1509" spans="1:11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</row>
    <row r="1510" spans="1:11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</row>
    <row r="1511" spans="1:11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</row>
    <row r="1512" spans="1:11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</row>
    <row r="1513" spans="1:11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</row>
    <row r="1514" spans="1:11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</row>
    <row r="1515" spans="1:11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</row>
    <row r="1516" spans="1:11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</row>
    <row r="1517" spans="1:11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</row>
    <row r="1518" spans="1:11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</row>
    <row r="1519" spans="1:11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</row>
    <row r="1520" spans="1:11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</row>
    <row r="1521" spans="1:11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</row>
    <row r="1522" spans="1:11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</row>
    <row r="1523" spans="1:11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</row>
    <row r="1524" spans="1:11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</row>
    <row r="1525" spans="1:11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</row>
    <row r="1526" spans="1:11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</row>
    <row r="1527" spans="1:11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</row>
    <row r="1528" spans="1:11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</row>
    <row r="1529" spans="1:11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</row>
    <row r="1530" spans="1:11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</row>
    <row r="1531" spans="1:11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</row>
    <row r="1532" spans="1:11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</row>
    <row r="1533" spans="1:11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</row>
    <row r="1534" spans="1:11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</row>
    <row r="1535" spans="1:11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</row>
    <row r="1536" spans="1:11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</row>
    <row r="1537" spans="1:11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</row>
    <row r="1538" spans="1:11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</row>
    <row r="1539" spans="1:11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</row>
    <row r="1540" spans="1:11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</row>
    <row r="1541" spans="1:11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</row>
    <row r="1542" spans="1:11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</row>
    <row r="1543" spans="1:11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</row>
    <row r="1544" spans="1:11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</row>
    <row r="1545" spans="1:11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</row>
    <row r="1546" spans="1:11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</row>
    <row r="1547" spans="1:11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</row>
    <row r="1548" spans="1:11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</row>
    <row r="1549" spans="1:11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</row>
    <row r="1550" spans="1:11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</row>
    <row r="1551" spans="1:11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</row>
    <row r="1552" spans="1:11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</row>
    <row r="1553" spans="1:11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</row>
    <row r="1554" spans="1:11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</row>
    <row r="1555" spans="1:11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</row>
    <row r="1556" spans="1:11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</row>
    <row r="1557" spans="1:11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</row>
    <row r="1714" spans="1:11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</row>
    <row r="1715" spans="1:11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</row>
    <row r="1716" spans="1:11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</row>
    <row r="1717" spans="1:11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</row>
    <row r="1718" spans="1:11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</row>
    <row r="1719" spans="1:11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</row>
    <row r="1720" spans="1:11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</row>
    <row r="1721" spans="1:11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</row>
    <row r="1722" spans="1:11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</row>
    <row r="1723" spans="1:11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</row>
    <row r="1724" spans="1:11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</row>
    <row r="1725" spans="1:11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</row>
    <row r="1726" spans="1:11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</row>
    <row r="1727" spans="1:11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</row>
    <row r="1728" spans="1:11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</row>
    <row r="1729" spans="1:11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</row>
    <row r="1730" spans="1:11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</row>
    <row r="1731" spans="1:11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</row>
    <row r="1732" spans="1:11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</row>
    <row r="1733" spans="1:11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</row>
    <row r="1734" spans="1:11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</row>
    <row r="1735" spans="1:11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</row>
    <row r="1736" spans="1:11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</row>
    <row r="1737" spans="1:11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</row>
    <row r="1738" spans="1:11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</row>
    <row r="1739" spans="1:11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</row>
    <row r="1740" spans="1:11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</row>
    <row r="1741" spans="1:11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</row>
    <row r="1742" spans="1:11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</row>
    <row r="1743" spans="1:11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</row>
    <row r="1744" spans="1:11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</row>
    <row r="1745" spans="1:11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</row>
    <row r="1746" spans="1:11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</row>
    <row r="1747" spans="1:11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</row>
    <row r="1748" spans="1:11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</row>
    <row r="1749" spans="1:11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</row>
    <row r="1750" spans="1:11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</row>
    <row r="1751" spans="1:11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</row>
    <row r="1752" spans="1:11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</row>
    <row r="1753" spans="1:11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</row>
    <row r="1754" spans="1:11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</row>
    <row r="1755" spans="1:11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</row>
    <row r="1756" spans="1:11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</row>
    <row r="1757" spans="1:11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</row>
    <row r="1758" spans="1:11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</row>
    <row r="1759" spans="1:11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</row>
    <row r="1760" spans="1:11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</row>
    <row r="1761" spans="1:11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</row>
    <row r="1762" spans="1:11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</row>
    <row r="1763" spans="1:11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</row>
    <row r="1764" spans="1:11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</row>
    <row r="1765" spans="1:11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</row>
    <row r="1766" spans="1:11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</row>
    <row r="1767" spans="1:11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</row>
    <row r="1828" spans="1:11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</row>
    <row r="1829" spans="1:11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</row>
    <row r="1830" spans="1:11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</row>
    <row r="1831" spans="1:11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</row>
    <row r="1832" spans="1:11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</row>
    <row r="1833" spans="1:11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</row>
    <row r="1834" spans="1:11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</row>
    <row r="1835" spans="1:11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</row>
    <row r="1836" spans="1:11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</row>
    <row r="1837" spans="1:11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</row>
    <row r="1838" spans="1:11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</row>
    <row r="1839" spans="1:11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</row>
    <row r="1840" spans="1:11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</row>
    <row r="1841" spans="1:11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</row>
    <row r="1842" spans="1:11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</row>
    <row r="1843" spans="1:11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</row>
    <row r="1844" spans="1:11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</row>
    <row r="1845" spans="1:11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</row>
    <row r="1846" spans="1:11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</row>
    <row r="1847" spans="1:11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</row>
    <row r="1848" spans="1:11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</row>
    <row r="1849" spans="1:11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</row>
    <row r="1850" spans="1:11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</row>
    <row r="1851" spans="1:11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</row>
    <row r="1852" spans="1:11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</row>
    <row r="1853" spans="1:11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</row>
    <row r="1854" spans="1:11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</row>
    <row r="1855" spans="1:11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</row>
    <row r="1856" spans="1:11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</row>
    <row r="1857" spans="1:11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</row>
    <row r="1858" spans="1:11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</row>
    <row r="1859" spans="1:11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</row>
    <row r="1860" spans="1:11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</row>
    <row r="1861" spans="1:11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</row>
    <row r="1862" spans="1:11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</row>
    <row r="1863" spans="1:11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</row>
    <row r="1864" spans="1:11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</row>
    <row r="1865" spans="1:11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</row>
    <row r="1866" spans="1:11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</row>
    <row r="1867" spans="1:11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</row>
    <row r="1868" spans="1:11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</row>
    <row r="1869" spans="1:11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</row>
    <row r="1870" spans="1:11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</row>
    <row r="1871" spans="1:11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</row>
    <row r="1872" spans="1:11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</row>
    <row r="1873" spans="1:11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</row>
    <row r="1874" spans="1:11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</row>
    <row r="1875" spans="1:11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</row>
    <row r="1876" spans="1:11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</row>
    <row r="1877" spans="1:11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</row>
    <row r="1878" spans="1:11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</row>
    <row r="1879" spans="1:11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</row>
    <row r="1880" spans="1:11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</row>
    <row r="1881" spans="1:11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</row>
    <row r="1882" spans="1:11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</row>
    <row r="1883" spans="1:11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</row>
    <row r="1884" spans="1:11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</row>
    <row r="1885" spans="1:11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</row>
    <row r="1886" spans="1:11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</row>
    <row r="1887" spans="1:11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</row>
    <row r="1888" spans="1:11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</row>
    <row r="1889" spans="1:11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</row>
    <row r="1890" spans="1:11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</row>
    <row r="1891" spans="1:11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</row>
    <row r="1892" spans="1:11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</row>
    <row r="1893" spans="1:11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</row>
    <row r="1894" spans="1:11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</row>
    <row r="1895" spans="1:11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</row>
    <row r="1896" spans="1:11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</row>
    <row r="1897" spans="1:11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</row>
    <row r="1898" spans="1:11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</row>
    <row r="1899" spans="1:11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</row>
    <row r="1900" spans="1:11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</row>
    <row r="1901" spans="1:11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</row>
    <row r="1902" spans="1:11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</row>
    <row r="1903" spans="1:11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</row>
    <row r="1904" spans="1:11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</row>
    <row r="1905" spans="1:11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</row>
    <row r="1906" spans="1:11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</row>
    <row r="1907" spans="1:11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</row>
    <row r="1908" spans="1:11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</row>
    <row r="1909" spans="1:11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</row>
    <row r="1910" spans="1:11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</row>
    <row r="1911" spans="1:11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</row>
    <row r="1912" spans="1:11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</row>
    <row r="1913" spans="1:11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</row>
    <row r="1914" spans="1:11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</row>
    <row r="1915" spans="1:11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</row>
    <row r="1916" spans="1:11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</row>
    <row r="1917" spans="1:11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</row>
    <row r="1918" spans="1:11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</row>
    <row r="1919" spans="1:11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</row>
    <row r="1920" spans="1:11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</row>
    <row r="1921" spans="1:11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</row>
    <row r="1922" spans="1:11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</row>
    <row r="1923" spans="1:11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</row>
    <row r="1924" spans="1:11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</row>
    <row r="1925" spans="1:11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</row>
    <row r="1926" spans="1:11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</row>
    <row r="1927" spans="1:11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</row>
    <row r="1928" spans="1:11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</row>
    <row r="1929" spans="1:11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</row>
    <row r="1930" spans="1:11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</row>
    <row r="1931" spans="1:11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</row>
    <row r="1932" spans="1:11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</row>
    <row r="1933" spans="1:11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</row>
    <row r="1934" spans="1:11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</row>
    <row r="1935" spans="1:11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</row>
    <row r="1936" spans="1:11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</row>
    <row r="1937" spans="1:11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</row>
    <row r="1938" spans="1:11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</row>
    <row r="1939" spans="1:11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</row>
    <row r="1940" spans="1:11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</row>
    <row r="1941" spans="1:11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</row>
    <row r="1942" spans="1:11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</row>
    <row r="1943" spans="1:11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</row>
    <row r="1944" spans="1:11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</row>
    <row r="1945" spans="1:11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</row>
    <row r="1946" spans="1:11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</row>
    <row r="1947" spans="1:11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</row>
    <row r="1948" spans="1:11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</row>
    <row r="1949" spans="1:11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</row>
    <row r="1950" spans="1:11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</row>
    <row r="1951" spans="1:11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</row>
    <row r="1952" spans="1:11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</row>
    <row r="1953" spans="1:11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</row>
    <row r="1954" spans="1:11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</row>
    <row r="1955" spans="1:11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</row>
    <row r="1956" spans="1:11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</row>
    <row r="1957" spans="1:11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</row>
    <row r="1958" spans="1:11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</row>
    <row r="1959" spans="1:11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</row>
    <row r="1960" spans="1:11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</row>
    <row r="1961" spans="1:11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</row>
    <row r="1962" spans="1:11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</row>
    <row r="1963" spans="1:11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</row>
    <row r="1964" spans="1:11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</row>
    <row r="1965" spans="1:11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</row>
    <row r="1966" spans="1:11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</row>
    <row r="1967" spans="1:11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</row>
    <row r="1968" spans="1:11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</row>
    <row r="1969" spans="1:11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</row>
    <row r="1970" spans="1:11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</row>
    <row r="1971" spans="1:11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</row>
    <row r="1972" spans="1:11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</row>
    <row r="1973" spans="1:11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</row>
    <row r="2030" spans="1:11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</row>
    <row r="2031" spans="1:11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</row>
    <row r="2032" spans="1:11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</row>
    <row r="2033" spans="1:11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</row>
    <row r="2034" spans="1:11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</row>
    <row r="2035" spans="1:11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</row>
    <row r="2036" spans="1:11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</row>
    <row r="2037" spans="1:11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</row>
    <row r="2038" spans="1:11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</row>
    <row r="2039" spans="1:11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</row>
    <row r="2040" spans="1:11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</row>
    <row r="2041" spans="1:11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</row>
    <row r="2042" spans="1:11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</row>
    <row r="2043" spans="1:11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</row>
    <row r="2044" spans="1:11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</row>
    <row r="2045" spans="1:11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</row>
    <row r="2046" spans="1:11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</row>
    <row r="2047" spans="1:11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</row>
    <row r="2048" spans="1:11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</row>
    <row r="2049" spans="1:11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</row>
    <row r="2050" spans="1:11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</row>
    <row r="2051" spans="1:11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</row>
    <row r="2052" spans="1:11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</row>
    <row r="2053" spans="1:11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</row>
    <row r="2054" spans="1:11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</row>
    <row r="2055" spans="1:11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</row>
    <row r="2056" spans="1:11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</row>
    <row r="2057" spans="1:11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</row>
    <row r="2058" spans="1:11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</row>
    <row r="2059" spans="1:11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</row>
    <row r="2060" spans="1:11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</row>
    <row r="2061" spans="1:11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</row>
    <row r="2062" spans="1:11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</row>
    <row r="2063" spans="1:11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</row>
    <row r="2064" spans="1:11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</row>
    <row r="2065" spans="1:11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</row>
    <row r="2066" spans="1:11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</row>
    <row r="2067" spans="1:11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</row>
    <row r="2068" spans="1:11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</row>
    <row r="2069" spans="1:11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</row>
    <row r="2070" spans="1:11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</row>
    <row r="2071" spans="1:11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</row>
    <row r="2072" spans="1:11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</row>
    <row r="2073" spans="1:11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</row>
    <row r="2074" spans="1:11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</row>
    <row r="2075" spans="1:11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</row>
    <row r="2076" spans="1:11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</row>
    <row r="2077" spans="1:11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</row>
    <row r="2078" spans="1:11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</row>
    <row r="2079" spans="1:11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</row>
    <row r="2080" spans="1:11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</row>
    <row r="2081" spans="1:11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</row>
    <row r="2297" spans="1:11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</row>
    <row r="2298" spans="1:11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</row>
    <row r="2299" spans="1:11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</row>
    <row r="2300" spans="1:11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</row>
    <row r="2301" spans="1:11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</row>
    <row r="2586" spans="1:11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</row>
    <row r="2587" spans="1:11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</row>
    <row r="2588" spans="1:11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</row>
    <row r="2589" spans="1:11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</row>
    <row r="2590" spans="1:11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</row>
    <row r="2591" spans="1:11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</row>
    <row r="2592" spans="1:11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</row>
    <row r="2593" spans="1:11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</row>
    <row r="2594" spans="1:11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</row>
    <row r="2595" spans="1:11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</row>
    <row r="2596" spans="1:11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</row>
    <row r="2597" spans="1:11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</row>
    <row r="2598" spans="1:11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</row>
    <row r="2599" spans="1:11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</row>
    <row r="2600" spans="1:11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</row>
    <row r="2601" spans="1:11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</row>
    <row r="2602" spans="1:11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</row>
    <row r="2603" spans="1:11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</row>
    <row r="2604" spans="1:11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</row>
    <row r="2605" spans="1:11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</row>
    <row r="2606" spans="1:11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</row>
    <row r="2607" spans="1:11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</row>
    <row r="2608" spans="1:11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</row>
    <row r="2609" spans="1:11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</row>
    <row r="2610" spans="1:11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</row>
    <row r="2611" spans="1:11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</row>
    <row r="2612" spans="1:11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</row>
    <row r="2613" spans="1:11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</row>
    <row r="2614" spans="1:11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</row>
    <row r="2615" spans="1:11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</row>
    <row r="2616" spans="1:11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</row>
    <row r="2617" spans="1:11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</row>
    <row r="2618" spans="1:11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</row>
    <row r="2619" spans="1:11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</row>
    <row r="2620" spans="1:11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</row>
    <row r="2621" spans="1:11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</row>
    <row r="2622" spans="1:11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</row>
    <row r="2623" spans="1:11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</row>
    <row r="2624" spans="1:11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</row>
    <row r="2625" spans="1:11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</row>
    <row r="2626" spans="1:11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</row>
    <row r="2627" spans="1:11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</row>
    <row r="2628" spans="1:11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</row>
    <row r="2629" spans="1:11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</row>
    <row r="2630" spans="1:11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</row>
    <row r="2631" spans="1:11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</row>
    <row r="2632" spans="1:11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</row>
    <row r="2633" spans="1:11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</row>
    <row r="2634" spans="1:11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</row>
    <row r="2635" spans="1:11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</row>
    <row r="2636" spans="1:11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</row>
    <row r="2637" spans="1:11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</row>
    <row r="2638" spans="1:11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</row>
    <row r="2639" spans="1:11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</row>
    <row r="2640" spans="1:11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</row>
    <row r="2641" spans="1:11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</row>
    <row r="2642" spans="1:11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</row>
    <row r="2643" spans="1:11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</row>
    <row r="2644" spans="1:11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</row>
    <row r="2645" spans="1:11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</row>
    <row r="2646" spans="1:11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</row>
    <row r="2647" spans="1:11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</row>
    <row r="2648" spans="1:11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</row>
    <row r="2649" spans="1:11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</row>
    <row r="2650" spans="1:11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</row>
    <row r="2651" spans="1:11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</row>
    <row r="2652" spans="1:11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</row>
    <row r="2653" spans="1:11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</row>
    <row r="2654" spans="1:11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</row>
    <row r="2655" spans="1:11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</row>
    <row r="2784" spans="1:11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</row>
    <row r="2785" spans="1:11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</row>
    <row r="2786" spans="1:11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</row>
    <row r="2787" spans="1:11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</row>
    <row r="2788" spans="1:11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</row>
    <row r="2789" spans="1:11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</row>
    <row r="2790" spans="1:11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</row>
    <row r="2791" spans="1:11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</row>
    <row r="2792" spans="1:11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</row>
    <row r="2793" spans="1:11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</row>
    <row r="2794" spans="1:11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</row>
    <row r="2795" spans="1:11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</row>
    <row r="2796" spans="1:11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</row>
    <row r="2797" spans="1:11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</row>
    <row r="2798" spans="1:11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</row>
    <row r="2799" spans="1:11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</row>
    <row r="2800" spans="1:11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</row>
    <row r="2801" spans="1:11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</row>
    <row r="2802" spans="1:11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</row>
    <row r="2803" spans="1:11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</row>
    <row r="2804" spans="1:11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</row>
    <row r="2805" spans="1:11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</row>
    <row r="2806" spans="1:11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</row>
    <row r="2807" spans="1:11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</row>
    <row r="2808" spans="1:11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</row>
    <row r="2809" spans="1:11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</row>
    <row r="2810" spans="1:11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</row>
    <row r="2811" spans="1:11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</row>
    <row r="2812" spans="1:11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</row>
    <row r="2813" spans="1:11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</row>
    <row r="2814" spans="1:11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</row>
    <row r="2815" spans="1:11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</row>
    <row r="2816" spans="1:11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</row>
    <row r="2817" spans="1:11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</row>
    <row r="2818" spans="1:11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</row>
    <row r="2819" spans="1:11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</row>
    <row r="2820" spans="1:11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</row>
    <row r="2821" spans="1:11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</row>
    <row r="2822" spans="1:11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</row>
    <row r="2823" spans="1:11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</row>
    <row r="2824" spans="1:11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</row>
    <row r="2825" spans="1:11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</row>
    <row r="2826" spans="1:11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</row>
    <row r="2827" spans="1:11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</row>
    <row r="2828" spans="1:11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</row>
    <row r="2829" spans="1:11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</row>
    <row r="2830" spans="1:11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</row>
    <row r="2831" spans="1:11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</row>
    <row r="2832" spans="1:11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</row>
    <row r="2833" spans="1:11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</row>
    <row r="2834" spans="1:11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</row>
    <row r="2835" spans="1:11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</row>
    <row r="2836" spans="1:11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</row>
    <row r="2837" spans="1:11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</row>
    <row r="2838" spans="1:11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</row>
    <row r="2839" spans="1:11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</row>
    <row r="2840" spans="1:11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</row>
    <row r="2841" spans="1:11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</row>
    <row r="2842" spans="1:11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</row>
    <row r="2843" spans="1:11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</row>
    <row r="2844" spans="1:11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</row>
    <row r="2845" spans="1:11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</row>
    <row r="2846" spans="1:11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</row>
    <row r="2847" spans="1:11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</row>
    <row r="2848" spans="1:11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</row>
    <row r="2849" spans="1:11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</row>
    <row r="2850" spans="1:11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</row>
    <row r="2851" spans="1:11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</row>
    <row r="2852" spans="1:11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</row>
    <row r="2853" spans="1:11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</row>
    <row r="2854" spans="1:11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</row>
    <row r="2855" spans="1:11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</row>
    <row r="2856" spans="1:11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</row>
    <row r="2857" spans="1:11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</row>
    <row r="2858" spans="1:11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</row>
    <row r="2859" spans="1:11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</row>
    <row r="2860" spans="1:11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</row>
    <row r="2861" spans="1:11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</row>
    <row r="2862" spans="1:11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</row>
    <row r="2863" spans="1:11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</row>
    <row r="2864" spans="1:11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</row>
    <row r="2865" spans="1:11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</row>
    <row r="2866" spans="1:11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</row>
    <row r="2867" spans="1:11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</row>
    <row r="2868" spans="1:11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</row>
    <row r="2869" spans="1:11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</row>
    <row r="2870" spans="1:11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</row>
    <row r="2871" spans="1:11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</row>
    <row r="2872" spans="1:11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</row>
    <row r="2934" spans="1:11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</row>
    <row r="2935" spans="1:11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</row>
    <row r="2936" spans="1:11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</row>
    <row r="2937" spans="1:11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</row>
    <row r="2938" spans="1:11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</row>
    <row r="2939" spans="1:11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</row>
    <row r="2940" spans="1:11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</row>
    <row r="2941" spans="1:11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</row>
    <row r="2942" spans="1:11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</row>
    <row r="2943" spans="1:11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</row>
    <row r="2944" spans="1:11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</row>
    <row r="2945" spans="1:11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</row>
    <row r="2946" spans="1:11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</row>
    <row r="2947" spans="1:11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</row>
    <row r="2948" spans="1:11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</row>
    <row r="2949" spans="1:11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</row>
    <row r="2950" spans="1:11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</row>
    <row r="2951" spans="1:11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</row>
    <row r="2952" spans="1:11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</row>
    <row r="2953" spans="1:11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</row>
    <row r="2954" spans="1:11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</row>
    <row r="2955" spans="1:11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</row>
    <row r="2956" spans="1:11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</row>
    <row r="2957" spans="1:11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</row>
    <row r="2958" spans="1:11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</row>
    <row r="2959" spans="1:11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</row>
    <row r="2960" spans="1:11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</row>
    <row r="2961" spans="1:11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</row>
    <row r="2962" spans="1:11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</row>
    <row r="2963" spans="1:11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</row>
    <row r="2964" spans="1:11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</row>
    <row r="2965" spans="1:11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</row>
    <row r="2966" spans="1:11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</row>
    <row r="2967" spans="1:11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</row>
    <row r="2968" spans="1:11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</row>
    <row r="2969" spans="1:11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</row>
    <row r="2970" spans="1:11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</row>
    <row r="2971" spans="1:11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</row>
    <row r="2972" spans="1:11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</row>
    <row r="2973" spans="1:11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</row>
    <row r="2974" spans="1:11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</row>
    <row r="2975" spans="1:11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</row>
    <row r="2976" spans="1:11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</row>
    <row r="2977" spans="1:11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</row>
    <row r="2978" spans="1:11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</row>
    <row r="2979" spans="1:11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</row>
    <row r="2980" spans="1:11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</row>
    <row r="2981" spans="1:11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</row>
    <row r="2982" spans="1:11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</row>
    <row r="2983" spans="1:11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</row>
    <row r="2984" spans="1:11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</row>
    <row r="2985" spans="1:11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</row>
    <row r="2986" spans="1:11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</row>
    <row r="2987" spans="1:11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</row>
    <row r="2988" spans="1:11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</row>
    <row r="2989" spans="1:11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</row>
    <row r="2990" spans="1:11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</row>
    <row r="2991" spans="1:11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</row>
    <row r="2992" spans="1:11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</row>
    <row r="2993" spans="1:11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</row>
    <row r="2994" spans="1:11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</row>
    <row r="2995" spans="1:11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</row>
    <row r="2996" spans="1:11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</row>
    <row r="2997" spans="1:11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</row>
    <row r="2998" spans="1:11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</row>
    <row r="2999" spans="1:11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</row>
    <row r="3000" spans="1:11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</row>
    <row r="3001" spans="1:11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</row>
    <row r="3002" spans="1:11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</row>
    <row r="3003" spans="1:11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</row>
    <row r="3004" spans="1:11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</row>
    <row r="3005" spans="1:11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</row>
    <row r="3006" spans="1:11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</row>
    <row r="3007" spans="1:11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</row>
    <row r="3008" spans="1:11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</row>
    <row r="3009" spans="1:11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</row>
    <row r="3010" spans="1:11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</row>
    <row r="3011" spans="1:11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</row>
    <row r="3012" spans="1:11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</row>
    <row r="3013" spans="1:11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</row>
    <row r="3014" spans="1:11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</row>
    <row r="3015" spans="1:11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</row>
    <row r="3016" spans="1:11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</row>
    <row r="3017" spans="1:11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</row>
    <row r="3018" spans="1:11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</row>
    <row r="3019" spans="1:11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</row>
    <row r="3020" spans="1:11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</row>
    <row r="3021" spans="1:11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</row>
    <row r="3022" spans="1:11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</row>
    <row r="3023" spans="1:11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</row>
    <row r="3024" spans="1:11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</row>
    <row r="3025" spans="1:11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</row>
    <row r="3026" spans="1:11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</row>
    <row r="3027" spans="1:11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</row>
    <row r="3028" spans="1:11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</row>
    <row r="3029" spans="1:11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</row>
    <row r="3030" spans="1:11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</row>
    <row r="3031" spans="1:11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</row>
    <row r="3032" spans="1:11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</row>
    <row r="3033" spans="1:11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</row>
    <row r="3034" spans="1:11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</row>
    <row r="3035" spans="1:11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</row>
    <row r="3036" spans="1:11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</row>
    <row r="3037" spans="1:11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</row>
    <row r="3038" spans="1:11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</row>
    <row r="3039" spans="1:11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</row>
    <row r="3040" spans="1:11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</row>
    <row r="3041" spans="1:11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</row>
    <row r="3042" spans="1:11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</row>
    <row r="3043" spans="1:11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</row>
    <row r="3044" spans="1:11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</row>
    <row r="3045" spans="1:11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</row>
    <row r="3046" spans="1:11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</row>
    <row r="3047" spans="1:11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</row>
    <row r="3048" spans="1:11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</row>
    <row r="3049" spans="1:11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</row>
    <row r="3050" spans="1:11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</row>
    <row r="3051" spans="1:11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</row>
    <row r="3052" spans="1:11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</row>
    <row r="3053" spans="1:11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</row>
    <row r="3054" spans="1:11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</row>
    <row r="3055" spans="1:11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</row>
    <row r="3056" spans="1:11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</row>
    <row r="3057" spans="1:11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</row>
    <row r="3058" spans="1:11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</row>
    <row r="3059" spans="1:11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</row>
    <row r="3060" spans="1:11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</row>
    <row r="3061" spans="1:11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</row>
    <row r="3062" spans="1:11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</row>
    <row r="3063" spans="1:11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</row>
    <row r="3064" spans="1:11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</row>
    <row r="3065" spans="1:11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</row>
    <row r="3066" spans="1:11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</row>
    <row r="3067" spans="1:11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</row>
    <row r="3068" spans="1:11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</row>
    <row r="3069" spans="1:11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</row>
    <row r="3070" spans="1:11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</row>
    <row r="3071" spans="1:11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</row>
    <row r="3072" spans="1:11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</row>
    <row r="3073" spans="1:11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</row>
    <row r="3074" spans="1:11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</row>
    <row r="3075" spans="1:11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</row>
    <row r="3076" spans="1:11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</row>
    <row r="3077" spans="1:11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</row>
    <row r="3078" spans="1:11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</row>
    <row r="3079" spans="1:11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</row>
    <row r="3080" spans="1:11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</row>
    <row r="3081" spans="1:11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</row>
    <row r="3082" spans="1:11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</row>
    <row r="3083" spans="1:11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</row>
    <row r="3084" spans="1:11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</row>
    <row r="3085" spans="1:11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</row>
    <row r="3086" spans="1:11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J3126" t="e">
        <v>#N/A</v>
      </c>
      <c r="K3126" s="10" t="e">
        <f>(C3126-VLOOKUP(H3126,Riders!$A$2:$E$8001,4,FALSE))/365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J3137" t="e">
        <v>#N/A</v>
      </c>
      <c r="K3137" s="10" t="e">
        <f>(C3137-VLOOKUP(H3137,Riders!$A$2:$E$8001,4,FALSE))/365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</row>
    <row r="4281" spans="1:11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</row>
    <row r="4282" spans="1:11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</row>
    <row r="4283" spans="1:11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</row>
    <row r="4284" spans="1:11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</row>
    <row r="4285" spans="1:11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534</v>
      </c>
      <c r="H4285" t="s">
        <v>167</v>
      </c>
      <c r="I4285" t="s">
        <v>30</v>
      </c>
      <c r="K4285" s="10">
        <f>(C4285-VLOOKUP(H4285,Riders!$A$2:$E$8001,4,FALSE))/365</f>
        <v>23.734246575342464</v>
      </c>
    </row>
    <row r="4286" spans="1:11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534</v>
      </c>
      <c r="H4286" t="s">
        <v>194</v>
      </c>
      <c r="I4286" t="s">
        <v>50</v>
      </c>
      <c r="K4286" s="10">
        <f>(C4286-VLOOKUP(H4286,Riders!$A$2:$E$8001,4,FALSE))/365</f>
        <v>35.164383561643838</v>
      </c>
    </row>
    <row r="4287" spans="1:11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(C4287-VLOOKUP(H4287,Riders!$A$2:$E$8001,4,FALSE))/365</f>
        <v>30.210958904109589</v>
      </c>
    </row>
    <row r="4288" spans="1:11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468</v>
      </c>
      <c r="I4288" t="s">
        <v>26</v>
      </c>
      <c r="K4288" s="10">
        <f>(C4288-VLOOKUP(H4288,Riders!$A$2:$E$8001,4,FALSE))/365</f>
        <v>24.090410958904108</v>
      </c>
    </row>
    <row r="4289" spans="1:11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(C4289-VLOOKUP(H4289,Riders!$A$2:$E$8001,4,FALSE))/365</f>
        <v>23.876712328767123</v>
      </c>
    </row>
    <row r="4290" spans="1:11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(C4290-VLOOKUP(H4290,Riders!$A$2:$E$8001,4,FALSE))/365</f>
        <v>29.372602739726027</v>
      </c>
    </row>
    <row r="4291" spans="1:11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(C4291-VLOOKUP(H4291,Riders!$A$2:$E$8001,4,FALSE))/365</f>
        <v>29.290410958904111</v>
      </c>
    </row>
    <row r="4292" spans="1:11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604</v>
      </c>
      <c r="H4292" t="s">
        <v>676</v>
      </c>
      <c r="I4292" t="s">
        <v>24</v>
      </c>
      <c r="K4292" s="10">
        <f>(C4292-VLOOKUP(H4292,Riders!$A$2:$E$8001,4,FALSE))/365</f>
        <v>25.695890410958903</v>
      </c>
    </row>
    <row r="4293" spans="1:11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(C4293-VLOOKUP(H4293,Riders!$A$2:$E$8001,4,FALSE))/365</f>
        <v>27.008219178082193</v>
      </c>
    </row>
    <row r="4294" spans="1:11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(C4294-VLOOKUP(H4294,Riders!$A$2:$E$8001,4,FALSE))/365</f>
        <v>27.027397260273972</v>
      </c>
    </row>
    <row r="4295" spans="1:11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476</v>
      </c>
      <c r="K4295" s="10">
        <f>(C4295-VLOOKUP(H4295,Riders!$A$2:$E$8001,4,FALSE))/365</f>
        <v>22.4986301369863</v>
      </c>
    </row>
    <row r="4296" spans="1:11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(C4296-VLOOKUP(H4296,Riders!$A$2:$E$8001,4,FALSE))/365</f>
        <v>21.978082191780821</v>
      </c>
    </row>
    <row r="4297" spans="1:11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(C4297-VLOOKUP(H4297,Riders!$A$2:$E$8001,4,FALSE))/365</f>
        <v>24.345205479452055</v>
      </c>
    </row>
    <row r="4298" spans="1:11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551</v>
      </c>
      <c r="I4298" t="s">
        <v>24</v>
      </c>
      <c r="K4298" s="10">
        <f>(C4298-VLOOKUP(H4298,Riders!$A$2:$E$8001,4,FALSE))/365</f>
        <v>20.150684931506849</v>
      </c>
    </row>
    <row r="4299" spans="1:11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(C4299-VLOOKUP(H4299,Riders!$A$2:$E$8001,4,FALSE))/365</f>
        <v>29.967123287671232</v>
      </c>
    </row>
    <row r="4300" spans="1:11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256</v>
      </c>
      <c r="I4300" t="s">
        <v>254</v>
      </c>
      <c r="K4300" s="10">
        <f>(C4300-VLOOKUP(H4300,Riders!$A$2:$E$8001,4,FALSE))/365</f>
        <v>25.454794520547946</v>
      </c>
    </row>
    <row r="4301" spans="1:11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469</v>
      </c>
      <c r="I4301" t="s">
        <v>40</v>
      </c>
      <c r="K4301" s="10">
        <f>(C4301-VLOOKUP(H4301,Riders!$A$2:$E$8001,4,FALSE))/365</f>
        <v>24.367123287671234</v>
      </c>
    </row>
    <row r="4302" spans="1:11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1066</v>
      </c>
      <c r="K4302" s="10">
        <f>(C4302-VLOOKUP(H4302,Riders!$A$2:$E$8001,4,FALSE))/365</f>
        <v>21.989041095890411</v>
      </c>
    </row>
    <row r="4303" spans="1:11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(C4303-VLOOKUP(H4303,Riders!$A$2:$E$8001,4,FALSE))/365</f>
        <v>22.75068493150685</v>
      </c>
    </row>
    <row r="4304" spans="1:11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1067</v>
      </c>
      <c r="K4304" s="10">
        <f>(C4304-VLOOKUP(H4304,Riders!$A$2:$E$8001,4,FALSE))/365</f>
        <v>21.293150684931508</v>
      </c>
    </row>
    <row r="4305" spans="1:11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(C4305-VLOOKUP(H4305,Riders!$A$2:$E$8001,4,FALSE))/365</f>
        <v>25.860273972602741</v>
      </c>
    </row>
    <row r="4306" spans="1:11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(C4306-VLOOKUP(H4306,Riders!$A$2:$E$8001,4,FALSE))/365</f>
        <v>29.161643835616438</v>
      </c>
    </row>
    <row r="4307" spans="1:11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(C4307-VLOOKUP(H4307,Riders!$A$2:$E$8001,4,FALSE))/365</f>
        <v>28.621917808219177</v>
      </c>
    </row>
    <row r="4308" spans="1:11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1068</v>
      </c>
      <c r="I4308" t="s">
        <v>254</v>
      </c>
      <c r="K4308" s="10">
        <f>(C4308-VLOOKUP(H4308,Riders!$A$2:$E$8001,4,FALSE))/365</f>
        <v>21.038356164383561</v>
      </c>
    </row>
    <row r="4309" spans="1:11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(C4309-VLOOKUP(H4309,Riders!$A$2:$E$8001,4,FALSE))/365</f>
        <v>27.901369863013699</v>
      </c>
    </row>
    <row r="4310" spans="1:11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1067</v>
      </c>
      <c r="K4310" s="10">
        <f>(C4310-VLOOKUP(H4310,Riders!$A$2:$E$8001,4,FALSE))/365</f>
        <v>26.243835616438357</v>
      </c>
    </row>
    <row r="4311" spans="1:11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1069</v>
      </c>
      <c r="I4311" t="s">
        <v>40</v>
      </c>
      <c r="K4311" s="10">
        <f>(C4311-VLOOKUP(H4311,Riders!$A$2:$E$8001,4,FALSE))/365</f>
        <v>22.509589041095889</v>
      </c>
    </row>
    <row r="4312" spans="1:11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(C4312-VLOOKUP(H4312,Riders!$A$2:$E$8001,4,FALSE))/365</f>
        <v>28.706849315068492</v>
      </c>
    </row>
    <row r="4313" spans="1:11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(C4313-VLOOKUP(H4313,Riders!$A$2:$E$8001,4,FALSE))/365</f>
        <v>26.493150684931507</v>
      </c>
    </row>
    <row r="4314" spans="1:11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788</v>
      </c>
      <c r="I4314" t="s">
        <v>205</v>
      </c>
      <c r="K4314" s="10">
        <f>(C4314-VLOOKUP(H4314,Riders!$A$2:$E$8001,4,FALSE))/365</f>
        <v>22.18904109589041</v>
      </c>
    </row>
    <row r="4315" spans="1:11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(C4315-VLOOKUP(H4315,Riders!$A$2:$E$8001,4,FALSE))/365</f>
        <v>33.153424657534245</v>
      </c>
    </row>
    <row r="4316" spans="1:11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(C4316-VLOOKUP(H4316,Riders!$A$2:$E$8001,4,FALSE))/365</f>
        <v>22.391780821917809</v>
      </c>
    </row>
    <row r="4317" spans="1:11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(C4317-VLOOKUP(H4317,Riders!$A$2:$E$8001,4,FALSE))/365</f>
        <v>28.043835616438358</v>
      </c>
    </row>
    <row r="4318" spans="1:11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(C4318-VLOOKUP(H4318,Riders!$A$2:$E$8001,4,FALSE))/365</f>
        <v>26.046575342465754</v>
      </c>
    </row>
    <row r="4319" spans="1:11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(C4319-VLOOKUP(H4319,Riders!$A$2:$E$8001,4,FALSE))/365</f>
        <v>22.093150684931508</v>
      </c>
    </row>
    <row r="4320" spans="1:11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(C4320-VLOOKUP(H4320,Riders!$A$2:$E$8001,4,FALSE))/365</f>
        <v>27.268493150684932</v>
      </c>
    </row>
    <row r="4321" spans="1:11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(C4321-VLOOKUP(H4321,Riders!$A$2:$E$8001,4,FALSE))/365</f>
        <v>27.115068493150684</v>
      </c>
    </row>
    <row r="4322" spans="1:11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(C4322-VLOOKUP(H4322,Riders!$A$2:$E$8001,4,FALSE))/365</f>
        <v>24.882191780821916</v>
      </c>
    </row>
    <row r="4323" spans="1:11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(C4323-VLOOKUP(H4323,Riders!$A$2:$E$8001,4,FALSE))/365</f>
        <v>32.980821917808221</v>
      </c>
    </row>
    <row r="4324" spans="1:11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(C4324-VLOOKUP(H4324,Riders!$A$2:$E$8001,4,FALSE))/365</f>
        <v>23.627397260273973</v>
      </c>
    </row>
    <row r="4325" spans="1:11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(C4325-VLOOKUP(H4325,Riders!$A$2:$E$8001,4,FALSE))/365</f>
        <v>19.446575342465753</v>
      </c>
    </row>
    <row r="4326" spans="1:11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(C4326-VLOOKUP(H4326,Riders!$A$2:$E$8001,4,FALSE))/365</f>
        <v>20.967123287671232</v>
      </c>
    </row>
    <row r="4327" spans="1:11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(C4327-VLOOKUP(H4327,Riders!$A$2:$E$8001,4,FALSE))/365</f>
        <v>23.043835616438358</v>
      </c>
    </row>
    <row r="4328" spans="1:11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(C4328-VLOOKUP(H4328,Riders!$A$2:$E$8001,4,FALSE))/365</f>
        <v>31.087671232876712</v>
      </c>
    </row>
    <row r="4329" spans="1:11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(C4329-VLOOKUP(H4329,Riders!$A$2:$E$8001,4,FALSE))/365</f>
        <v>25.673972602739727</v>
      </c>
    </row>
    <row r="4330" spans="1:11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(C4330-VLOOKUP(H4330,Riders!$A$2:$E$8001,4,FALSE))/365</f>
        <v>24.764383561643836</v>
      </c>
    </row>
    <row r="4331" spans="1:11">
      <c r="A4331" s="4" t="s">
        <v>1061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1070</v>
      </c>
      <c r="I4331" t="s">
        <v>616</v>
      </c>
      <c r="K4331" s="10">
        <f>(C4331-VLOOKUP(H4331,Riders!$A$2:$E$8001,4,FALSE))/365</f>
        <v>22.019178082191782</v>
      </c>
    </row>
    <row r="4332" spans="1:11">
      <c r="A4332" s="4" t="s">
        <v>1061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(C4332-VLOOKUP(H4332,Riders!$A$2:$E$8001,4,FALSE))/365</f>
        <v>23.364383561643837</v>
      </c>
    </row>
    <row r="4333" spans="1:11">
      <c r="A4333" s="4" t="s">
        <v>1061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(C4333-VLOOKUP(H4333,Riders!$A$2:$E$8001,4,FALSE))/365</f>
        <v>23.123287671232877</v>
      </c>
    </row>
    <row r="4334" spans="1:11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(C4334-VLOOKUP(H4334,Riders!$A$2:$E$8001,4,FALSE))/365</f>
        <v>25.873972602739727</v>
      </c>
    </row>
    <row r="4335" spans="1:11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(C4335-VLOOKUP(H4335,Riders!$A$2:$E$8001,4,FALSE))/365</f>
        <v>24.882191780821916</v>
      </c>
    </row>
    <row r="4336" spans="1:11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(C4336-VLOOKUP(H4336,Riders!$A$2:$E$8001,4,FALSE))/365</f>
        <v>25.860273972602741</v>
      </c>
    </row>
    <row r="4337" spans="1:11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(C4337-VLOOKUP(H4337,Riders!$A$2:$E$8001,4,FALSE))/365</f>
        <v>33.153424657534245</v>
      </c>
    </row>
    <row r="4338" spans="1:11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(C4338-VLOOKUP(H4338,Riders!$A$2:$E$8001,4,FALSE))/365</f>
        <v>22.75068493150685</v>
      </c>
    </row>
    <row r="4339" spans="1:11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604</v>
      </c>
      <c r="H4339" t="s">
        <v>45</v>
      </c>
      <c r="I4339" t="s">
        <v>1067</v>
      </c>
      <c r="K4339" s="10">
        <f>(C4339-VLOOKUP(H4339,Riders!$A$2:$E$8001,4,FALSE))/365</f>
        <v>26.243835616438357</v>
      </c>
    </row>
    <row r="4340" spans="1:11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(C4340-VLOOKUP(H4340,Riders!$A$2:$E$8001,4,FALSE))/365</f>
        <v>24.345205479452055</v>
      </c>
    </row>
    <row r="4341" spans="1:11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(C4341-VLOOKUP(H4341,Riders!$A$2:$E$8001,4,FALSE))/365</f>
        <v>25.673972602739727</v>
      </c>
    </row>
    <row r="4342" spans="1:11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1068</v>
      </c>
      <c r="I4342" t="s">
        <v>254</v>
      </c>
      <c r="K4342" s="10">
        <f>(C4342-VLOOKUP(H4342,Riders!$A$2:$E$8001,4,FALSE))/365</f>
        <v>21.038356164383561</v>
      </c>
    </row>
    <row r="4343" spans="1:11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468</v>
      </c>
      <c r="I4343" t="s">
        <v>26</v>
      </c>
      <c r="K4343" s="10">
        <f>(C4343-VLOOKUP(H4343,Riders!$A$2:$E$8001,4,FALSE))/365</f>
        <v>24.090410958904108</v>
      </c>
    </row>
    <row r="4344" spans="1:11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(C4344-VLOOKUP(H4344,Riders!$A$2:$E$8001,4,FALSE))/365</f>
        <v>28.043835616438358</v>
      </c>
    </row>
    <row r="4345" spans="1:11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(C4345-VLOOKUP(H4345,Riders!$A$2:$E$8001,4,FALSE))/365</f>
        <v>23.123287671232877</v>
      </c>
    </row>
    <row r="4346" spans="1:11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469</v>
      </c>
      <c r="I4346" t="s">
        <v>40</v>
      </c>
      <c r="K4346" s="10">
        <f>(C4346-VLOOKUP(H4346,Riders!$A$2:$E$8001,4,FALSE))/365</f>
        <v>24.367123287671234</v>
      </c>
    </row>
    <row r="4347" spans="1:11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(C4347-VLOOKUP(H4347,Riders!$A$2:$E$8001,4,FALSE))/365</f>
        <v>23.638356164383563</v>
      </c>
    </row>
    <row r="4348" spans="1:11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(C4348-VLOOKUP(H4348,Riders!$A$2:$E$8001,4,FALSE))/365</f>
        <v>23.627397260273973</v>
      </c>
    </row>
    <row r="4349" spans="1:11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(C4349-VLOOKUP(H4349,Riders!$A$2:$E$8001,4,FALSE))/365</f>
        <v>22.093150684931508</v>
      </c>
    </row>
    <row r="4350" spans="1:11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(C4350-VLOOKUP(H4350,Riders!$A$2:$E$8001,4,FALSE))/365</f>
        <v>29.290410958904111</v>
      </c>
    </row>
    <row r="4351" spans="1:11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(C4351-VLOOKUP(H4351,Riders!$A$2:$E$8001,4,FALSE))/365</f>
        <v>27.027397260273972</v>
      </c>
    </row>
    <row r="4352" spans="1:11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476</v>
      </c>
      <c r="K4352" s="10">
        <f>(C4352-VLOOKUP(H4352,Riders!$A$2:$E$8001,4,FALSE))/365</f>
        <v>22.4986301369863</v>
      </c>
    </row>
    <row r="4353" spans="1:11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(C4353-VLOOKUP(H4353,Riders!$A$2:$E$8001,4,FALSE))/365</f>
        <v>23.734246575342464</v>
      </c>
    </row>
    <row r="4354" spans="1:11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1070</v>
      </c>
      <c r="I4354" t="s">
        <v>616</v>
      </c>
      <c r="K4354" s="10">
        <f>(C4354-VLOOKUP(H4354,Riders!$A$2:$E$8001,4,FALSE))/365</f>
        <v>22.019178082191782</v>
      </c>
    </row>
    <row r="4355" spans="1:11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(C4355-VLOOKUP(H4355,Riders!$A$2:$E$8001,4,FALSE))/365</f>
        <v>29.372602739726027</v>
      </c>
    </row>
    <row r="4356" spans="1:11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(C4356-VLOOKUP(H4356,Riders!$A$2:$E$8001,4,FALSE))/365</f>
        <v>19.446575342465753</v>
      </c>
    </row>
    <row r="4357" spans="1:11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(C4357-VLOOKUP(H4357,Riders!$A$2:$E$8001,4,FALSE))/365</f>
        <v>26.046575342465754</v>
      </c>
    </row>
    <row r="4358" spans="1:11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256</v>
      </c>
      <c r="I4358" t="s">
        <v>254</v>
      </c>
      <c r="K4358" s="10">
        <f>(C4358-VLOOKUP(H4358,Riders!$A$2:$E$8001,4,FALSE))/365</f>
        <v>25.454794520547946</v>
      </c>
    </row>
    <row r="4359" spans="1:11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(C4359-VLOOKUP(H4359,Riders!$A$2:$E$8001,4,FALSE))/365</f>
        <v>23.876712328767123</v>
      </c>
    </row>
    <row r="4360" spans="1:11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(C4360-VLOOKUP(H4360,Riders!$A$2:$E$8001,4,FALSE))/365</f>
        <v>35.164383561643838</v>
      </c>
    </row>
    <row r="4361" spans="1:11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(C4361-VLOOKUP(H4361,Riders!$A$2:$E$8001,4,FALSE))/365</f>
        <v>28.621917808219177</v>
      </c>
    </row>
    <row r="4362" spans="1:11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1069</v>
      </c>
      <c r="I4362" t="s">
        <v>40</v>
      </c>
      <c r="K4362" s="10">
        <f>(C4362-VLOOKUP(H4362,Riders!$A$2:$E$8001,4,FALSE))/365</f>
        <v>22.509589041095889</v>
      </c>
    </row>
    <row r="4363" spans="1:11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(C4363-VLOOKUP(H4363,Riders!$A$2:$E$8001,4,FALSE))/365</f>
        <v>21.978082191780821</v>
      </c>
    </row>
    <row r="4364" spans="1:11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534</v>
      </c>
      <c r="H4364" t="s">
        <v>34</v>
      </c>
      <c r="I4364" t="s">
        <v>35</v>
      </c>
      <c r="K4364" s="10">
        <f>(C4364-VLOOKUP(H4364,Riders!$A$2:$E$8001,4,FALSE))/365</f>
        <v>24.764383561643836</v>
      </c>
    </row>
    <row r="4365" spans="1:11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(C4365-VLOOKUP(H4365,Riders!$A$2:$E$8001,4,FALSE))/365</f>
        <v>31.087671232876712</v>
      </c>
    </row>
    <row r="4366" spans="1:11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(C4366-VLOOKUP(H4366,Riders!$A$2:$E$8001,4,FALSE))/365</f>
        <v>32.980821917808221</v>
      </c>
    </row>
    <row r="4367" spans="1:11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(C4367-VLOOKUP(H4367,Riders!$A$2:$E$8001,4,FALSE))/365</f>
        <v>28.706849315068492</v>
      </c>
    </row>
    <row r="4368" spans="1:11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(C4368-VLOOKUP(H4368,Riders!$A$2:$E$8001,4,FALSE))/365</f>
        <v>23.364383561643837</v>
      </c>
    </row>
    <row r="4369" spans="1:11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676</v>
      </c>
      <c r="I4369" t="s">
        <v>24</v>
      </c>
      <c r="K4369" s="10">
        <f>(C4369-VLOOKUP(H4369,Riders!$A$2:$E$8001,4,FALSE))/365</f>
        <v>25.695890410958903</v>
      </c>
    </row>
    <row r="4370" spans="1:11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1066</v>
      </c>
      <c r="K4370" s="10">
        <f>(C4370-VLOOKUP(H4370,Riders!$A$2:$E$8001,4,FALSE))/365</f>
        <v>21.989041095890411</v>
      </c>
    </row>
    <row r="4371" spans="1:11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788</v>
      </c>
      <c r="I4371" t="s">
        <v>205</v>
      </c>
      <c r="K4371" s="10">
        <f>(C4371-VLOOKUP(H4371,Riders!$A$2:$E$8001,4,FALSE))/365</f>
        <v>22.18904109589041</v>
      </c>
    </row>
    <row r="4372" spans="1:11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(C4372-VLOOKUP(H4372,Riders!$A$2:$E$8001,4,FALSE))/365</f>
        <v>27.115068493150684</v>
      </c>
    </row>
    <row r="4373" spans="1:11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822</v>
      </c>
      <c r="I4373" t="s">
        <v>205</v>
      </c>
      <c r="K4373" s="10">
        <f>(C4373-VLOOKUP(H4373,Riders!$A$2:$E$8001,4,FALSE))/365</f>
        <v>20.780821917808218</v>
      </c>
    </row>
    <row r="4374" spans="1:11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(C4374-VLOOKUP(H4374,Riders!$A$2:$E$8001,4,FALSE))/365</f>
        <v>27.901369863013699</v>
      </c>
    </row>
    <row r="4375" spans="1:11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1067</v>
      </c>
      <c r="K4375" s="10">
        <f>(C4375-VLOOKUP(H4375,Riders!$A$2:$E$8001,4,FALSE))/365</f>
        <v>21.293150684931508</v>
      </c>
    </row>
    <row r="4376" spans="1:11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551</v>
      </c>
      <c r="I4376" t="s">
        <v>24</v>
      </c>
      <c r="K4376" s="10">
        <f>(C4376-VLOOKUP(H4376,Riders!$A$2:$E$8001,4,FALSE))/365</f>
        <v>20.150684931506849</v>
      </c>
    </row>
    <row r="4377" spans="1:11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(C4377-VLOOKUP(H4377,Riders!$A$2:$E$8001,4,FALSE))/365</f>
        <v>22.391780821917809</v>
      </c>
    </row>
    <row r="4378" spans="1:11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(C4378-VLOOKUP(H4378,Riders!$A$2:$E$8001,4,FALSE))/365</f>
        <v>20.967123287671232</v>
      </c>
    </row>
    <row r="4379" spans="1:11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(C4379-VLOOKUP(H4379,Riders!$A$2:$E$8001,4,FALSE))/365</f>
        <v>25.969863013698632</v>
      </c>
    </row>
    <row r="4380" spans="1:11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(C4380-VLOOKUP(H4380,Riders!$A$2:$E$8001,4,FALSE))/365</f>
        <v>23.043835616438358</v>
      </c>
    </row>
    <row r="4381" spans="1:11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(C4381-VLOOKUP(H4381,Riders!$A$2:$E$8001,4,FALSE))/365</f>
        <v>25.873972602739727</v>
      </c>
    </row>
    <row r="4382" spans="1:11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(C4382-VLOOKUP(H4382,Riders!$A$2:$E$8001,4,FALSE))/365</f>
        <v>23.734246575342464</v>
      </c>
    </row>
    <row r="4383" spans="1:11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(C4383-VLOOKUP(H4383,Riders!$A$2:$E$8001,4,FALSE))/365</f>
        <v>35.164383561643838</v>
      </c>
    </row>
    <row r="4384" spans="1:11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(C4384-VLOOKUP(H4384,Riders!$A$2:$E$8001,4,FALSE))/365</f>
        <v>30.210958904109589</v>
      </c>
    </row>
    <row r="4385" spans="1:11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(C4385-VLOOKUP(H4385,Riders!$A$2:$E$8001,4,FALSE))/365</f>
        <v>24.345205479452055</v>
      </c>
    </row>
    <row r="4386" spans="1:11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(C4386-VLOOKUP(H4386,Riders!$A$2:$E$8001,4,FALSE))/365</f>
        <v>23.638356164383563</v>
      </c>
    </row>
    <row r="4387" spans="1:11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(C4387-VLOOKUP(H4387,Riders!$A$2:$E$8001,4,FALSE))/365</f>
        <v>27.115068493150684</v>
      </c>
    </row>
    <row r="4388" spans="1:11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534</v>
      </c>
      <c r="H4388" t="s">
        <v>91</v>
      </c>
      <c r="I4388" t="s">
        <v>50</v>
      </c>
      <c r="K4388" s="10">
        <f>(C4388-VLOOKUP(H4388,Riders!$A$2:$E$8001,4,FALSE))/365</f>
        <v>27.268493150684932</v>
      </c>
    </row>
    <row r="4389" spans="1:11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(C4389-VLOOKUP(H4389,Riders!$A$2:$E$8001,4,FALSE))/365</f>
        <v>27.008219178082193</v>
      </c>
    </row>
    <row r="4390" spans="1:11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(C4390-VLOOKUP(H4390,Riders!$A$2:$E$8001,4,FALSE))/365</f>
        <v>26.493150684931507</v>
      </c>
    </row>
    <row r="4391" spans="1:11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(C4391-VLOOKUP(H4391,Riders!$A$2:$E$8001,4,FALSE))/365</f>
        <v>31.087671232876712</v>
      </c>
    </row>
    <row r="4392" spans="1:11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469</v>
      </c>
      <c r="I4392" t="s">
        <v>40</v>
      </c>
      <c r="K4392" s="10">
        <f>(C4392-VLOOKUP(H4392,Riders!$A$2:$E$8001,4,FALSE))/365</f>
        <v>24.367123287671234</v>
      </c>
    </row>
    <row r="4393" spans="1:11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822</v>
      </c>
      <c r="I4393" t="s">
        <v>205</v>
      </c>
      <c r="K4393" s="10">
        <f>(C4393-VLOOKUP(H4393,Riders!$A$2:$E$8001,4,FALSE))/365</f>
        <v>20.780821917808218</v>
      </c>
    </row>
    <row r="4394" spans="1:11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534</v>
      </c>
      <c r="H4394" t="s">
        <v>209</v>
      </c>
      <c r="I4394" t="s">
        <v>210</v>
      </c>
      <c r="K4394" s="10">
        <f>(C4394-VLOOKUP(H4394,Riders!$A$2:$E$8001,4,FALSE))/365</f>
        <v>25.673972602739727</v>
      </c>
    </row>
    <row r="4395" spans="1:11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476</v>
      </c>
      <c r="K4395" s="10">
        <f>(C4395-VLOOKUP(H4395,Riders!$A$2:$E$8001,4,FALSE))/365</f>
        <v>22.4986301369863</v>
      </c>
    </row>
    <row r="4396" spans="1:11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(C4396-VLOOKUP(H4396,Riders!$A$2:$E$8001,4,FALSE))/365</f>
        <v>29.967123287671232</v>
      </c>
    </row>
    <row r="4397" spans="1:11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(C4397-VLOOKUP(H4397,Riders!$A$2:$E$8001,4,FALSE))/365</f>
        <v>23.876712328767123</v>
      </c>
    </row>
    <row r="4398" spans="1:11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(C4398-VLOOKUP(H4398,Riders!$A$2:$E$8001,4,FALSE))/365</f>
        <v>29.161643835616438</v>
      </c>
    </row>
    <row r="4399" spans="1:11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(C4399-VLOOKUP(H4399,Riders!$A$2:$E$8001,4,FALSE))/365</f>
        <v>24.882191780821916</v>
      </c>
    </row>
    <row r="4400" spans="1:11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(C4400-VLOOKUP(H4400,Riders!$A$2:$E$8001,4,FALSE))/365</f>
        <v>32.980821917808221</v>
      </c>
    </row>
    <row r="4401" spans="1:11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(C4401-VLOOKUP(H4401,Riders!$A$2:$E$8001,4,FALSE))/365</f>
        <v>35.164383561643838</v>
      </c>
    </row>
    <row r="4402" spans="1:11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(C4402-VLOOKUP(H4402,Riders!$A$2:$E$8001,4,FALSE))/365</f>
        <v>23.876712328767123</v>
      </c>
    </row>
    <row r="4403" spans="1:11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(C4403-VLOOKUP(H4403,Riders!$A$2:$E$8001,4,FALSE))/365</f>
        <v>25.873972602739727</v>
      </c>
    </row>
    <row r="4404" spans="1:11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(C4404-VLOOKUP(H4404,Riders!$A$2:$E$8001,4,FALSE))/365</f>
        <v>25.673972602739727</v>
      </c>
    </row>
    <row r="4405" spans="1:11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(C4405-VLOOKUP(H4405,Riders!$A$2:$E$8001,4,FALSE))/365</f>
        <v>27.115068493150684</v>
      </c>
    </row>
    <row r="4406" spans="1:11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469</v>
      </c>
      <c r="I4406" t="s">
        <v>40</v>
      </c>
      <c r="K4406" s="10">
        <f>(C4406-VLOOKUP(H4406,Riders!$A$2:$E$8001,4,FALSE))/365</f>
        <v>24.367123287671234</v>
      </c>
    </row>
    <row r="4407" spans="1:11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(C4407-VLOOKUP(H4407,Riders!$A$2:$E$8001,4,FALSE))/365</f>
        <v>29.161643835616438</v>
      </c>
    </row>
    <row r="4408" spans="1:11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(C4408-VLOOKUP(H4408,Riders!$A$2:$E$8001,4,FALSE))/365</f>
        <v>23.734246575342464</v>
      </c>
    </row>
    <row r="4409" spans="1:11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(C4409-VLOOKUP(H4409,Riders!$A$2:$E$8001,4,FALSE))/365</f>
        <v>27.268493150684932</v>
      </c>
    </row>
    <row r="4410" spans="1:11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(C4410-VLOOKUP(H4410,Riders!$A$2:$E$8001,4,FALSE))/365</f>
        <v>31.087671232876712</v>
      </c>
    </row>
    <row r="4411" spans="1:11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(C4411-VLOOKUP(H4411,Riders!$A$2:$E$8001,4,FALSE))/365</f>
        <v>24.882191780821916</v>
      </c>
    </row>
    <row r="4412" spans="1:11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(C4412-VLOOKUP(H4412,Riders!$A$2:$E$8001,4,FALSE))/365</f>
        <v>32.980821917808221</v>
      </c>
    </row>
    <row r="4413" spans="1:11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822</v>
      </c>
      <c r="I4413" t="s">
        <v>205</v>
      </c>
      <c r="K4413" s="10">
        <f>(C4413-VLOOKUP(H4413,Riders!$A$2:$E$8001,4,FALSE))/365</f>
        <v>20.780821917808218</v>
      </c>
    </row>
    <row r="4414" spans="1:11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534</v>
      </c>
      <c r="H4414" t="s">
        <v>130</v>
      </c>
      <c r="I4414" t="s">
        <v>111</v>
      </c>
      <c r="K4414" s="10">
        <f>(C4414-VLOOKUP(H4414,Riders!$A$2:$E$8001,4,FALSE))/365</f>
        <v>23.638356164383563</v>
      </c>
    </row>
    <row r="4415" spans="1:11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476</v>
      </c>
      <c r="K4415" s="10">
        <f>(C4415-VLOOKUP(H4415,Riders!$A$2:$E$8001,4,FALSE))/365</f>
        <v>22.4986301369863</v>
      </c>
    </row>
    <row r="4416" spans="1:11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(C4416-VLOOKUP(H4416,Riders!$A$2:$E$8001,4,FALSE))/365</f>
        <v>25.969863013698632</v>
      </c>
    </row>
    <row r="4417" spans="1:11">
      <c r="A4417" s="4" t="s">
        <v>1061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(C4417-VLOOKUP(H4417,Riders!$A$2:$E$8001,4,FALSE))/365</f>
        <v>26.493150684931507</v>
      </c>
    </row>
    <row r="4418" spans="1:11">
      <c r="A4418" s="4" t="s">
        <v>1061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(C4418-VLOOKUP(H4418,Riders!$A$2:$E$8001,4,FALSE))/365</f>
        <v>24.345205479452055</v>
      </c>
    </row>
    <row r="4419" spans="1:11">
      <c r="A4419" s="4" t="s">
        <v>1061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(C4419-VLOOKUP(H4419,Riders!$A$2:$E$8001,4,FALSE))/365</f>
        <v>23.876712328767123</v>
      </c>
    </row>
    <row r="4420" spans="1:11">
      <c r="A4420" s="4" t="s">
        <v>1061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(C4420-VLOOKUP(H4420,Riders!$A$2:$E$8001,4,FALSE))/365</f>
        <v>23.734246575342464</v>
      </c>
    </row>
    <row r="4421" spans="1:11">
      <c r="A4421" s="4" t="s">
        <v>1061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(C4421-VLOOKUP(H4421,Riders!$A$2:$E$8001,4,FALSE))/365</f>
        <v>35.164383561643838</v>
      </c>
    </row>
    <row r="4422" spans="1:11">
      <c r="A4422" s="4" t="s">
        <v>1061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(C4422-VLOOKUP(H4422,Riders!$A$2:$E$8001,4,FALSE))/365</f>
        <v>27.268493150684932</v>
      </c>
    </row>
    <row r="4423" spans="1:11">
      <c r="A4423" s="4" t="s">
        <v>1061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(C4423-VLOOKUP(H4423,Riders!$A$2:$E$8001,4,FALSE))/365</f>
        <v>23.043835616438358</v>
      </c>
    </row>
    <row r="4424" spans="1:11">
      <c r="A4424" s="4" t="s">
        <v>1061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(C4424-VLOOKUP(H4424,Riders!$A$2:$E$8001,4,FALSE))/365</f>
        <v>30.210958904109589</v>
      </c>
    </row>
    <row r="4425" spans="1:11">
      <c r="A4425" s="4" t="s">
        <v>1061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534</v>
      </c>
      <c r="H4425" t="s">
        <v>29</v>
      </c>
      <c r="I4425" t="s">
        <v>30</v>
      </c>
      <c r="K4425" s="10">
        <f>(C4425-VLOOKUP(H4425,Riders!$A$2:$E$8001,4,FALSE))/365</f>
        <v>27.008219178082193</v>
      </c>
    </row>
    <row r="4426" spans="1:11">
      <c r="A4426" s="4" t="s">
        <v>1061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534</v>
      </c>
      <c r="H4426" t="s">
        <v>21</v>
      </c>
      <c r="I4426" t="s">
        <v>22</v>
      </c>
      <c r="K4426" s="10">
        <f>(C4426-VLOOKUP(H4426,Riders!$A$2:$E$8001,4,FALSE))/365</f>
        <v>29.967123287671232</v>
      </c>
    </row>
    <row r="4427" spans="1:11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(C4427-VLOOKUP(H4427,Riders!$A$2:$E$8001,4,FALSE))/365</f>
        <v>25.969863013698632</v>
      </c>
    </row>
    <row r="4428" spans="1:11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(C4428-VLOOKUP(H4428,Riders!$A$2:$E$8001,4,FALSE))/365</f>
        <v>35.164383561643838</v>
      </c>
    </row>
    <row r="4429" spans="1:11">
      <c r="A4429" s="4" t="s">
        <v>1061</v>
      </c>
      <c r="B4429" s="4">
        <v>2023</v>
      </c>
      <c r="C4429" s="5">
        <v>44982</v>
      </c>
      <c r="D4429" s="4" t="s">
        <v>64</v>
      </c>
      <c r="E4429" t="s">
        <v>62</v>
      </c>
      <c r="F4429">
        <v>1</v>
      </c>
      <c r="G4429">
        <v>3</v>
      </c>
      <c r="H4429" t="s">
        <v>182</v>
      </c>
      <c r="I4429" t="s">
        <v>476</v>
      </c>
      <c r="K4429" s="10">
        <f>(C4429-VLOOKUP(H4429,Riders!$A$2:$E$8001,4,FALSE))/365</f>
        <v>22.4986301369863</v>
      </c>
    </row>
    <row r="4430" spans="1:11">
      <c r="A4430" s="4" t="s">
        <v>1061</v>
      </c>
      <c r="B4430" s="4">
        <v>2023</v>
      </c>
      <c r="C4430" s="5">
        <v>44982</v>
      </c>
      <c r="D4430" s="4" t="s">
        <v>64</v>
      </c>
      <c r="E4430" t="s">
        <v>62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(C4430-VLOOKUP(H4430,Riders!$A$2:$E$8001,4,FALSE))/365</f>
        <v>23.043835616438358</v>
      </c>
    </row>
    <row r="4431" spans="1:11">
      <c r="A4431" s="4" t="s">
        <v>1061</v>
      </c>
      <c r="B4431" s="4">
        <v>2023</v>
      </c>
      <c r="C4431" s="5">
        <v>44982</v>
      </c>
      <c r="D4431" s="4" t="s">
        <v>64</v>
      </c>
      <c r="E4431" t="s">
        <v>62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(C4431-VLOOKUP(H4431,Riders!$A$2:$E$8001,4,FALSE))/365</f>
        <v>26.493150684931507</v>
      </c>
    </row>
    <row r="4432" spans="1:11">
      <c r="A4432" s="4" t="s">
        <v>1061</v>
      </c>
      <c r="B4432" s="4">
        <v>2023</v>
      </c>
      <c r="C4432" s="5">
        <v>44982</v>
      </c>
      <c r="D4432" s="4" t="s">
        <v>64</v>
      </c>
      <c r="E4432" t="s">
        <v>62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(C4432-VLOOKUP(H4432,Riders!$A$2:$E$8001,4,FALSE))/365</f>
        <v>27.268493150684932</v>
      </c>
    </row>
    <row r="4433" spans="1:11">
      <c r="A4433" s="4" t="s">
        <v>1061</v>
      </c>
      <c r="B4433" s="4">
        <v>2023</v>
      </c>
      <c r="C4433" s="5">
        <v>44982</v>
      </c>
      <c r="D4433" s="4" t="s">
        <v>64</v>
      </c>
      <c r="E4433" t="s">
        <v>62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(C4433-VLOOKUP(H4433,Riders!$A$2:$E$8001,4,FALSE))/365</f>
        <v>23.876712328767123</v>
      </c>
    </row>
    <row r="4434" spans="1:11">
      <c r="A4434" s="4" t="s">
        <v>1061</v>
      </c>
      <c r="B4434" s="4">
        <v>2023</v>
      </c>
      <c r="C4434" s="5">
        <v>44982</v>
      </c>
      <c r="D4434" s="4" t="s">
        <v>64</v>
      </c>
      <c r="E4434" t="s">
        <v>62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(C4434-VLOOKUP(H4434,Riders!$A$2:$E$8001,4,FALSE))/365</f>
        <v>24.345205479452055</v>
      </c>
    </row>
    <row r="4435" spans="1:11">
      <c r="A4435" s="4" t="s">
        <v>1061</v>
      </c>
      <c r="B4435" s="4">
        <v>2023</v>
      </c>
      <c r="C4435" s="5">
        <v>44982</v>
      </c>
      <c r="D4435" s="4" t="s">
        <v>64</v>
      </c>
      <c r="E4435" t="s">
        <v>62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(C4435-VLOOKUP(H4435,Riders!$A$2:$E$8001,4,FALSE))/365</f>
        <v>23.734246575342464</v>
      </c>
    </row>
    <row r="4436" spans="1:11">
      <c r="A4436" s="4" t="s">
        <v>1061</v>
      </c>
      <c r="B4436" s="4">
        <v>2023</v>
      </c>
      <c r="C4436" s="5">
        <v>44982</v>
      </c>
      <c r="D4436" s="4" t="s">
        <v>64</v>
      </c>
      <c r="E4436" t="s">
        <v>62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(C4436-VLOOKUP(H4436,Riders!$A$2:$E$8001,4,FALSE))/365</f>
        <v>27.008219178082193</v>
      </c>
    </row>
    <row r="4437" spans="1:11">
      <c r="A4437" s="4" t="s">
        <v>1061</v>
      </c>
      <c r="B4437" s="4">
        <v>2023</v>
      </c>
      <c r="C4437" s="5">
        <v>44982</v>
      </c>
      <c r="D4437" s="4" t="s">
        <v>64</v>
      </c>
      <c r="E4437" t="s">
        <v>62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(C4437-VLOOKUP(H4437,Riders!$A$2:$E$8001,4,FALSE))/365</f>
        <v>29.967123287671232</v>
      </c>
    </row>
    <row r="4438" spans="1:11">
      <c r="A4438" s="4" t="s">
        <v>1061</v>
      </c>
      <c r="B4438" s="4">
        <v>2023</v>
      </c>
      <c r="C4438" s="5">
        <v>44982</v>
      </c>
      <c r="D4438" s="4" t="s">
        <v>64</v>
      </c>
      <c r="E4438" t="s">
        <v>62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(C4438-VLOOKUP(H4438,Riders!$A$2:$E$8001,4,FALSE))/365</f>
        <v>30.210958904109589</v>
      </c>
    </row>
    <row r="4439" spans="1:11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(C4439-VLOOKUP(H4439,Riders!$A$2:$E$8001,4,FALSE))/365</f>
        <v>26.021917808219179</v>
      </c>
    </row>
    <row r="4440" spans="1:11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(C4440-VLOOKUP(H4440,Riders!$A$2:$E$8001,4,FALSE))/365</f>
        <v>25.926027397260274</v>
      </c>
    </row>
    <row r="4441" spans="1:11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(C4441-VLOOKUP(H4441,Riders!$A$2:$E$8001,4,FALSE))/365</f>
        <v>33.320547945205476</v>
      </c>
    </row>
    <row r="4442" spans="1:11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(C4442-VLOOKUP(H4442,Riders!$A$2:$E$8001,4,FALSE))/365</f>
        <v>22.652054794520549</v>
      </c>
    </row>
    <row r="4443" spans="1:11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(C4443-VLOOKUP(H4443,Riders!$A$2:$E$8001,4,FALSE))/365</f>
        <v>19.4986301369863</v>
      </c>
    </row>
    <row r="4444" spans="1:11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(C4444-VLOOKUP(H4444,Riders!$A$2:$E$8001,4,FALSE))/365</f>
        <v>23.786301369863015</v>
      </c>
    </row>
    <row r="4445" spans="1:11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(C4445-VLOOKUP(H4445,Riders!$A$2:$E$8001,4,FALSE))/365</f>
        <v>27.432876712328767</v>
      </c>
    </row>
    <row r="4446" spans="1:11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469</v>
      </c>
      <c r="I4446" t="s">
        <v>40</v>
      </c>
      <c r="J4446">
        <v>10010166590</v>
      </c>
      <c r="K4446" s="10">
        <f>(C4446-VLOOKUP(H4446,Riders!$A$2:$E$8001,4,FALSE))/365</f>
        <v>24.419178082191781</v>
      </c>
    </row>
    <row r="4447" spans="1:11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1120</v>
      </c>
      <c r="I4447" t="s">
        <v>210</v>
      </c>
      <c r="J4447">
        <v>10010608447</v>
      </c>
      <c r="K4447" s="10" t="e">
        <f>(C4447-VLOOKUP(H4447,Riders!$A$2:$E$8001,4,FALSE))/365</f>
        <v>#N/A</v>
      </c>
    </row>
    <row r="4448" spans="1:11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(C4448-VLOOKUP(H4448,Riders!$A$2:$E$8001,4,FALSE))/365</f>
        <v>24.397260273972602</v>
      </c>
    </row>
    <row r="4449" spans="1:11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467</v>
      </c>
      <c r="I4449" t="s">
        <v>30</v>
      </c>
      <c r="J4449">
        <v>10122775712</v>
      </c>
      <c r="K4449" s="10">
        <f>(C4449-VLOOKUP(H4449,Riders!$A$2:$E$8001,4,FALSE))/365</f>
        <v>23.652054794520549</v>
      </c>
    </row>
    <row r="4450" spans="1:11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468</v>
      </c>
      <c r="I4450" t="s">
        <v>26</v>
      </c>
      <c r="J4450">
        <v>10026071156</v>
      </c>
      <c r="K4450" s="10">
        <f>(C4450-VLOOKUP(H4450,Riders!$A$2:$E$8001,4,FALSE))/365</f>
        <v>24.142465753424659</v>
      </c>
    </row>
    <row r="4451" spans="1:11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(C4451-VLOOKUP(H4451,Riders!$A$2:$E$8001,4,FALSE))/365</f>
        <v>28.673972602739727</v>
      </c>
    </row>
    <row r="4452" spans="1:11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822</v>
      </c>
      <c r="I4452" t="s">
        <v>205</v>
      </c>
      <c r="J4452">
        <v>10088729419</v>
      </c>
      <c r="K4452" s="10">
        <f>(C4452-VLOOKUP(H4452,Riders!$A$2:$E$8001,4,FALSE))/365</f>
        <v>20.832876712328765</v>
      </c>
    </row>
    <row r="4453" spans="1:11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(C4453-VLOOKUP(H4453,Riders!$A$2:$E$8001,4,FALSE))/365</f>
        <v>27.079452054794519</v>
      </c>
    </row>
    <row r="4454" spans="1:11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(C4454-VLOOKUP(H4454,Riders!$A$2:$E$8001,4,FALSE))/365</f>
        <v>28.095890410958905</v>
      </c>
    </row>
    <row r="4455" spans="1:11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(C4455-VLOOKUP(H4455,Riders!$A$2:$E$8001,4,FALSE))/365</f>
        <v>33.205479452054796</v>
      </c>
    </row>
    <row r="4456" spans="1:11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(C4456-VLOOKUP(H4456,Riders!$A$2:$E$8001,4,FALSE))/365</f>
        <v>29.424657534246574</v>
      </c>
    </row>
    <row r="4457" spans="1:11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(C4457-VLOOKUP(H4457,Riders!$A$2:$E$8001,4,FALSE))/365</f>
        <v>32.723287671232875</v>
      </c>
    </row>
    <row r="4458" spans="1:11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(C4458-VLOOKUP(H4458,Riders!$A$2:$E$8001,4,FALSE))/365</f>
        <v>23.67945205479452</v>
      </c>
    </row>
    <row r="4459" spans="1:11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(C4459-VLOOKUP(H4459,Riders!$A$2:$E$8001,4,FALSE))/365</f>
        <v>23.69041095890411</v>
      </c>
    </row>
    <row r="4460" spans="1:11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(C4460-VLOOKUP(H4460,Riders!$A$2:$E$8001,4,FALSE))/365</f>
        <v>27.243835616438357</v>
      </c>
    </row>
    <row r="4461" spans="1:11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(C4461-VLOOKUP(H4461,Riders!$A$2:$E$8001,4,FALSE))/365</f>
        <v>22.145205479452056</v>
      </c>
    </row>
    <row r="4462" spans="1:11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(C4462-VLOOKUP(H4462,Riders!$A$2:$E$8001,4,FALSE))/365</f>
        <v>23.175342465753424</v>
      </c>
    </row>
    <row r="4463" spans="1:11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(C4463-VLOOKUP(H4463,Riders!$A$2:$E$8001,4,FALSE))/365</f>
        <v>22.802739726027397</v>
      </c>
    </row>
    <row r="4464" spans="1:11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(C4464-VLOOKUP(H4464,Riders!$A$2:$E$8001,4,FALSE))/365</f>
        <v>27.167123287671235</v>
      </c>
    </row>
    <row r="4465" spans="1:11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(C4465-VLOOKUP(H4465,Riders!$A$2:$E$8001,4,FALSE))/365</f>
        <v>24.934246575342467</v>
      </c>
    </row>
    <row r="4466" spans="1:11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(C4466-VLOOKUP(H4466,Riders!$A$2:$E$8001,4,FALSE))/365</f>
        <v>25.298630136986301</v>
      </c>
    </row>
    <row r="4467" spans="1:11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179</v>
      </c>
      <c r="I4467" t="s">
        <v>40</v>
      </c>
      <c r="J4467">
        <v>10009903983</v>
      </c>
      <c r="K4467" s="10">
        <f>(C4467-VLOOKUP(H4467,Riders!$A$2:$E$8001,4,FALSE))/365</f>
        <v>24.621917808219177</v>
      </c>
    </row>
    <row r="4468" spans="1:11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788</v>
      </c>
      <c r="I4468" t="s">
        <v>205</v>
      </c>
      <c r="J4468">
        <v>10088726789</v>
      </c>
      <c r="K4468" s="10">
        <f>(C4468-VLOOKUP(H4468,Riders!$A$2:$E$8001,4,FALSE))/365</f>
        <v>22.241095890410961</v>
      </c>
    </row>
    <row r="4469" spans="1:11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1119</v>
      </c>
      <c r="I4469" t="s">
        <v>159</v>
      </c>
      <c r="J4469">
        <v>10122266258</v>
      </c>
      <c r="K4469" s="10">
        <f>(C4469-VLOOKUP(H4469,Riders!$A$2:$E$8001,4,FALSE))/365</f>
        <v>22.005479452054793</v>
      </c>
    </row>
    <row r="4470" spans="1:11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(C4470-VLOOKUP(H4470,Riders!$A$2:$E$8001,4,FALSE))/365</f>
        <v>24.493150684931507</v>
      </c>
    </row>
    <row r="4471" spans="1:11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(C4471-VLOOKUP(H4471,Riders!$A$2:$E$8001,4,FALSE))/365</f>
        <v>24.816438356164383</v>
      </c>
    </row>
    <row r="4472" spans="1:11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(C4472-VLOOKUP(H4472,Riders!$A$2:$E$8001,4,FALSE))/365</f>
        <v>28.758904109589039</v>
      </c>
    </row>
    <row r="4473" spans="1:11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(C4473-VLOOKUP(H4473,Riders!$A$2:$E$8001,4,FALSE))/365</f>
        <v>27.32054794520548</v>
      </c>
    </row>
    <row r="4474" spans="1:11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683</v>
      </c>
      <c r="I4474" t="s">
        <v>159</v>
      </c>
      <c r="J4474">
        <v>10092163118</v>
      </c>
      <c r="K4474" s="10">
        <f>(C4474-VLOOKUP(H4474,Riders!$A$2:$E$8001,4,FALSE))/365</f>
        <v>20.580821917808219</v>
      </c>
    </row>
    <row r="4475" spans="1:11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(C4475-VLOOKUP(H4475,Riders!$A$2:$E$8001,4,FALSE))/365</f>
        <v>34.290410958904111</v>
      </c>
    </row>
    <row r="4476" spans="1:11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(C4476-VLOOKUP(H4476,Riders!$A$2:$E$8001,4,FALSE))/365</f>
        <v>29.213698630136985</v>
      </c>
    </row>
    <row r="4477" spans="1:11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679</v>
      </c>
      <c r="I4477" t="s">
        <v>93</v>
      </c>
      <c r="J4477">
        <v>10010170331</v>
      </c>
      <c r="K4477" s="10">
        <f>(C4477-VLOOKUP(H4477,Riders!$A$2:$E$8001,4,FALSE))/365</f>
        <v>25.339726027397262</v>
      </c>
    </row>
    <row r="4478" spans="1:11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(C4478-VLOOKUP(H4478,Riders!$A$2:$E$8001,4,FALSE))/365</f>
        <v>29.342465753424658</v>
      </c>
    </row>
    <row r="4479" spans="1:11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1121</v>
      </c>
      <c r="I4479" t="s">
        <v>61</v>
      </c>
      <c r="J4479">
        <v>10089127018</v>
      </c>
      <c r="K4479" s="10">
        <f>(C4479-VLOOKUP(H4479,Riders!$A$2:$E$8001,4,FALSE))/365</f>
        <v>19.394520547945206</v>
      </c>
    </row>
    <row r="4480" spans="1:11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(C4480-VLOOKUP(H4480,Riders!$A$2:$E$8001,4,FALSE))/365</f>
        <v>29.139726027397259</v>
      </c>
    </row>
    <row r="4481" spans="1:11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(C4481-VLOOKUP(H4481,Riders!$A$2:$E$8001,4,FALSE))/365</f>
        <v>33.032876712328765</v>
      </c>
    </row>
    <row r="4482" spans="1:11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(C4482-VLOOKUP(H4482,Riders!$A$2:$E$8001,4,FALSE))/365</f>
        <v>25.912328767123288</v>
      </c>
    </row>
    <row r="4483" spans="1:11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(C4483-VLOOKUP(H4483,Riders!$A$2:$E$8001,4,FALSE))/365</f>
        <v>21.413698630136988</v>
      </c>
    </row>
    <row r="4484" spans="1:11">
      <c r="A4484" s="1" t="s">
        <v>1116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(C4484-VLOOKUP(H4484,Riders!$A$2:$E$8001,4,FALSE))/365</f>
        <v>27.953424657534246</v>
      </c>
    </row>
    <row r="4485" spans="1:11">
      <c r="A4485" s="1" t="s">
        <v>1116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476</v>
      </c>
      <c r="J4485">
        <v>10034964036</v>
      </c>
      <c r="K4485" s="10">
        <f>(C4485-VLOOKUP(H4485,Riders!$A$2:$E$8001,4,FALSE))/365</f>
        <v>22.550684931506851</v>
      </c>
    </row>
    <row r="4486" spans="1:11">
      <c r="A4486" s="1" t="s">
        <v>1116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(C4486-VLOOKUP(H4486,Riders!$A$2:$E$8001,4,FALSE))/365</f>
        <v>29.194520547945206</v>
      </c>
    </row>
    <row r="4487" spans="1:11">
      <c r="A4487" s="1" t="s">
        <v>1116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1066</v>
      </c>
      <c r="J4487">
        <v>10049101683</v>
      </c>
      <c r="K4487" s="10">
        <f>(C4487-VLOOKUP(H4487,Riders!$A$2:$E$8001,4,FALSE))/365</f>
        <v>22.041095890410958</v>
      </c>
    </row>
    <row r="4488" spans="1:11">
      <c r="A4488" s="1" t="s">
        <v>1116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(C4488-VLOOKUP(H4488,Riders!$A$2:$E$8001,4,FALSE))/365</f>
        <v>30.263013698630136</v>
      </c>
    </row>
    <row r="4489" spans="1:11">
      <c r="A4489" s="1" t="s">
        <v>1116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1117</v>
      </c>
      <c r="I4489" t="s">
        <v>24</v>
      </c>
      <c r="J4489">
        <v>10034048600</v>
      </c>
      <c r="K4489" s="10">
        <f>(C4489-VLOOKUP(H4489,Riders!$A$2:$E$8001,4,FALSE))/365</f>
        <v>18.600000000000001</v>
      </c>
    </row>
    <row r="4490" spans="1:11">
      <c r="A4490" s="1" t="s">
        <v>1116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(C4490-VLOOKUP(H4490,Riders!$A$2:$E$8001,4,FALSE))/365</f>
        <v>22.030136986301368</v>
      </c>
    </row>
    <row r="4491" spans="1:11">
      <c r="A4491" s="1" t="s">
        <v>1116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(C4491-VLOOKUP(H4491,Riders!$A$2:$E$8001,4,FALSE))/365</f>
        <v>22.443835616438356</v>
      </c>
    </row>
    <row r="4492" spans="1:11">
      <c r="A4492" s="1" t="s">
        <v>1116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(C4492-VLOOKUP(H4492,Riders!$A$2:$E$8001,4,FALSE))/365</f>
        <v>26.098630136986301</v>
      </c>
    </row>
    <row r="4493" spans="1:11">
      <c r="A4493" s="1" t="s">
        <v>1116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(C4493-VLOOKUP(H4493,Riders!$A$2:$E$8001,4,FALSE))/365</f>
        <v>21.019178082191782</v>
      </c>
    </row>
    <row r="4494" spans="1:11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(C4494-VLOOKUP(H4494,Riders!$A$2:$E$8001,4,FALSE))/365</f>
        <v>25.926027397260274</v>
      </c>
    </row>
    <row r="4495" spans="1:11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(C4495-VLOOKUP(H4495,Riders!$A$2:$E$8001,4,FALSE))/365</f>
        <v>27.243835616438357</v>
      </c>
    </row>
    <row r="4496" spans="1:11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1117</v>
      </c>
      <c r="I4496" t="s">
        <v>24</v>
      </c>
      <c r="J4496">
        <v>10034048600</v>
      </c>
      <c r="K4496" s="10">
        <f>(C4496-VLOOKUP(H4496,Riders!$A$2:$E$8001,4,FALSE))/365</f>
        <v>18.600000000000001</v>
      </c>
    </row>
    <row r="4497" spans="1:11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(C4497-VLOOKUP(H4497,Riders!$A$2:$E$8001,4,FALSE))/365</f>
        <v>23.67945205479452</v>
      </c>
    </row>
    <row r="4498" spans="1:11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1121</v>
      </c>
      <c r="I4498" t="s">
        <v>61</v>
      </c>
      <c r="J4498">
        <v>10089127018</v>
      </c>
      <c r="K4498" s="10">
        <f>(C4498-VLOOKUP(H4498,Riders!$A$2:$E$8001,4,FALSE))/365</f>
        <v>19.394520547945206</v>
      </c>
    </row>
    <row r="4499" spans="1:11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1119</v>
      </c>
      <c r="I4499" t="s">
        <v>159</v>
      </c>
      <c r="J4499">
        <v>10122266258</v>
      </c>
      <c r="K4499" s="10">
        <f>(C4499-VLOOKUP(H4499,Riders!$A$2:$E$8001,4,FALSE))/365</f>
        <v>22.005479452054793</v>
      </c>
    </row>
    <row r="4500" spans="1:11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(C4500-VLOOKUP(H4500,Riders!$A$2:$E$8001,4,FALSE))/365</f>
        <v>32.723287671232875</v>
      </c>
    </row>
    <row r="4501" spans="1:11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(C4501-VLOOKUP(H4501,Riders!$A$2:$E$8001,4,FALSE))/365</f>
        <v>24.816438356164383</v>
      </c>
    </row>
    <row r="4502" spans="1:11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(C4502-VLOOKUP(H4502,Riders!$A$2:$E$8001,4,FALSE))/365</f>
        <v>29.139726027397259</v>
      </c>
    </row>
    <row r="4503" spans="1:11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(C4503-VLOOKUP(H4503,Riders!$A$2:$E$8001,4,FALSE))/365</f>
        <v>22.145205479452056</v>
      </c>
    </row>
    <row r="4504" spans="1:11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(C4504-VLOOKUP(H4504,Riders!$A$2:$E$8001,4,FALSE))/365</f>
        <v>33.320547945205476</v>
      </c>
    </row>
    <row r="4505" spans="1:11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(C4505-VLOOKUP(H4505,Riders!$A$2:$E$8001,4,FALSE))/365</f>
        <v>22.030136986301368</v>
      </c>
    </row>
    <row r="4506" spans="1:11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(C4506-VLOOKUP(H4506,Riders!$A$2:$E$8001,4,FALSE))/365</f>
        <v>29.424657534246574</v>
      </c>
    </row>
    <row r="4507" spans="1:11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(C4507-VLOOKUP(H4507,Riders!$A$2:$E$8001,4,FALSE))/365</f>
        <v>23.175342465753424</v>
      </c>
    </row>
    <row r="4508" spans="1:11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(C4508-VLOOKUP(H4508,Riders!$A$2:$E$8001,4,FALSE))/365</f>
        <v>28.758904109589039</v>
      </c>
    </row>
    <row r="4509" spans="1:11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(C4509-VLOOKUP(H4509,Riders!$A$2:$E$8001,4,FALSE))/365</f>
        <v>22.652054794520549</v>
      </c>
    </row>
    <row r="4510" spans="1:11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(C4510-VLOOKUP(H4510,Riders!$A$2:$E$8001,4,FALSE))/365</f>
        <v>33.032876712328765</v>
      </c>
    </row>
    <row r="4511" spans="1:11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747</v>
      </c>
      <c r="H4511" t="s">
        <v>123</v>
      </c>
      <c r="I4511" t="s">
        <v>73</v>
      </c>
      <c r="J4511">
        <v>10017950943</v>
      </c>
      <c r="K4511" s="10">
        <f>(C4511-VLOOKUP(H4511,Riders!$A$2:$E$8001,4,FALSE))/365</f>
        <v>26.098630136986301</v>
      </c>
    </row>
    <row r="4512" spans="1:11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(C4512-VLOOKUP(H4512,Riders!$A$2:$E$8001,4,FALSE))/365</f>
        <v>27.32054794520548</v>
      </c>
    </row>
    <row r="4513" spans="1:11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(C4513-VLOOKUP(H4513,Riders!$A$2:$E$8001,4,FALSE))/365</f>
        <v>33.205479452054796</v>
      </c>
    </row>
    <row r="4514" spans="1:11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(C4514-VLOOKUP(H4514,Riders!$A$2:$E$8001,4,FALSE))/365</f>
        <v>22.443835616438356</v>
      </c>
    </row>
    <row r="4515" spans="1:11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(C4515-VLOOKUP(H4515,Riders!$A$2:$E$8001,4,FALSE))/365</f>
        <v>22.802739726027397</v>
      </c>
    </row>
    <row r="4516" spans="1:11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(C4516-VLOOKUP(H4516,Riders!$A$2:$E$8001,4,FALSE))/365</f>
        <v>19.4986301369863</v>
      </c>
    </row>
    <row r="4517" spans="1:11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(C4517-VLOOKUP(H4517,Riders!$A$2:$E$8001,4,FALSE))/365</f>
        <v>21.413698630136988</v>
      </c>
    </row>
    <row r="4518" spans="1:11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(C4518-VLOOKUP(H4518,Riders!$A$2:$E$8001,4,FALSE))/365</f>
        <v>27.432876712328767</v>
      </c>
    </row>
    <row r="4519" spans="1:11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(C4519-VLOOKUP(H4519,Riders!$A$2:$E$8001,4,FALSE))/365</f>
        <v>27.953424657534246</v>
      </c>
    </row>
    <row r="4520" spans="1:11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(C4520-VLOOKUP(H4520,Riders!$A$2:$E$8001,4,FALSE))/365</f>
        <v>24.934246575342467</v>
      </c>
    </row>
    <row r="4521" spans="1:11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(C4521-VLOOKUP(H4521,Riders!$A$2:$E$8001,4,FALSE))/365</f>
        <v>27.079452054794519</v>
      </c>
    </row>
    <row r="4522" spans="1:11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(C4522-VLOOKUP(H4522,Riders!$A$2:$E$8001,4,FALSE))/365</f>
        <v>21.019178082191782</v>
      </c>
    </row>
    <row r="4523" spans="1:11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683</v>
      </c>
      <c r="I4523" t="s">
        <v>159</v>
      </c>
      <c r="J4523">
        <v>10092163118</v>
      </c>
      <c r="K4523" s="10">
        <f>(C4523-VLOOKUP(H4523,Riders!$A$2:$E$8001,4,FALSE))/365</f>
        <v>20.580821917808219</v>
      </c>
    </row>
    <row r="4524" spans="1:11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476</v>
      </c>
      <c r="J4524">
        <v>10034964036</v>
      </c>
      <c r="K4524" s="10">
        <f>(C4524-VLOOKUP(H4524,Riders!$A$2:$E$8001,4,FALSE))/365</f>
        <v>22.550684931506851</v>
      </c>
    </row>
    <row r="4525" spans="1:11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(C4525-VLOOKUP(H4525,Riders!$A$2:$E$8001,4,FALSE))/365</f>
        <v>25.298630136986301</v>
      </c>
    </row>
    <row r="4526" spans="1:11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469</v>
      </c>
      <c r="I4526" t="s">
        <v>40</v>
      </c>
      <c r="J4526">
        <v>10010166590</v>
      </c>
      <c r="K4526" s="10">
        <f>(C4526-VLOOKUP(H4526,Riders!$A$2:$E$8001,4,FALSE))/365</f>
        <v>24.419178082191781</v>
      </c>
    </row>
    <row r="4527" spans="1:11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822</v>
      </c>
      <c r="I4527" t="s">
        <v>205</v>
      </c>
      <c r="J4527">
        <v>10088729419</v>
      </c>
      <c r="K4527" s="10">
        <f>(C4527-VLOOKUP(H4527,Riders!$A$2:$E$8001,4,FALSE))/365</f>
        <v>20.832876712328765</v>
      </c>
    </row>
    <row r="4528" spans="1:11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747</v>
      </c>
      <c r="H4528" t="s">
        <v>151</v>
      </c>
      <c r="I4528" t="s">
        <v>152</v>
      </c>
      <c r="J4528">
        <v>10004717719</v>
      </c>
      <c r="K4528" s="10">
        <f>(C4528-VLOOKUP(H4528,Riders!$A$2:$E$8001,4,FALSE))/365</f>
        <v>34.290410958904111</v>
      </c>
    </row>
    <row r="4529" spans="1:11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1120</v>
      </c>
      <c r="I4529" t="s">
        <v>210</v>
      </c>
      <c r="J4529">
        <v>10010608447</v>
      </c>
      <c r="K4529" s="10" t="e">
        <f>(C4529-VLOOKUP(H4529,Riders!$A$2:$E$8001,4,FALSE))/365</f>
        <v>#N/A</v>
      </c>
    </row>
    <row r="4530" spans="1:11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(C4530-VLOOKUP(H4530,Riders!$A$2:$E$8001,4,FALSE))/365</f>
        <v>28.673972602739727</v>
      </c>
    </row>
    <row r="4531" spans="1:11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679</v>
      </c>
      <c r="I4531" t="s">
        <v>93</v>
      </c>
      <c r="J4531">
        <v>10010170331</v>
      </c>
      <c r="K4531" s="10">
        <f>(C4531-VLOOKUP(H4531,Riders!$A$2:$E$8001,4,FALSE))/365</f>
        <v>25.339726027397262</v>
      </c>
    </row>
    <row r="4532" spans="1:11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(C4532-VLOOKUP(H4532,Riders!$A$2:$E$8001,4,FALSE))/365</f>
        <v>29.194520547945206</v>
      </c>
    </row>
    <row r="4533" spans="1:11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179</v>
      </c>
      <c r="I4533" t="s">
        <v>40</v>
      </c>
      <c r="J4533">
        <v>10009903983</v>
      </c>
      <c r="K4533" s="10">
        <f>(C4533-VLOOKUP(H4533,Riders!$A$2:$E$8001,4,FALSE))/365</f>
        <v>24.621917808219177</v>
      </c>
    </row>
    <row r="4534" spans="1:11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(C4534-VLOOKUP(H4534,Riders!$A$2:$E$8001,4,FALSE))/365</f>
        <v>24.397260273972602</v>
      </c>
    </row>
    <row r="4535" spans="1:11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1066</v>
      </c>
      <c r="J4535">
        <v>10049101683</v>
      </c>
      <c r="K4535" s="10">
        <f>(C4535-VLOOKUP(H4535,Riders!$A$2:$E$8001,4,FALSE))/365</f>
        <v>22.041095890410958</v>
      </c>
    </row>
    <row r="4536" spans="1:11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788</v>
      </c>
      <c r="I4536" t="s">
        <v>205</v>
      </c>
      <c r="J4536">
        <v>10088726789</v>
      </c>
      <c r="K4536" s="10">
        <f>(C4536-VLOOKUP(H4536,Riders!$A$2:$E$8001,4,FALSE))/365</f>
        <v>22.241095890410961</v>
      </c>
    </row>
    <row r="4537" spans="1:11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604</v>
      </c>
      <c r="H4537" t="s">
        <v>57</v>
      </c>
      <c r="I4537" t="s">
        <v>35</v>
      </c>
      <c r="J4537">
        <v>10007502427</v>
      </c>
      <c r="K4537" s="10">
        <f>(C4537-VLOOKUP(H4537,Riders!$A$2:$E$8001,4,FALSE))/365</f>
        <v>29.342465753424658</v>
      </c>
    </row>
    <row r="4538" spans="1:11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604</v>
      </c>
      <c r="H4538" t="s">
        <v>468</v>
      </c>
      <c r="I4538" t="s">
        <v>26</v>
      </c>
      <c r="J4538">
        <v>10026071156</v>
      </c>
      <c r="K4538" s="10">
        <f>(C4538-VLOOKUP(H4538,Riders!$A$2:$E$8001,4,FALSE))/365</f>
        <v>24.142465753424659</v>
      </c>
    </row>
    <row r="4539" spans="1:11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(C4539-VLOOKUP(H4539,Riders!$A$2:$E$8001,4,FALSE))/365</f>
        <v>30.263013698630136</v>
      </c>
    </row>
    <row r="4540" spans="1:11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(C4540-VLOOKUP(H4540,Riders!$A$2:$E$8001,4,FALSE))/365</f>
        <v>29.424657534246574</v>
      </c>
    </row>
    <row r="4541" spans="1:11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(C4541-VLOOKUP(H4541,Riders!$A$2:$E$8001,4,FALSE))/365</f>
        <v>32.723287671232875</v>
      </c>
    </row>
    <row r="4542" spans="1:11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(C4542-VLOOKUP(H4542,Riders!$A$2:$E$8001,4,FALSE))/365</f>
        <v>24.397260273972602</v>
      </c>
    </row>
    <row r="4543" spans="1:11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(C4543-VLOOKUP(H4543,Riders!$A$2:$E$8001,4,FALSE))/365</f>
        <v>26.021917808219179</v>
      </c>
    </row>
    <row r="4544" spans="1:11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(C4544-VLOOKUP(H4544,Riders!$A$2:$E$8001,4,FALSE))/365</f>
        <v>27.167123287671235</v>
      </c>
    </row>
    <row r="4545" spans="1:11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(C4545-VLOOKUP(H4545,Riders!$A$2:$E$8001,4,FALSE))/365</f>
        <v>23.786301369863015</v>
      </c>
    </row>
    <row r="4546" spans="1:11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(C4546-VLOOKUP(H4546,Riders!$A$2:$E$8001,4,FALSE))/365</f>
        <v>25.926027397260274</v>
      </c>
    </row>
    <row r="4547" spans="1:11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(C4547-VLOOKUP(H4547,Riders!$A$2:$E$8001,4,FALSE))/365</f>
        <v>27.32054794520548</v>
      </c>
    </row>
    <row r="4548" spans="1:11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1120</v>
      </c>
      <c r="I4548" t="s">
        <v>210</v>
      </c>
      <c r="J4548">
        <v>10010608447</v>
      </c>
      <c r="K4548" s="10" t="e">
        <f>(C4548-VLOOKUP(H4548,Riders!$A$2:$E$8001,4,FALSE))/365</f>
        <v>#N/A</v>
      </c>
    </row>
    <row r="4549" spans="1:11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(C4549-VLOOKUP(H4549,Riders!$A$2:$E$8001,4,FALSE))/365</f>
        <v>23.69041095890411</v>
      </c>
    </row>
    <row r="4550" spans="1:11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(C4550-VLOOKUP(H4550,Riders!$A$2:$E$8001,4,FALSE))/365</f>
        <v>24.493150684931507</v>
      </c>
    </row>
    <row r="4551" spans="1:11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467</v>
      </c>
      <c r="I4551" t="s">
        <v>30</v>
      </c>
      <c r="J4551">
        <v>10122775712</v>
      </c>
      <c r="K4551" s="10">
        <f>(C4551-VLOOKUP(H4551,Riders!$A$2:$E$8001,4,FALSE))/365</f>
        <v>23.652054794520549</v>
      </c>
    </row>
    <row r="4552" spans="1:11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(C4552-VLOOKUP(H4552,Riders!$A$2:$E$8001,4,FALSE))/365</f>
        <v>27.432876712328767</v>
      </c>
    </row>
    <row r="4553" spans="1:11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(C4553-VLOOKUP(H4553,Riders!$A$2:$E$8001,4,FALSE))/365</f>
        <v>25.912328767123288</v>
      </c>
    </row>
    <row r="4554" spans="1:11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(C4554-VLOOKUP(H4554,Riders!$A$2:$E$8001,4,FALSE))/365</f>
        <v>29.213698630136985</v>
      </c>
    </row>
    <row r="4555" spans="1:11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476</v>
      </c>
      <c r="J4555">
        <v>10034964036</v>
      </c>
      <c r="K4555" s="10">
        <f>(C4555-VLOOKUP(H4555,Riders!$A$2:$E$8001,4,FALSE))/365</f>
        <v>22.550684931506851</v>
      </c>
    </row>
    <row r="4556" spans="1:11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(C4556-VLOOKUP(H4556,Riders!$A$2:$E$8001,4,FALSE))/365</f>
        <v>28.095890410958905</v>
      </c>
    </row>
    <row r="4557" spans="1:11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(C4557-VLOOKUP(H4557,Riders!$A$2:$E$8001,4,FALSE))/365</f>
        <v>25.926027397260274</v>
      </c>
    </row>
    <row r="4558" spans="1:11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(C4558-VLOOKUP(H4558,Riders!$A$2:$E$8001,4,FALSE))/365</f>
        <v>27.32054794520548</v>
      </c>
    </row>
    <row r="4559" spans="1:11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467</v>
      </c>
      <c r="I4559" t="s">
        <v>30</v>
      </c>
      <c r="J4559">
        <v>10122775712</v>
      </c>
      <c r="K4559" s="10">
        <f>(C4559-VLOOKUP(H4559,Riders!$A$2:$E$8001,4,FALSE))/365</f>
        <v>23.652054794520549</v>
      </c>
    </row>
    <row r="4560" spans="1:11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(C4560-VLOOKUP(H4560,Riders!$A$2:$E$8001,4,FALSE))/365</f>
        <v>24.397260273972602</v>
      </c>
    </row>
    <row r="4561" spans="1:11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534</v>
      </c>
      <c r="H4561" t="s">
        <v>110</v>
      </c>
      <c r="I4561" t="s">
        <v>111</v>
      </c>
      <c r="J4561">
        <v>10009967641</v>
      </c>
      <c r="K4561" s="10">
        <f>(C4561-VLOOKUP(H4561,Riders!$A$2:$E$8001,4,FALSE))/365</f>
        <v>25.912328767123288</v>
      </c>
    </row>
    <row r="4562" spans="1:11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</row>
    <row r="4563" spans="1:11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(C4563-VLOOKUP(H4563,Riders!$A$2:$E$8001,4,FALSE))/365</f>
        <v>23.786301369863015</v>
      </c>
    </row>
    <row r="4564" spans="1:11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(C4564-VLOOKUP(H4564,Riders!$A$2:$E$8001,4,FALSE))/365</f>
        <v>29.424657534246574</v>
      </c>
    </row>
    <row r="4565" spans="1:11">
      <c r="A4565" s="1" t="s">
        <v>1116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(C4565-VLOOKUP(H4565,Riders!$A$2:$E$8001,4,FALSE))/365</f>
        <v>29.213698630136985</v>
      </c>
    </row>
    <row r="4566" spans="1:11">
      <c r="A4566" s="1" t="s">
        <v>1116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(C4566-VLOOKUP(H4566,Riders!$A$2:$E$8001,4,FALSE))/365</f>
        <v>27.432876712328767</v>
      </c>
    </row>
    <row r="4567" spans="1:11">
      <c r="A4567" s="1" t="s">
        <v>1116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1120</v>
      </c>
      <c r="I4567" t="s">
        <v>210</v>
      </c>
      <c r="J4567">
        <v>10010608447</v>
      </c>
      <c r="K4567" s="10" t="e">
        <f>(C4567-VLOOKUP(H4567,Riders!$A$2:$E$8001,4,FALSE))/365</f>
        <v>#N/A</v>
      </c>
    </row>
    <row r="4568" spans="1:11">
      <c r="A4568" s="1" t="s">
        <v>1116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(C4568-VLOOKUP(H4568,Riders!$A$2:$E$8001,4,FALSE))/365</f>
        <v>32.723287671232875</v>
      </c>
    </row>
    <row r="4569" spans="1:11">
      <c r="A4569" s="1" t="s">
        <v>1116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(C4569-VLOOKUP(H4569,Riders!$A$2:$E$8001,4,FALSE))/365</f>
        <v>23.786301369863015</v>
      </c>
    </row>
    <row r="4570" spans="1:11">
      <c r="A4570" s="1" t="s">
        <v>1116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(C4570-VLOOKUP(H4570,Riders!$A$2:$E$8001,4,FALSE))/365</f>
        <v>27.32054794520548</v>
      </c>
    </row>
    <row r="4571" spans="1:11">
      <c r="A4571" s="1" t="s">
        <v>1116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467</v>
      </c>
      <c r="I4571" t="s">
        <v>30</v>
      </c>
      <c r="J4571">
        <v>10122775712</v>
      </c>
      <c r="K4571" s="10">
        <f>(C4571-VLOOKUP(H4571,Riders!$A$2:$E$8001,4,FALSE))/365</f>
        <v>23.652054794520549</v>
      </c>
    </row>
    <row r="4572" spans="1:11">
      <c r="A4572" s="1" t="s">
        <v>1116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(C4572-VLOOKUP(H4572,Riders!$A$2:$E$8001,4,FALSE))/365</f>
        <v>29.213698630136985</v>
      </c>
    </row>
    <row r="4573" spans="1:11">
      <c r="A4573" s="1" t="s">
        <v>1116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(C4573-VLOOKUP(H4573,Riders!$A$2:$E$8001,4,FALSE))/365</f>
        <v>29.424657534246574</v>
      </c>
    </row>
    <row r="4574" spans="1:11">
      <c r="A4574" s="1" t="s">
        <v>1116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(C4574-VLOOKUP(H4574,Riders!$A$2:$E$8001,4,FALSE))/365</f>
        <v>25.926027397260274</v>
      </c>
    </row>
    <row r="4575" spans="1:11">
      <c r="A4575" s="1" t="s">
        <v>1116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(C4575-VLOOKUP(H4575,Riders!$A$2:$E$8001,4,FALSE))/365</f>
        <v>24.397260273972602</v>
      </c>
    </row>
    <row r="4576" spans="1:11">
      <c r="A4576" s="1" t="s">
        <v>1116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(C4576-VLOOKUP(H4576,Riders!$A$2:$E$8001,4,FALSE))/365</f>
        <v>25.912328767123288</v>
      </c>
    </row>
    <row r="4577" spans="1:11">
      <c r="A4577" s="1" t="s">
        <v>1116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1120</v>
      </c>
      <c r="I4577" t="s">
        <v>210</v>
      </c>
      <c r="J4577">
        <v>10010608447</v>
      </c>
      <c r="K4577" s="10" t="e">
        <f>(C4577-VLOOKUP(H4577,Riders!$A$2:$E$8001,4,FALSE))/365</f>
        <v>#N/A</v>
      </c>
    </row>
    <row r="4578" spans="1:11">
      <c r="A4578" s="1" t="s">
        <v>1116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(C4578-VLOOKUP(H4578,Riders!$A$2:$E$8001,4,FALSE))/365</f>
        <v>30.263013698630136</v>
      </c>
    </row>
    <row r="4579" spans="1:11">
      <c r="A4579" s="1" t="s">
        <v>1116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(C4579-VLOOKUP(H4579,Riders!$A$2:$E$8001,4,FALSE))/365</f>
        <v>27.432876712328767</v>
      </c>
    </row>
    <row r="4580" spans="1:11">
      <c r="A4580" s="1" t="s">
        <v>1116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(C4580-VLOOKUP(H4580,Riders!$A$2:$E$8001,4,FALSE))/365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1067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8276</v>
      </c>
      <c r="I4584" t="s">
        <v>40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</row>
    <row r="4593" spans="1:9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</row>
    <row r="4594" spans="1:9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</row>
    <row r="4595" spans="1:9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</row>
    <row r="4596" spans="1:9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8277</v>
      </c>
    </row>
    <row r="4597" spans="1:9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1117</v>
      </c>
      <c r="I4597" t="s">
        <v>24</v>
      </c>
    </row>
    <row r="4598" spans="1:9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</row>
    <row r="4599" spans="1:9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</row>
    <row r="4600" spans="1:9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</row>
    <row r="4601" spans="1:9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</row>
    <row r="4602" spans="1:9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</row>
    <row r="4603" spans="1:9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</row>
    <row r="4604" spans="1:9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</row>
    <row r="4605" spans="1:9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</row>
    <row r="4606" spans="1:9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</row>
    <row r="4607" spans="1:9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8277</v>
      </c>
    </row>
    <row r="4608" spans="1:9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1067</v>
      </c>
    </row>
    <row r="4609" spans="1:9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</row>
    <row r="4610" spans="1:9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</row>
    <row r="4611" spans="1:9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</row>
    <row r="4612" spans="1:9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8278</v>
      </c>
      <c r="I4612" t="s">
        <v>40</v>
      </c>
    </row>
    <row r="4613" spans="1:9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</row>
    <row r="4614" spans="1:9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</row>
    <row r="4615" spans="1:9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</row>
    <row r="4616" spans="1:9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8278</v>
      </c>
      <c r="I4616" t="s">
        <v>40</v>
      </c>
    </row>
    <row r="4617" spans="1:9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8277</v>
      </c>
    </row>
    <row r="4618" spans="1:9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</row>
    <row r="4619" spans="1:9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1117</v>
      </c>
      <c r="I4619" t="s">
        <v>24</v>
      </c>
    </row>
    <row r="4620" spans="1:9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</row>
    <row r="4621" spans="1:9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</row>
    <row r="4622" spans="1:9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</row>
    <row r="4623" spans="1:9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1067</v>
      </c>
    </row>
    <row r="4624" spans="1:9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</row>
    <row r="4625" spans="1:9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</row>
    <row r="4626" spans="1:9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1067</v>
      </c>
    </row>
    <row r="4627" spans="1:9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</row>
    <row r="4628" spans="1:9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8276</v>
      </c>
      <c r="I4628" t="s">
        <v>40</v>
      </c>
    </row>
    <row r="4629" spans="1:9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</row>
    <row r="4630" spans="1:9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</row>
    <row r="4631" spans="1:9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</row>
    <row r="4632" spans="1:9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</row>
    <row r="4633" spans="1:9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</row>
    <row r="4634" spans="1:9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</row>
    <row r="4635" spans="1:9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</row>
    <row r="4636" spans="1:9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</row>
    <row r="4637" spans="1:9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</row>
    <row r="4638" spans="1:9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</row>
    <row r="4639" spans="1:9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</row>
    <row r="4640" spans="1:9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</row>
    <row r="4641" spans="1:9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</row>
    <row r="4642" spans="1:9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</row>
    <row r="4643" spans="1:9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8277</v>
      </c>
    </row>
    <row r="4644" spans="1:9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</row>
    <row r="4645" spans="1:9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</row>
    <row r="4646" spans="1:9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</row>
    <row r="4647" spans="1:9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</row>
    <row r="4648" spans="1:9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</row>
    <row r="4649" spans="1:9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</row>
    <row r="4650" spans="1:9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</row>
    <row r="4651" spans="1:9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</row>
    <row r="4652" spans="1:9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1067</v>
      </c>
    </row>
    <row r="4653" spans="1:9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</row>
    <row r="4654" spans="1:9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</row>
    <row r="4655" spans="1:9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8278</v>
      </c>
      <c r="I4655" t="s">
        <v>40</v>
      </c>
    </row>
    <row r="4656" spans="1:9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534</v>
      </c>
      <c r="H4656" t="s">
        <v>47</v>
      </c>
      <c r="I4656" t="s">
        <v>37</v>
      </c>
    </row>
    <row r="4657" spans="1:9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</row>
    <row r="4658" spans="1:9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</row>
    <row r="4659" spans="1:9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</row>
    <row r="4660" spans="1:9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</row>
    <row r="4661" spans="1:9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8278</v>
      </c>
      <c r="I4661" t="s">
        <v>40</v>
      </c>
    </row>
    <row r="4662" spans="1:9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</row>
    <row r="4663" spans="1:9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</row>
    <row r="4664" spans="1:9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</row>
    <row r="4665" spans="1:9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</row>
    <row r="4666" spans="1:9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1067</v>
      </c>
    </row>
    <row r="4667" spans="1:9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</row>
    <row r="4668" spans="1:9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</row>
  </sheetData>
  <autoFilter ref="A1:K458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651"/>
  <sheetViews>
    <sheetView zoomScaleNormal="100" workbookViewId="0">
      <pane ySplit="1" topLeftCell="A4604" activePane="bottomLeft" state="frozen"/>
      <selection pane="bottomLeft" activeCell="P4639" sqref="P4639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1061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1061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1061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1061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1061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1061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1061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1061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1061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1061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1061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1061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1061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1061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1061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1061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1061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1061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1061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1061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1061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1061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1061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1061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1061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1061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1061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1061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1069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1061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1061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1061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1061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1061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1061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1061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1061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1061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1061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1061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1061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1061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1061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1061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1061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1061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1061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1061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1061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1061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1061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1061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1061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1061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1061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1061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1061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1061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1061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1061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1061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1061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1061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1061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1061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1061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1061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1061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1061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1061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1061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1061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1061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1061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1061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1061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1061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1061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1061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1069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1061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1061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1061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1061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1061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1061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1061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1061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1061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1061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1061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1061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1061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1061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1061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1061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1061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1061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1061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1061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1061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1061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1061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1061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1061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1061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1061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1061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1061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1061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1061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1061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1061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1061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1061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1061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1061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1061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1061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1061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1061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1061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1061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1061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1061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1061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1061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1061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1061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1061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1061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1061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1061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1061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1061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1061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1061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1061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1061</v>
      </c>
      <c r="B4417">
        <v>2023</v>
      </c>
      <c r="C4417" s="9">
        <v>44982</v>
      </c>
      <c r="D4417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1061</v>
      </c>
      <c r="B4418">
        <v>2023</v>
      </c>
      <c r="C4418" s="9">
        <v>44982</v>
      </c>
      <c r="D4418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1061</v>
      </c>
      <c r="B4419">
        <v>2023</v>
      </c>
      <c r="C4419" s="9">
        <v>44982</v>
      </c>
      <c r="D4419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1061</v>
      </c>
      <c r="B4420">
        <v>2023</v>
      </c>
      <c r="C4420" s="9">
        <v>44982</v>
      </c>
      <c r="D4420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1061</v>
      </c>
      <c r="B4421">
        <v>2023</v>
      </c>
      <c r="C4421" s="9">
        <v>44982</v>
      </c>
      <c r="D4421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1061</v>
      </c>
      <c r="B4422">
        <v>2023</v>
      </c>
      <c r="C4422" s="9">
        <v>44982</v>
      </c>
      <c r="D4422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1061</v>
      </c>
      <c r="B4423">
        <v>2023</v>
      </c>
      <c r="C4423" s="9">
        <v>44982</v>
      </c>
      <c r="D4423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1061</v>
      </c>
      <c r="B4424">
        <v>2023</v>
      </c>
      <c r="C4424" s="9">
        <v>44982</v>
      </c>
      <c r="D442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1061</v>
      </c>
      <c r="B4425">
        <v>2023</v>
      </c>
      <c r="C4425" s="9">
        <v>44982</v>
      </c>
      <c r="D4425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1061</v>
      </c>
      <c r="B4426">
        <v>2023</v>
      </c>
      <c r="C4426" s="9">
        <v>44982</v>
      </c>
      <c r="D4426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1061</v>
      </c>
      <c r="B4427">
        <v>2023</v>
      </c>
      <c r="C4427" s="9">
        <v>44982</v>
      </c>
      <c r="D4427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1061</v>
      </c>
      <c r="B4428">
        <v>2023</v>
      </c>
      <c r="C4428" s="9">
        <v>44982</v>
      </c>
      <c r="D4428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1116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1116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1116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1116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1116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1116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1116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1116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1116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1120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1116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1116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1116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1116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1116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1116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1116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1116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1116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1116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1116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1116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1116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1116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1116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1116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1116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1116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1116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1116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1116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1116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1116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1116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1116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1116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1116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1116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1116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1116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1116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1116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1116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1116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1116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1116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1116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1116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1116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1116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1116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1116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1116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1116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1116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1116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1116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1116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1116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1116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1116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1116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1116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1116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1116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1116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1116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1116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1116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1116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1116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1116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1116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1116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1116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1116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1116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1116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1116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1116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1116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1116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1116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1116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1116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1116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1116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1116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1116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1116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1120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1116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1116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1116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1116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1116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1116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1116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1116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1116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1116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1116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1116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1116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1116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1116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1116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1116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1120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1116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1116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1116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1116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1116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1116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1116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1116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1116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1116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1116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1116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1116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1116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1116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1116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1116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1120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1116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1116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1116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1116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1116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1116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1116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1116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1116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1116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1120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1116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1116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1116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1067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8276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8277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1117</v>
      </c>
      <c r="I4581" t="s">
        <v>24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8277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8278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8278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8277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1117</v>
      </c>
      <c r="I4603" t="s">
        <v>24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1067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8276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8277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8278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8278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2023-08-17T03:05:52Z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