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"/>
    </mc:Choice>
  </mc:AlternateContent>
  <bookViews>
    <workbookView xWindow="0" yWindow="0" windowWidth="20490" windowHeight="7650"/>
  </bookViews>
  <sheets>
    <sheet name=" TELARES RIPSTOP POL NEGRO 2331" sheetId="490" r:id="rId1"/>
    <sheet name="TELARES POPLIN ALG MARINO 2323" sheetId="489" r:id="rId2"/>
    <sheet name="TELARES R S ALG V MILITAR 2316" sheetId="488" r:id="rId3"/>
    <sheet name="TELARES POPLIN POL MARINO 2313" sheetId="487" r:id="rId4"/>
    <sheet name="TELARES POPLIN POL MARINO 2312" sheetId="486" r:id="rId5"/>
    <sheet name="TELARES R S P VDE MILITAR 2305" sheetId="485" r:id="rId6"/>
    <sheet name="TELARES R S P VDE MILITAR 2304" sheetId="484" r:id="rId7"/>
    <sheet name="TELARES POPLIN ALG G TOPO 2298" sheetId="483" r:id="rId8"/>
    <sheet name="T D SUR TRACKER VDE MILTAR 2293" sheetId="482" r:id="rId9"/>
    <sheet name="T D SUR TRACKER VDE MILTAR 2292" sheetId="481" r:id="rId10"/>
    <sheet name="T D SUR TRACKER VDE MILTAR 2291" sheetId="480" r:id="rId11"/>
    <sheet name="TELARES POPLIN ALG G TOPO 2289" sheetId="479" r:id="rId12"/>
    <sheet name="TELARES TRACKER FRANCIA 2288" sheetId="478" r:id="rId13"/>
    <sheet name="TELARES TRACKER FRANCIA 2287" sheetId="477" r:id="rId14"/>
    <sheet name="TELARES TRACKER FRANCIA 2286" sheetId="476" r:id="rId15"/>
    <sheet name="TELARES POPLIN  POL G TOPO 2284" sheetId="475" r:id="rId16"/>
    <sheet name="TELARES RIP STOP ALG NEGRO 2283" sheetId="474" r:id="rId17"/>
    <sheet name="TELARES POPLIN  POL G TOPO 2281" sheetId="473" r:id="rId18"/>
    <sheet name="TELARES POPLIN  POL G TOPO 2280" sheetId="472" r:id="rId19"/>
    <sheet name=" TELARES RIPSTOP POL NEGRO 2275" sheetId="471" r:id="rId20"/>
    <sheet name=" TELARES RIPSTOP POL NEGRO 2274" sheetId="470" r:id="rId21"/>
    <sheet name="TELARES POPLIN ALG G CLARO 2267" sheetId="469" r:id="rId22"/>
    <sheet name="TELARES D SUR TRACK MARINO 2263" sheetId="468" r:id="rId23"/>
    <sheet name="TELARES D SUR TRACK MARINO 2262" sheetId="467" r:id="rId24"/>
    <sheet name="T D SUR TRACKER VDE MILTAR 2259" sheetId="466" r:id="rId25"/>
    <sheet name="T D SUR TRACKER VDE MILTAR 2258" sheetId="465" r:id="rId26"/>
    <sheet name="T D SUR TRACKER VDE MILTAR 2257" sheetId="464" r:id="rId27"/>
    <sheet name="TELARES POPLIN ALG CEMENTO 2255" sheetId="463" r:id="rId28"/>
    <sheet name="TELARES POPLIN G CLARO POL 2248" sheetId="462" r:id="rId29"/>
    <sheet name="TELARES POPLIN G CLARO POL 2247" sheetId="461" r:id="rId30"/>
    <sheet name="TELARES POPLIN ALG G TOPO 2246" sheetId="460" r:id="rId31"/>
    <sheet name="TELARES POPLIN CEMENTO POL 2245" sheetId="459" r:id="rId32"/>
    <sheet name="TELARES POPLIN CEMENTO POL 2244" sheetId="458" r:id="rId33"/>
    <sheet name="TELARES POPLIN ALG NEGRO 2228" sheetId="457" r:id="rId34"/>
    <sheet name="TELARES POPLIN  POL G TOPO 2227" sheetId="456" r:id="rId35"/>
    <sheet name="TELARES POPLIN  POL G TOPO 2226" sheetId="455" r:id="rId36"/>
    <sheet name="TELARES POPLIN POL NEGRO 2222" sheetId="454" r:id="rId37"/>
    <sheet name="TELARES POPLIN POL NEGRO 2221" sheetId="453" r:id="rId38"/>
    <sheet name="TELARES POPLIN ALG MARINO 2220" sheetId="452" r:id="rId39"/>
    <sheet name="TELARES POPLIN POL MARINO 2214" sheetId="451" r:id="rId40"/>
    <sheet name="TELARES POPLIN POL MARINO 2213" sheetId="450" r:id="rId41"/>
    <sheet name="TELARES R S ALG MNO NOCHE 2212" sheetId="449" r:id="rId42"/>
    <sheet name="TELARES R S POL MNO NOCHE 2208" sheetId="448" r:id="rId43"/>
    <sheet name="TELARES R S POL MNO NOCHE 2207" sheetId="447" r:id="rId44"/>
    <sheet name="TELARES POPLIN  ALG BEIGE 2193" sheetId="446" r:id="rId45"/>
    <sheet name="TELARES D SR TRACKER NEGRO 2188" sheetId="445" r:id="rId46"/>
    <sheet name="TELARES D SR TRACKER NEGRO 2187" sheetId="444" r:id="rId47"/>
    <sheet name="TELARES D SR TRACKER NEGRO 2186" sheetId="443" r:id="rId48"/>
    <sheet name="TELARES R S ALG MNO NOCHE 2184" sheetId="442" r:id="rId49"/>
    <sheet name="TELARES PANTALON BEIGE POL 2174" sheetId="441" r:id="rId50"/>
    <sheet name="TELARES PANTALON BEIGE POL 2173" sheetId="440" r:id="rId51"/>
    <sheet name="TELARES R S POL MNO NOCHE 2171" sheetId="439" r:id="rId52"/>
    <sheet name="TELARES R S POL MNO NOCHE 2170" sheetId="438" r:id="rId53"/>
    <sheet name="TELARES RIP STOP ALG NEGRO 2168" sheetId="437" r:id="rId54"/>
    <sheet name="TELARES PANTALON NEGRO UNI 2162" sheetId="436" r:id="rId55"/>
    <sheet name="TELARES PANTALON NEGRO UNI 2161" sheetId="435" r:id="rId56"/>
    <sheet name=" TELARES RIPSTOP POL NEGRO 2155" sheetId="434" r:id="rId57"/>
    <sheet name=" TELARES RIPSTOP POL NEGRO 2154" sheetId="433" r:id="rId58"/>
    <sheet name="TELARES D SUR TRACK G TOPO 2148" sheetId="431" r:id="rId59"/>
    <sheet name="TELARES D SUR TRACK G TOPO 2144" sheetId="430" r:id="rId60"/>
    <sheet name="TELARES D SUR TRACK G TOPO 2143" sheetId="429" r:id="rId61"/>
    <sheet name="TELARES D SUR TRACK G TOPO 2142" sheetId="428" r:id="rId62"/>
    <sheet name="TELARES D SUR TRACK G TOPO 2129" sheetId="427" r:id="rId63"/>
    <sheet name="TELARES D SUR TRACK G TOPO 2128" sheetId="426" r:id="rId64"/>
    <sheet name="TELARES D SUR TRACK G TOPO 2127" sheetId="425" r:id="rId65"/>
    <sheet name="TELARES D SR TRACKER NEGRO 2121" sheetId="424" r:id="rId66"/>
    <sheet name="TELARES D SR TRACKER NEGRO 2120" sheetId="423" r:id="rId67"/>
    <sheet name="TELARES D SR TRACKER NEGRO 2119" sheetId="422" r:id="rId68"/>
    <sheet name="TELARES SARGA MNO NOCHE 2118" sheetId="421" r:id="rId69"/>
    <sheet name="TELARES SARGA MNO NOCHE 2117" sheetId="420" r:id="rId70"/>
    <sheet name="TELARES PEPER ALG V MILTAR 2111" sheetId="419" r:id="rId71"/>
    <sheet name="TELARES PEPP P VDE MILITAR 2110" sheetId="418" r:id="rId72"/>
    <sheet name="TELARES RIP STOP ALG NEGRO 2105" sheetId="417" r:id="rId73"/>
    <sheet name=" TELARES RIPSTOP POL NEGRO 2104" sheetId="416" r:id="rId74"/>
    <sheet name=" TELARES RIPSTOP POL NEGRO 2103" sheetId="415" r:id="rId75"/>
    <sheet name="TELARES OXFORD NEGRO 2098" sheetId="414" r:id="rId76"/>
    <sheet name="TELARES OXFORD CELESTE 2097" sheetId="413" r:id="rId77"/>
    <sheet name="TELARES PEPPERS ALG MARINO 2083" sheetId="412" r:id="rId78"/>
    <sheet name="TELARES PEPPERS POL MARINO 2082" sheetId="349" r:id="rId79"/>
    <sheet name="TELARES OXFORD CELESTE 2081" sheetId="411" r:id="rId80"/>
    <sheet name="TELARES D SUR TRACK G TOPO 2080" sheetId="410" r:id="rId81"/>
    <sheet name="TELARES D SUR TRACK G TOPO 2079" sheetId="409" r:id="rId82"/>
    <sheet name="TELARES D SUR TRACK G TOPO 2078" sheetId="408" r:id="rId83"/>
    <sheet name="TELARES TRACKER FRANCIA 2068" sheetId="407" r:id="rId84"/>
    <sheet name="TELARES TRACKER FRANCIA 2066" sheetId="406" r:id="rId85"/>
    <sheet name="TELARES R S ALG BEIGE PREF 2062" sheetId="405" r:id="rId86"/>
    <sheet name="TELARES D SR TRACKER NEGRO 2056" sheetId="404" r:id="rId87"/>
    <sheet name="TELARES D SR TRACKER NEGRO 2055" sheetId="403" r:id="rId88"/>
    <sheet name="TELARES D SR TRACKER NEGRO 2054" sheetId="402" r:id="rId89"/>
    <sheet name="TELARES RIP STOP ALG NEGRO 2051" sheetId="401" r:id="rId90"/>
    <sheet name="TELARES RIP STOP ALG NEGRO 2047" sheetId="399" r:id="rId91"/>
    <sheet name="TELARES R S P BEIGE PREFEC 2043" sheetId="398" r:id="rId92"/>
    <sheet name="TELARES R S P BEIGE PREFEC 2042" sheetId="397" r:id="rId93"/>
    <sheet name="TELARES R S ALG MNO NOCHE 2039" sheetId="396" r:id="rId94"/>
    <sheet name=" TELARES RIPSTOP POL NEGRO 2038" sheetId="395" r:id="rId95"/>
    <sheet name=" TELARES RIPSTOP POL NEGRO 2037" sheetId="394" r:id="rId96"/>
    <sheet name="TELARES R S POL MNO NOCHE 2036" sheetId="393" r:id="rId97"/>
    <sheet name="TELARES R S ALG V MILITAR 2018" sheetId="392" r:id="rId98"/>
    <sheet name="TELARES D SR TRACKER NEGRO 2008" sheetId="391" r:id="rId99"/>
    <sheet name="TELARES D SR TRACKER NEGRO 2007" sheetId="390" r:id="rId100"/>
    <sheet name="TELARES D SR TRACKER NEGRO 2005" sheetId="389" r:id="rId101"/>
    <sheet name="TELARES R S ALG MNO NOCHE 2004" sheetId="388" r:id="rId102"/>
    <sheet name="TELARES R S ALG V MILITAR 2002" sheetId="387" r:id="rId103"/>
    <sheet name="TELARES R S P VDE MILITAR 2001" sheetId="386" r:id="rId104"/>
    <sheet name="TELARES R S P VDE MILITAR  2000" sheetId="385" r:id="rId105"/>
    <sheet name="TELARES D SR TRACKER ARENA 1999" sheetId="384" r:id="rId106"/>
    <sheet name="TELARES D SR TRACKER ARENA 1998" sheetId="383" r:id="rId107"/>
    <sheet name="TELARES D SR TRACKER ARENA 1997" sheetId="382" r:id="rId108"/>
    <sheet name="TELARES D SR TRACKER ARENA 1991" sheetId="381" r:id="rId109"/>
    <sheet name="TELARES D SR TRACKER ARENA 1190" sheetId="380" r:id="rId110"/>
    <sheet name="TELARES D SR TRACKER ARENA 1989" sheetId="379" r:id="rId111"/>
    <sheet name="TELARES D SR TRACKER ARENA 1986" sheetId="377" r:id="rId112"/>
    <sheet name="TELARES D SR TRACKER ARENA 1985" sheetId="376" r:id="rId113"/>
    <sheet name="TELARES D SR TRACKER ARENA 1984" sheetId="375" r:id="rId114"/>
    <sheet name="TELARES SARGA MNO NOCHE 1981" sheetId="374" r:id="rId115"/>
    <sheet name="TELARES SARGA MNO NOCHE 1980" sheetId="373" r:id="rId116"/>
    <sheet name="TELARES SARGA MNO NOCHE 1979" sheetId="372" r:id="rId117"/>
    <sheet name="TELARES R S POL MNO NOCHE 1973" sheetId="371" r:id="rId118"/>
    <sheet name="TELARES R S POL MNO NOCHE 1972" sheetId="370" r:id="rId119"/>
    <sheet name="TELARES PEPPERS ALG G TOPO 1970" sheetId="369" r:id="rId120"/>
    <sheet name="TELARES PEPPERS POL G TOPO 1969" sheetId="368" r:id="rId121"/>
    <sheet name="TELARES TRACKER FRANCIA 1966" sheetId="366" r:id="rId122"/>
    <sheet name="TELARES TRACKER FRANCIA 1965" sheetId="365" r:id="rId123"/>
    <sheet name="TELARES D SUR TK FRANCIA 1964" sheetId="364" r:id="rId124"/>
    <sheet name="TELARES D SUR TK FRANCIA 1961" sheetId="363" r:id="rId125"/>
    <sheet name="TELARES D SUR TK FRANCIA 1960" sheetId="362" r:id="rId126"/>
    <sheet name="TELARES D SUR TK FRANCIA 1959" sheetId="361" r:id="rId127"/>
    <sheet name="TELARES R S ALG MNO NOCHE 1958" sheetId="360" r:id="rId128"/>
    <sheet name="TELARES PEPPERS ALG VISON 1941" sheetId="359" r:id="rId129"/>
    <sheet name="TELARES R S POL MNO NOCHE 1931" sheetId="358" r:id="rId130"/>
    <sheet name="TELARES R S POL MNO NOCHE 1930" sheetId="357" r:id="rId131"/>
    <sheet name="TELARES PEPPERS POL VISON 1918" sheetId="356" r:id="rId132"/>
    <sheet name="TELARES PEPPERS POL VISON 1917" sheetId="355" r:id="rId133"/>
    <sheet name=" TELARES RIPSTOP POL NEGRO 1913" sheetId="354" r:id="rId134"/>
    <sheet name="TELARES R S ALG MNO NOCHE 1892" sheetId="353" r:id="rId135"/>
    <sheet name="TELARES R S POL MNO NOCHE 1889" sheetId="352" r:id="rId136"/>
    <sheet name="TELARES R S POL MNO NOCHE 1888" sheetId="351" r:id="rId137"/>
    <sheet name="TELARES PEPPERS ALG MARINO 1861" sheetId="350" r:id="rId138"/>
    <sheet name="TELARES R S ALG MNO NOCHE 1856" sheetId="347" r:id="rId139"/>
    <sheet name="TELARES MICRO ALG V MILTAR 1855" sheetId="346" r:id="rId140"/>
    <sheet name="TELARES MICR P VDE MILITAR 1854" sheetId="345" r:id="rId141"/>
    <sheet name="TELARES D SUR TRACKER NEGRO1853" sheetId="344" r:id="rId142"/>
    <sheet name="TELARES PEPPERS NEGRO UNI 1850" sheetId="343" r:id="rId143"/>
    <sheet name="TELARES D SUR TRACKER NEGRO1846" sheetId="342" r:id="rId144"/>
    <sheet name="TELARES D SR TRACKER ARENA 1840" sheetId="341" r:id="rId145"/>
    <sheet name="TELARES D SR TRACKER ARENA 1839" sheetId="340" r:id="rId146"/>
    <sheet name="TELARES D SR TRACKER ARENA 1838" sheetId="339" r:id="rId147"/>
    <sheet name="TELARES RIP STOP ALG NEGRO 1832" sheetId="338" r:id="rId148"/>
    <sheet name="TELARES R S POL MNO NOCHE 1831" sheetId="337" r:id="rId149"/>
    <sheet name="TELARES R S POL MNO NOCHE 1830" sheetId="336" r:id="rId150"/>
    <sheet name=" TELARES RIPSTOP POL NEGRO 1825" sheetId="335" r:id="rId151"/>
    <sheet name=" TELARES RIPSTOP POL NEGRO 1824" sheetId="334" r:id="rId152"/>
    <sheet name="TELARES D SUR TK FRANCIA 1817" sheetId="333" r:id="rId153"/>
    <sheet name="TELARES D SUR TK FRANCIA 1816" sheetId="332" r:id="rId154"/>
    <sheet name="TELARES D SUR TK FRANCIA 1815  " sheetId="331" r:id="rId155"/>
    <sheet name="TELARES D SR TRACKER ARENA 1796" sheetId="330" r:id="rId156"/>
    <sheet name="TELARES D SR TRACKER ARENA 1795" sheetId="329" r:id="rId157"/>
    <sheet name="TELARES D SR TRACKER ARENA 1794" sheetId="328" r:id="rId158"/>
    <sheet name="TELARES RIP STOP ALG NEGRO 1791" sheetId="327" r:id="rId159"/>
    <sheet name="TELARES D SUR TRAC FRANCIA 1788" sheetId="326" r:id="rId160"/>
    <sheet name="TELARES D SUR TRAC FRANCIA 1787" sheetId="325" r:id="rId161"/>
    <sheet name="TELARES D SUR TRAC FRANCIA 1786" sheetId="324" r:id="rId162"/>
    <sheet name="TELARES R S ALG MNO NOCHE 1777" sheetId="323" r:id="rId163"/>
    <sheet name="TELARES R S POL MNO NOCHE 1776" sheetId="322" r:id="rId164"/>
    <sheet name="TELARES R S POL MNO NOCHE 1775" sheetId="321" r:id="rId165"/>
    <sheet name=" TELARES RIPSTOP POL NEGRO 1773" sheetId="320" r:id="rId166"/>
    <sheet name=" TELARES RIPSTOP POL NEGRO 1772" sheetId="319" r:id="rId167"/>
    <sheet name="TELARES D SR TRACKER ARENA 1769" sheetId="318" r:id="rId168"/>
    <sheet name="TELARES D SR TRACKER ARENA 1768" sheetId="317" r:id="rId169"/>
    <sheet name="TELARES D SR TRACKER ARENA 1767" sheetId="316" r:id="rId170"/>
    <sheet name="TELARES R S ALG MNO NOCHE 1752" sheetId="315" r:id="rId171"/>
    <sheet name="TELARES R S POL MNO NOCHE 1751" sheetId="314" r:id="rId172"/>
    <sheet name="TELARES R S POL MNO NOCHE 1750" sheetId="313" r:id="rId173"/>
    <sheet name="TELARES RIP STOP ALG NEGRO 1746" sheetId="312" r:id="rId174"/>
    <sheet name="TELARES D SUR  VDE FERRO 1737" sheetId="311" r:id="rId175"/>
    <sheet name="TELARES D SUR  VDE FERRO 1736" sheetId="310" r:id="rId176"/>
    <sheet name="TELARES D SUR  VDE FERRO 1735" sheetId="309" r:id="rId177"/>
    <sheet name=" TELARES RIPSTOP POL NEGRO 1734" sheetId="308" r:id="rId178"/>
    <sheet name=" TELARES RIPSTOP POL NEGRO 1733" sheetId="307" r:id="rId179"/>
    <sheet name="TELARES R S ALG MNO NOCHE 1726" sheetId="306" r:id="rId180"/>
    <sheet name="TELARES R S POL MNO NOCHE 1725" sheetId="305" r:id="rId181"/>
    <sheet name="TELARES R S POL MNO NOCHE 1724" sheetId="304" r:id="rId182"/>
    <sheet name="TELARES RIP STOP ALG NEGRO 1717" sheetId="303" r:id="rId183"/>
    <sheet name=" TELARES RIPSTOP POL NEGRO 1714" sheetId="302" r:id="rId184"/>
    <sheet name=" TELARES RIPSTOP POL NEGRO 1713" sheetId="301" r:id="rId185"/>
    <sheet name="TELARES D SUR ROMBO G TOPO 1695" sheetId="300" r:id="rId186"/>
    <sheet name="TELARES D SUR TRACK MARINO1684" sheetId="299" r:id="rId187"/>
    <sheet name="TELARES D SUR TRACK MARINO 1683" sheetId="298" r:id="rId188"/>
    <sheet name="TELARES R S ALG MNO NOCHE 1682" sheetId="297" r:id="rId189"/>
    <sheet name="TELARES R S POL MNO NOCHE 1681" sheetId="296" r:id="rId190"/>
    <sheet name="TELARES R S POL MNO NOCHE 1680" sheetId="295" r:id="rId191"/>
    <sheet name="TELARES D SUR TRAC FRANCIA 1657" sheetId="294" r:id="rId192"/>
    <sheet name="TELARES D SUR TRAC FRANCIA 1656" sheetId="293" r:id="rId193"/>
    <sheet name="TELARES D SUR  VDE FERRO 2 1652" sheetId="292" r:id="rId194"/>
    <sheet name="TELARES D SUR VDE BENETTON 1650" sheetId="291" r:id="rId195"/>
    <sheet name="TELARES D SUR VDE BENETTON 1649" sheetId="290" r:id="rId196"/>
    <sheet name="T D SUR TRACKER VDE MILTAR 1623" sheetId="289" r:id="rId197"/>
    <sheet name="T D SUR TRACKER VDE MILTAR 1621" sheetId="288" r:id="rId198"/>
    <sheet name="T D SUR TRACKER VDE MILTAR 1620" sheetId="287" r:id="rId199"/>
    <sheet name="T D SUR TRACKER VDE MILTAR 1617" sheetId="286" r:id="rId200"/>
    <sheet name="T D SUR TRACKER VDE MILTAR 1616" sheetId="285" r:id="rId201"/>
    <sheet name="T D SUR TRACKER VDE MILTAR 1613" sheetId="284" r:id="rId202"/>
    <sheet name="T D SUR TRACKER VDE MILTAR 1612" sheetId="283" r:id="rId203"/>
    <sheet name="TELARES R S ALG MNO NOCHE 1606" sheetId="282" r:id="rId204"/>
    <sheet name="TELARES R S POL MNO NOCHE 1605" sheetId="281" r:id="rId205"/>
    <sheet name="TELARES R S POL MNO NOCHE 1604" sheetId="280" r:id="rId206"/>
    <sheet name="TELARES D SUR TURQUESA 1587" sheetId="279" r:id="rId207"/>
    <sheet name="TELARES D SUR TURQUESA 1586" sheetId="278" r:id="rId208"/>
    <sheet name="TELARES D SUR TURQUESA 1585" sheetId="277" r:id="rId209"/>
    <sheet name="TELARES D SUR TURQUESA 1583" sheetId="276" r:id="rId210"/>
    <sheet name="TELARES D SUR TURQUESA 1582" sheetId="275" r:id="rId211"/>
    <sheet name="TELARES D SUR TURQUESA 1581" sheetId="274" r:id="rId212"/>
    <sheet name="TELARES R S ALG MNO NOCHE 1545" sheetId="273" r:id="rId213"/>
    <sheet name="TELARES R S POL MNO NOCHE 1544" sheetId="272" r:id="rId214"/>
    <sheet name="TELARES R S POL MNO NOCHE 1543" sheetId="271" r:id="rId215"/>
    <sheet name="TELARES D SR TRACKER ARENA 1534" sheetId="270" r:id="rId216"/>
    <sheet name="TELARES D SR TRACKER ARENA 1533" sheetId="269" r:id="rId217"/>
    <sheet name="TELARES D SR TRACKER ARENA 1532" sheetId="268" r:id="rId218"/>
    <sheet name="TELARES RIP STOP ALG NEGRO 1503" sheetId="267" r:id="rId219"/>
    <sheet name="TELARES R S ALG MNO NOCHE 1502" sheetId="266" r:id="rId220"/>
    <sheet name="TELARES D SUR TRAC FRANCIA 1498" sheetId="265" r:id="rId221"/>
    <sheet name="TELARES D SUR TRAC FRANCIA 1496" sheetId="264" r:id="rId222"/>
    <sheet name="TELARES R S POL MNO NOCHE 1493" sheetId="263" r:id="rId223"/>
    <sheet name="TELARES R S POL MNO NOCHE 1492" sheetId="262" r:id="rId224"/>
    <sheet name=" TELARES RIPSTOP POL NEGRO 1490" sheetId="261" r:id="rId225"/>
    <sheet name=" TELARES RIPSTOP POL NEGRO 1489" sheetId="260" r:id="rId226"/>
    <sheet name="TELARES TRACKER GRIS CLARO 1459" sheetId="259" r:id="rId227"/>
    <sheet name="TELARES TRACKER GRIS CLARO 1458" sheetId="258" r:id="rId228"/>
    <sheet name="TELARES TRACKER GRIS CLARO 1456" sheetId="257" r:id="rId229"/>
    <sheet name="TELARES TRACKER GRIS CLARO 1455" sheetId="256" r:id="rId230"/>
    <sheet name="TELARES TRACKER GRIS CLARO 1453" sheetId="255" r:id="rId231"/>
    <sheet name="TELARES TRACKER GRIS CLARO 1452" sheetId="254" r:id="rId232"/>
    <sheet name="TELARES TRACKER GRIS CLARO 1451" sheetId="253" r:id="rId233"/>
    <sheet name="TELARES D SUR TRACK MARINO 1425" sheetId="252" r:id="rId234"/>
    <sheet name="TELARES D SR TRACKER ARENA 1423" sheetId="251" r:id="rId235"/>
    <sheet name="TELARES D SR TRACKER ARENA 1422" sheetId="250" r:id="rId236"/>
    <sheet name="TELARES D SR TRACKER ARENA 1421" sheetId="249" r:id="rId237"/>
    <sheet name="TELARES TRACKER GRIS CLARO 1410" sheetId="248" r:id="rId238"/>
    <sheet name="TELARES TRACKER GRIS CLARO 1409" sheetId="247" r:id="rId239"/>
    <sheet name="TELARES TRACKER GRIS CLARO 1408" sheetId="246" r:id="rId240"/>
    <sheet name="TELARES D SUR TRACKER CYAN 1352" sheetId="245" r:id="rId241"/>
    <sheet name="TELARES D SUR TRACKER CYAN 1335" sheetId="244" r:id="rId242"/>
    <sheet name="TELARES D SUR TRACKER CYAN 1334" sheetId="243" r:id="rId243"/>
    <sheet name="TELARES D SUR TRACKER CYAN 1333" sheetId="242" r:id="rId244"/>
    <sheet name="TELARES D SUR TRAC FRANCIA 1326" sheetId="241" r:id="rId245"/>
    <sheet name="TELARES D SUR TRACK MARINO 1323" sheetId="240" r:id="rId246"/>
    <sheet name="TELARES D SUR TRACK MARINO 1322" sheetId="239" r:id="rId247"/>
    <sheet name="TELARES D SUR TRACK MARINO 1321" sheetId="238" r:id="rId248"/>
    <sheet name="TELARES D SUR TRAC FRANCIA 1303" sheetId="237" r:id="rId249"/>
    <sheet name="TELARES D SR TRACKER ARENA 1302" sheetId="236" r:id="rId250"/>
    <sheet name="TELARES D SR TRACKER ARENA 1301" sheetId="235" r:id="rId251"/>
    <sheet name="TELARES D SR TRACKER ARENA 1300" sheetId="234" r:id="rId252"/>
    <sheet name="TELARES SUR TRACKER FRANCIA1297" sheetId="233" r:id="rId253"/>
    <sheet name="TELARES D SUR TRAC FRANCIA 1291" sheetId="232" r:id="rId254"/>
    <sheet name="TELARES D SUR TRAC FRANCIA 1290" sheetId="231" r:id="rId255"/>
    <sheet name="TELARES D SUR TRACK MARINO 1271" sheetId="230" r:id="rId256"/>
    <sheet name="TELARES D SUR TRACK MARINO 1270" sheetId="229" r:id="rId257"/>
    <sheet name="TELARES D SUR TRACK MARINO 1269" sheetId="228" r:id="rId258"/>
    <sheet name="TELARES D SUR SARGA MARINO 1243" sheetId="227" r:id="rId259"/>
    <sheet name="TELARES TRACK GRIS CLARO1223" sheetId="226" r:id="rId260"/>
    <sheet name="TELARES TRACK GRIS CLARO1222" sheetId="225" r:id="rId261"/>
    <sheet name="TELARES TRACK GRIS CLARO1221" sheetId="224" r:id="rId262"/>
    <sheet name="TELARES D SUR TRACKER CYAN 1188" sheetId="223" r:id="rId263"/>
    <sheet name="TELARES D SUR TRACKER CYAN 1187" sheetId="222" r:id="rId264"/>
    <sheet name="TELARES D SUR TRACKER CYAN 1186" sheetId="221" r:id="rId265"/>
    <sheet name="TELARES TRACK GRIS PERLA 1180" sheetId="220" r:id="rId266"/>
    <sheet name="TELARES TRACK GRIS PERLA 1179" sheetId="219" r:id="rId267"/>
    <sheet name="TELARES TRACK GRIS PERLA 1178" sheetId="218" r:id="rId268"/>
    <sheet name="TELARES D SUR VDE BENETTON 1153" sheetId="217" r:id="rId269"/>
    <sheet name="TELARES D SUR VDE BENETTON 1152" sheetId="216" r:id="rId270"/>
    <sheet name="TELARES D SUR VDE BENETTON 1151" sheetId="215" r:id="rId271"/>
    <sheet name="TELARES D SUR TRAC FRANCIA 1147" sheetId="214" r:id="rId272"/>
    <sheet name="TELARES D SUR TRAC FRANCIA 1146" sheetId="213" r:id="rId273"/>
    <sheet name="TELARES D SUR VDE BENETTON 1097" sheetId="212" r:id="rId274"/>
    <sheet name="TELARES D SUR VDE BENETTON 1096" sheetId="211" r:id="rId275"/>
    <sheet name="TELARES D SUR VDE BENETTON 1095" sheetId="210" r:id="rId276"/>
    <sheet name="TELARES D SUR ALLO LIMON 1090" sheetId="209" r:id="rId277"/>
    <sheet name="TELARES D SUR ALLO LIMON 1089" sheetId="208" r:id="rId278"/>
    <sheet name="TELARES D SUR ALLO LIMON 1088" sheetId="207" r:id="rId279"/>
    <sheet name="TELARES D SUR TURQUESA 1042" sheetId="206" r:id="rId280"/>
    <sheet name="TELARES D SUR TURQUESA 1041" sheetId="205" r:id="rId281"/>
    <sheet name="TELARES D SUR TRA TURQUESA 1040" sheetId="204" r:id="rId282"/>
    <sheet name="TELARES D SUR VDE MANZANA 1035" sheetId="203" r:id="rId283"/>
    <sheet name="TELARES D SUR VDE MANZANA 1034" sheetId="202" r:id="rId284"/>
    <sheet name="TELARES D SUR VDE MANZANA 1033" sheetId="201" r:id="rId285"/>
    <sheet name="TELARES D SUR VDE BENETTON 1007" sheetId="200" r:id="rId286"/>
    <sheet name="TELARES D SUR VDE BENETTON 1006" sheetId="199" r:id="rId287"/>
    <sheet name="TELARES D SUR VDE BENETTON 1005" sheetId="143" r:id="rId288"/>
    <sheet name="TELARES D SUR ROMBO ROJO 1000 " sheetId="198" r:id="rId289"/>
    <sheet name="TELARES D SUR ROMBO G TOPO 999" sheetId="197" r:id="rId290"/>
    <sheet name="TELARES D SUR TRACKER NEGRO 998" sheetId="196" r:id="rId291"/>
    <sheet name="TELARES D SUR TRACK G TOPO  995" sheetId="195" r:id="rId292"/>
    <sheet name="TELARES D SUR TRACK G TOPO  994" sheetId="194" r:id="rId293"/>
    <sheet name="TELARES D SUR TRACK G TOPO 993" sheetId="193" r:id="rId294"/>
    <sheet name="TELARES D SUR TRACKER MNO 963" sheetId="192" r:id="rId295"/>
    <sheet name="TELARES D SUR TRACKER MNO 962" sheetId="191" r:id="rId296"/>
    <sheet name="TELARES D SUR TRACKER MNO 961" sheetId="190" r:id="rId297"/>
    <sheet name="TELARES D S TRK ROJO NUEVO 960" sheetId="189" r:id="rId298"/>
    <sheet name="TELARES D S TRK ROJO NUEVO 959" sheetId="188" r:id="rId299"/>
    <sheet name="TELARES D S TRK ROJO NUEVO  958" sheetId="187" r:id="rId300"/>
    <sheet name="TELARES D SUR TRACKER ROJO 924" sheetId="186" r:id="rId301"/>
    <sheet name="TELARES D SUR TRACKER ROJO  923" sheetId="185" r:id="rId302"/>
    <sheet name="TELARES D SUR TRACKER ROJO 922" sheetId="184" r:id="rId303"/>
    <sheet name="TELARES D SUR TRACK NARANJA 909" sheetId="183" r:id="rId304"/>
    <sheet name="TELARES D SUR TRACK NARANJA 908" sheetId="182" r:id="rId305"/>
    <sheet name="TELARES D SUR TRACK NARANJA 907" sheetId="181" r:id="rId306"/>
    <sheet name="TELARES D SUR ROMBO CELEST 906" sheetId="180" r:id="rId307"/>
    <sheet name="TELARES D SUR TRACKER ARENA 903" sheetId="179" r:id="rId308"/>
    <sheet name="TELARES D SUR TRACKER ARENA 902" sheetId="178" r:id="rId309"/>
    <sheet name="TELARES D SUR TRACKER ARENA 901" sheetId="177" r:id="rId310"/>
    <sheet name="TELARES D SUR TRACK FRANCIA 900" sheetId="176" r:id="rId311"/>
    <sheet name="TELARES D SUR TRACK FRANCIA 899" sheetId="175" r:id="rId312"/>
    <sheet name="TELARES D SUR TRACK FRANCIA 898" sheetId="174" r:id="rId313"/>
    <sheet name="TELARES D SUR TRACKER MNO 877" sheetId="173" r:id="rId314"/>
    <sheet name="TELARES D SUR TRACKER MNO 876" sheetId="172" r:id="rId315"/>
    <sheet name="TELARES D SUR TRACKER MNO 875" sheetId="171" r:id="rId316"/>
    <sheet name="TELARES D SUR ROMBO CELEST 859 " sheetId="170" r:id="rId317"/>
    <sheet name="TELARES D SUR TRACK FRANCIA 818" sheetId="169" r:id="rId318"/>
    <sheet name="TELARES D SUR TRACK FRANCIA 817" sheetId="168" r:id="rId319"/>
    <sheet name="TELARES D SUR TRACK FRANCIA 816" sheetId="167" r:id="rId320"/>
    <sheet name="TELARES D SUR TRACK FRANCIA 810" sheetId="166" r:id="rId321"/>
    <sheet name="TELARES D SUR TRACK FRANCIA 809" sheetId="165" r:id="rId322"/>
    <sheet name="TELARES D SUR TRACK FRANCIA 808" sheetId="164" r:id="rId323"/>
    <sheet name="TELARES D SUR TRACKER ROJO 796" sheetId="163" r:id="rId324"/>
    <sheet name="TELARES D SUR TRACKER ROJO 795" sheetId="162" r:id="rId325"/>
    <sheet name="TELARES D SUR TRACKER ROJO 794" sheetId="161" r:id="rId326"/>
    <sheet name="TELARES D SUR RIP ST NEGRO  766" sheetId="160" r:id="rId327"/>
    <sheet name="TELARES D SUR RIP ST NEGRO 765" sheetId="159" r:id="rId328"/>
    <sheet name="TELARES D SUR ROMBO MARINO 759" sheetId="158" r:id="rId329"/>
    <sheet name="TELARES D SUR TRACKER ROJO 757" sheetId="157" r:id="rId330"/>
    <sheet name="TELARES D SUR TRACKER ROJO 756" sheetId="156" r:id="rId331"/>
    <sheet name="TELARES D SUR TRACKER ROJO 755" sheetId="155" r:id="rId332"/>
    <sheet name="TELARES D SUR TRACK NEGRO 737" sheetId="154" r:id="rId333"/>
    <sheet name="TELARES D SUR TRACK NEGRO 736" sheetId="153" r:id="rId334"/>
    <sheet name="TELARES D SUR TRACK NEGRO 693" sheetId="152" r:id="rId335"/>
    <sheet name="TELARES D SUR TRACK NEGRO 692" sheetId="151" r:id="rId336"/>
    <sheet name="TELARES D SUR TRACK NEGRO 691" sheetId="150" r:id="rId337"/>
    <sheet name="TELARES D SUR TRACKER ROJO 674" sheetId="149" r:id="rId338"/>
    <sheet name="TELARES D SUR TRACKER ROJO 673" sheetId="148" r:id="rId339"/>
    <sheet name="TELARES D SUR TRACKER ROJO 672" sheetId="147" r:id="rId340"/>
    <sheet name="TELARES BALTO TRACK FRANCIA 647" sheetId="146" r:id="rId341"/>
    <sheet name="TELARES D SUR TRACK FRANCIA 643" sheetId="145" r:id="rId342"/>
    <sheet name="TELARESD SUR TURQUESA REPRO 642" sheetId="144" r:id="rId343"/>
    <sheet name="TELARES D SUR VDE BENETTON  637" sheetId="142" r:id="rId344"/>
    <sheet name="TELARES D SUR VDE BENETTON  636" sheetId="141" r:id="rId345"/>
    <sheet name="TELARES D SUR TURQUESA S M  633" sheetId="140" r:id="rId346"/>
    <sheet name="TELARES D SUR TURQUESA S M  632" sheetId="139" r:id="rId347"/>
    <sheet name="TELARES D SUR TURQUESA S M  631" sheetId="138" r:id="rId348"/>
    <sheet name="TELARES D SUR TRACK NEGRO 616" sheetId="137" r:id="rId349"/>
    <sheet name="TELARES D SUR TRACK NEGRO 615" sheetId="136" r:id="rId350"/>
    <sheet name="TELARES D SUR TRACK NEGRO 614" sheetId="135" r:id="rId351"/>
    <sheet name="TELARES D SUR TRACKER ROJO 596" sheetId="134" r:id="rId352"/>
    <sheet name="TELARES D SUR TRACKER ROJO 595" sheetId="133" r:id="rId353"/>
    <sheet name="TELARES D SUR TRACKER ROJO  594" sheetId="132" r:id="rId354"/>
    <sheet name="TELARES D SUR TRACK FRANCIA 593" sheetId="131" r:id="rId355"/>
    <sheet name="TELARES D SUR TRACK FRANCIA 592" sheetId="130" r:id="rId356"/>
    <sheet name="TELARES D SUR TRACK FRANCIA 591" sheetId="129" r:id="rId357"/>
    <sheet name="TELARES D SUR TRACK FRANCIA 564" sheetId="128" r:id="rId358"/>
    <sheet name="TELARES D SUR TRACK FRANCIA 563" sheetId="127" r:id="rId359"/>
    <sheet name="TELARES D SUR TRACK FRANCIA 562" sheetId="126" r:id="rId360"/>
    <sheet name="TELARES D SUR TRACK FRANCIA 547" sheetId="125" r:id="rId361"/>
    <sheet name="TELARES D SUR TRACK FRANCIA 546" sheetId="124" r:id="rId362"/>
    <sheet name="TELARES D SUR TRACK FRANCIA 545" sheetId="123" r:id="rId363"/>
    <sheet name="TELARES D SUR TRACK FRANCIA 512" sheetId="122" r:id="rId364"/>
    <sheet name="TELARES D SUR TRACK FRANCIA 511" sheetId="121" r:id="rId365"/>
    <sheet name="TELARES D SUR TRACK FRANCIA 510" sheetId="120" r:id="rId366"/>
    <sheet name="TELARES D SUR TRACK FRANCIA 509" sheetId="119" r:id="rId367"/>
    <sheet name="TELARES D SUR TRACK FRANCIA 508" sheetId="118" r:id="rId368"/>
    <sheet name="TELARES D SUR TRACK FRANCIA 507" sheetId="117" r:id="rId369"/>
    <sheet name="TELARES D SUR ROMBO GRIS T. 498" sheetId="116" r:id="rId370"/>
    <sheet name="TELARES D SUR TRACKER MNO 492" sheetId="115" r:id="rId371"/>
    <sheet name="TELARES D SUR TRACKER MNO 491" sheetId="114" r:id="rId372"/>
    <sheet name="TELARES D SUR TRACKER MNO 490" sheetId="113" r:id="rId373"/>
    <sheet name="TELARES D SUR TRACK NEGRO 489" sheetId="112" r:id="rId374"/>
    <sheet name="TELARES D SUR TRACK NEGRO 488" sheetId="111" r:id="rId375"/>
    <sheet name="TELARES D SUR TRACK NEGRO 487" sheetId="110" r:id="rId376"/>
    <sheet name="TELARES D SUR TRACK FRANCIA 479" sheetId="109" r:id="rId377"/>
    <sheet name="TELARES D SUR TRACK FRANCIA 478" sheetId="108" r:id="rId378"/>
    <sheet name="TELARES D SUR TRACK FRANCIA 477" sheetId="107" r:id="rId379"/>
    <sheet name="TELARES D SUR VDE BENETTON  472" sheetId="106" r:id="rId380"/>
    <sheet name="TELARES D SUR VDE BENETTON  471" sheetId="105" r:id="rId381"/>
    <sheet name="TELARES D SUR VDE BENETTON  470" sheetId="104" r:id="rId382"/>
    <sheet name="TELARES D SUR VDE MANZANA 468" sheetId="103" r:id="rId383"/>
    <sheet name="TELARES D SUR VDE MANZANA 467" sheetId="102" r:id="rId384"/>
    <sheet name="TELARES D SUR TURQUESA MAT 469" sheetId="101" r:id="rId385"/>
    <sheet name="TELARES D SUR VDE MANZANA 466" sheetId="100" r:id="rId386"/>
    <sheet name="TELARES D SUR TURQUESA S M  460" sheetId="99" r:id="rId387"/>
    <sheet name="TELARES D SUR TURQUESA S M  459" sheetId="98" r:id="rId388"/>
    <sheet name="TELARES D SUR TURQUESA S M 458" sheetId="97" r:id="rId389"/>
    <sheet name="TELARES D SUR TRACK NARANJA 438" sheetId="96" r:id="rId390"/>
    <sheet name="TELARES D SUR TRACK NARANJA 437" sheetId="95" r:id="rId391"/>
    <sheet name="TELARES D SUR TRACKER ROJO  433" sheetId="94" r:id="rId392"/>
    <sheet name="TELARES D SUR TRACKER ROJO  432" sheetId="93" r:id="rId393"/>
    <sheet name="TELARES D SUR TRACKER ROJO 431" sheetId="92" r:id="rId394"/>
    <sheet name="TELARES D SUR TRACK NARANJA 436" sheetId="91" r:id="rId395"/>
    <sheet name="TELARES D SUR TRACKER ROJO  430" sheetId="90" r:id="rId396"/>
    <sheet name="TELARES D SUR TRACKER ROJO  429" sheetId="89" r:id="rId397"/>
    <sheet name="TELARES D SUR TRACKER ROJO 428" sheetId="88" r:id="rId398"/>
    <sheet name="TELARES D SUR TRKER MARINO  408" sheetId="87" r:id="rId399"/>
    <sheet name="TELARES D SUR TRKER MARINO 407" sheetId="86" r:id="rId400"/>
    <sheet name="TELARES D SUR TRKER MARINO 406" sheetId="85" r:id="rId401"/>
    <sheet name="TELARES D SUR TRKER MARINO 405" sheetId="84" r:id="rId402"/>
    <sheet name="TELARES D SUR TRACK NEGRO 389" sheetId="83" r:id="rId403"/>
    <sheet name="TELARES D SUR TRACK NEGRO 388" sheetId="82" r:id="rId404"/>
    <sheet name="TELARES D SUR TRACK NEGRO 387" sheetId="81" r:id="rId405"/>
    <sheet name="TELARES D SUR SARGA M NOCHE 379" sheetId="80" r:id="rId406"/>
    <sheet name="TELARES D SUR SARGA M NOCHE 378" sheetId="79" r:id="rId407"/>
    <sheet name="TELARES D SUR VDE BENETTON 377" sheetId="78" r:id="rId408"/>
    <sheet name="TELARES D SUR VDE BENETTON 376" sheetId="77" r:id="rId409"/>
    <sheet name="TELARES D SUR VDE BENETTON 375" sheetId="76" r:id="rId410"/>
    <sheet name="TELARES D SUR VDE BENETTON 374" sheetId="75" r:id="rId411"/>
    <sheet name="TELARES D SUR VDE BENETTON  373" sheetId="74" r:id="rId412"/>
    <sheet name="TELARES D SUR VDE BENETTON 372" sheetId="73" r:id="rId413"/>
    <sheet name="TELARES D SUR ROMBO NEGRO 354" sheetId="72" r:id="rId414"/>
    <sheet name="TELARES D SUR SARGA NEGRO 353" sheetId="71" r:id="rId415"/>
    <sheet name="TELARES D SUR SARGA MARINO  352" sheetId="70" r:id="rId416"/>
    <sheet name="TELARES D SUR REPRO NEGRO 339" sheetId="69" r:id="rId417"/>
    <sheet name="TELARES D SUR TRACKER ROJO 338" sheetId="68" r:id="rId418"/>
    <sheet name="TELARES D SUR TRACKER ROJO 337" sheetId="67" r:id="rId419"/>
    <sheet name="TELARES D SUR TRACKER ROJO 336" sheetId="66" r:id="rId420"/>
    <sheet name="TELARES D SUR TRKER MARINO  328" sheetId="65" r:id="rId421"/>
    <sheet name="TELARES D SUR TRKER MARINO 327" sheetId="64" r:id="rId422"/>
    <sheet name="TELARES D SUR TRKER MARINO 326" sheetId="63" r:id="rId423"/>
    <sheet name="TELARES D SUR ALLO LIMON 308" sheetId="62" r:id="rId424"/>
    <sheet name="TELARES D SUR ALLO LIMON 307" sheetId="61" r:id="rId425"/>
    <sheet name="TELARES D SUR ALLO LIMON 306" sheetId="60" r:id="rId426"/>
    <sheet name="TELARES D SUR ALLO LIMON 301" sheetId="59" r:id="rId427"/>
    <sheet name="TELARES D SUR ALLO LIMON 302" sheetId="58" r:id="rId428"/>
    <sheet name="TELARES D SUR TRACKER ARENA 305" sheetId="57" r:id="rId429"/>
    <sheet name="TELARES D SUR TRACKER ARENA 304" sheetId="56" r:id="rId430"/>
    <sheet name="TELARES D SUR TRACKER ARENA 303" sheetId="55" r:id="rId431"/>
    <sheet name="TELARES D SUR ALLO LIMON 300" sheetId="54" r:id="rId432"/>
    <sheet name="TELARES D SUR SARGA MARINO 287" sheetId="53" r:id="rId433"/>
    <sheet name="TELARES D SUR SARGA MARINO  286" sheetId="52" r:id="rId434"/>
    <sheet name="TELARES D SUR SARGA NEGRO 284" sheetId="51" r:id="rId435"/>
    <sheet name="TELARES D SUR SARGA NEGRO 283" sheetId="50" r:id="rId436"/>
    <sheet name="TELARES D SUR TRACKER CYAN 278" sheetId="49" r:id="rId437"/>
    <sheet name="TELARES D SUR TRACKER CYAN 277" sheetId="48" r:id="rId438"/>
    <sheet name="TELARES D SUR TRACKER CYAN  276" sheetId="47" r:id="rId439"/>
    <sheet name="TELARES D SUR MARINO S M 238" sheetId="46" r:id="rId440"/>
    <sheet name="TELARES D SUR MARINO S M 237" sheetId="45" r:id="rId441"/>
    <sheet name="TELARES D SUR MARINO S M 236" sheetId="44" r:id="rId442"/>
    <sheet name="TELARES D SUR VERDE FERRO 218" sheetId="43" r:id="rId443"/>
    <sheet name="TELARES D SUR VERDE FERRO 217" sheetId="42" r:id="rId444"/>
    <sheet name="TELARES D SUR VERDE FERRO 216" sheetId="41" r:id="rId445"/>
    <sheet name="TELARES D SUR VERDE FERRO 215" sheetId="40" r:id="rId446"/>
    <sheet name="TELARES D SUR VERDE FERRO 214" sheetId="39" r:id="rId447"/>
    <sheet name="TELARES D SUR VERDE FERRO 213" sheetId="38" r:id="rId448"/>
    <sheet name="TELARES D SUR TRACKER CYAN 212" sheetId="37" r:id="rId449"/>
    <sheet name="TELARES D SUR TRACKER CYAN  211" sheetId="36" r:id="rId450"/>
    <sheet name="TELARES D SUR TRACKER CYAN 210" sheetId="35" r:id="rId451"/>
    <sheet name="TELARES D SUR SARGA NEGRO 209" sheetId="34" r:id="rId452"/>
    <sheet name="TELARES D SUR VDE MILITAR 190" sheetId="33" r:id="rId453"/>
    <sheet name="TELARES D SUR VD MILITAR 189" sheetId="32" r:id="rId454"/>
    <sheet name="TELARES D SUR VD MILITAR 188" sheetId="31" r:id="rId455"/>
    <sheet name="TELARES D SUR ALLO LIMON 184" sheetId="30" r:id="rId456"/>
    <sheet name="TELARES D SUR ALLO LIMON 183" sheetId="29" r:id="rId457"/>
    <sheet name="TELARES D SUR ALLO LIMON 182" sheetId="28" r:id="rId458"/>
    <sheet name="TELARES D SUR MARINO 173 " sheetId="27" r:id="rId459"/>
    <sheet name="TELARES D SUR MARINO 172" sheetId="26" r:id="rId460"/>
    <sheet name="TELARES D SUR MARINO 171" sheetId="25" r:id="rId461"/>
    <sheet name="TELARES D SUR VD MILITAR 161" sheetId="24" r:id="rId462"/>
    <sheet name="TELARES D SUR VD MILITAR 160" sheetId="23" r:id="rId463"/>
    <sheet name="TELARES D SUR VD MILITAR 159" sheetId="22" r:id="rId464"/>
    <sheet name="TELARES D SUR VD MILITAR 157" sheetId="21" r:id="rId465"/>
    <sheet name="TELARES D SUR VDE MILITAR 156" sheetId="20" r:id="rId466"/>
    <sheet name="TELARES D SUR MARINO S M 154" sheetId="19" r:id="rId467"/>
    <sheet name="TELARES D SUR MARINO S M 153" sheetId="18" r:id="rId468"/>
    <sheet name="TELARES D SUR MARINO S M 152" sheetId="17" r:id="rId469"/>
    <sheet name="TELARES D SUR TRACK NEGRO 151" sheetId="16" r:id="rId470"/>
    <sheet name="TELARES D SUR TRACK NEGRO 150" sheetId="15" r:id="rId471"/>
    <sheet name="TELARES D SUR TRACK NEGRO 149" sheetId="14" r:id="rId472"/>
    <sheet name="TELARES D SUR VDE MILITAR 155" sheetId="13" r:id="rId473"/>
    <sheet name="TELARES D SUR TRACK NEGRO 118" sheetId="12" r:id="rId474"/>
    <sheet name="TELARES D SUR TRACK NEGRO 117" sheetId="11" r:id="rId475"/>
    <sheet name="TELARES D SUR TRACK NEGRO 116 " sheetId="10" r:id="rId476"/>
    <sheet name="TELARES D SUR MARINO S M 115" sheetId="9" r:id="rId477"/>
    <sheet name="TELARES D SUR MARINO S M 114" sheetId="8" r:id="rId478"/>
    <sheet name="TELARES D SUR MARINO S M 113" sheetId="7" r:id="rId479"/>
    <sheet name="TELARES D SUR NEGRO ROMBO 98" sheetId="6" r:id="rId480"/>
    <sheet name="TELARES D SUR NEGRO ROMBO 97" sheetId="5" r:id="rId481"/>
    <sheet name="TELARES D SUR NEGRO 75 " sheetId="4" r:id="rId482"/>
    <sheet name="TELARES D SUR ROJO 57 " sheetId="3" r:id="rId483"/>
    <sheet name="TELARES D SUR ROJO 59" sheetId="2" r:id="rId484"/>
    <sheet name="TELARES D SUR ROJO POL 58" sheetId="1" r:id="rId485"/>
  </sheets>
  <externalReferences>
    <externalReference r:id="rId48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490" l="1"/>
  <c r="F8" i="487"/>
  <c r="B5" i="487"/>
  <c r="C30" i="490"/>
  <c r="A30" i="490"/>
  <c r="C29" i="490"/>
  <c r="A29" i="490"/>
  <c r="E27" i="490"/>
  <c r="B27" i="490"/>
  <c r="A27" i="490"/>
  <c r="D19" i="490"/>
  <c r="D18" i="490"/>
  <c r="D17" i="490"/>
  <c r="D16" i="490"/>
  <c r="D14" i="490"/>
  <c r="D13" i="490"/>
  <c r="B5" i="490"/>
  <c r="D30" i="490" s="1"/>
  <c r="F2" i="490"/>
  <c r="F27" i="490" s="1"/>
  <c r="D23" i="490" l="1"/>
  <c r="D24" i="490"/>
  <c r="F8" i="490"/>
  <c r="D29" i="490"/>
  <c r="D15" i="489"/>
  <c r="D14" i="489"/>
  <c r="D13" i="489"/>
  <c r="D31" i="489"/>
  <c r="D30" i="489"/>
  <c r="C26" i="489"/>
  <c r="A26" i="489"/>
  <c r="C25" i="489"/>
  <c r="A25" i="489"/>
  <c r="E23" i="489"/>
  <c r="B23" i="489"/>
  <c r="A23" i="489"/>
  <c r="B5" i="489"/>
  <c r="F8" i="489" s="1"/>
  <c r="F2" i="489"/>
  <c r="F23" i="489" s="1"/>
  <c r="D19" i="489" l="1"/>
  <c r="D25" i="489" s="1"/>
  <c r="D20" i="489"/>
  <c r="D26" i="489" s="1"/>
  <c r="D32" i="488"/>
  <c r="D31" i="488"/>
  <c r="C28" i="488"/>
  <c r="A28" i="488"/>
  <c r="C27" i="488"/>
  <c r="A27" i="488"/>
  <c r="C26" i="488"/>
  <c r="D26" i="488" s="1"/>
  <c r="A26" i="488"/>
  <c r="E24" i="488"/>
  <c r="D24" i="488"/>
  <c r="B24" i="488"/>
  <c r="A24" i="488"/>
  <c r="D21" i="488"/>
  <c r="D28" i="488" s="1"/>
  <c r="D20" i="488"/>
  <c r="D27" i="488" s="1"/>
  <c r="D19" i="488"/>
  <c r="E15" i="488"/>
  <c r="E13" i="488"/>
  <c r="E12" i="488"/>
  <c r="B5" i="488"/>
  <c r="F8" i="488" s="1"/>
  <c r="F2" i="488"/>
  <c r="F24" i="488" s="1"/>
  <c r="C28" i="487" l="1"/>
  <c r="A28" i="487"/>
  <c r="C27" i="487"/>
  <c r="A27" i="487"/>
  <c r="C26" i="487"/>
  <c r="A26" i="487"/>
  <c r="E24" i="487"/>
  <c r="B24" i="487"/>
  <c r="A24" i="487"/>
  <c r="D19" i="487"/>
  <c r="D26" i="487" s="1"/>
  <c r="E15" i="487"/>
  <c r="E14" i="487"/>
  <c r="E13" i="487"/>
  <c r="E12" i="487"/>
  <c r="F2" i="487"/>
  <c r="F24" i="487" s="1"/>
  <c r="C28" i="486"/>
  <c r="A28" i="486"/>
  <c r="C27" i="486"/>
  <c r="A27" i="486"/>
  <c r="C26" i="486"/>
  <c r="A26" i="486"/>
  <c r="E24" i="486"/>
  <c r="B24" i="486"/>
  <c r="A24" i="486"/>
  <c r="D19" i="486"/>
  <c r="D26" i="486" s="1"/>
  <c r="E15" i="486"/>
  <c r="E14" i="486"/>
  <c r="E13" i="486"/>
  <c r="E12" i="486"/>
  <c r="B5" i="486"/>
  <c r="D21" i="486" s="1"/>
  <c r="D28" i="486" s="1"/>
  <c r="F2" i="486"/>
  <c r="F24" i="486" s="1"/>
  <c r="D20" i="487" l="1"/>
  <c r="D27" i="487" s="1"/>
  <c r="D21" i="487"/>
  <c r="D28" i="487" s="1"/>
  <c r="D20" i="486"/>
  <c r="D27" i="486" s="1"/>
  <c r="F8" i="486"/>
  <c r="D32" i="485"/>
  <c r="C32" i="485"/>
  <c r="A32" i="485"/>
  <c r="C31" i="485"/>
  <c r="A31" i="485"/>
  <c r="C30" i="485"/>
  <c r="A30" i="485"/>
  <c r="E28" i="485"/>
  <c r="B28" i="485"/>
  <c r="A28" i="485"/>
  <c r="D26" i="485"/>
  <c r="D25" i="485"/>
  <c r="D31" i="485" s="1"/>
  <c r="D24" i="485"/>
  <c r="D30" i="485" s="1"/>
  <c r="D20" i="485"/>
  <c r="D19" i="485"/>
  <c r="D18" i="485"/>
  <c r="D17" i="485"/>
  <c r="D14" i="485"/>
  <c r="D13" i="485"/>
  <c r="D12" i="485"/>
  <c r="F8" i="485"/>
  <c r="B5" i="485"/>
  <c r="F2" i="485"/>
  <c r="F28" i="485" s="1"/>
  <c r="D17" i="484" l="1"/>
  <c r="D20" i="484"/>
  <c r="D19" i="484"/>
  <c r="D18" i="484"/>
  <c r="C32" i="484"/>
  <c r="A32" i="484"/>
  <c r="C31" i="484"/>
  <c r="A31" i="484"/>
  <c r="C30" i="484"/>
  <c r="A30" i="484"/>
  <c r="E28" i="484"/>
  <c r="B28" i="484"/>
  <c r="A28" i="484"/>
  <c r="D14" i="484"/>
  <c r="D13" i="484"/>
  <c r="D12" i="484"/>
  <c r="B5" i="484"/>
  <c r="D24" i="484" s="1"/>
  <c r="D30" i="484" s="1"/>
  <c r="F2" i="484"/>
  <c r="F28" i="484" s="1"/>
  <c r="F8" i="484" l="1"/>
  <c r="D25" i="484"/>
  <c r="D31" i="484" s="1"/>
  <c r="D26" i="484"/>
  <c r="D32" i="484" s="1"/>
  <c r="D33" i="483"/>
  <c r="D32" i="483"/>
  <c r="C29" i="483"/>
  <c r="A29" i="483"/>
  <c r="C28" i="483"/>
  <c r="A28" i="483"/>
  <c r="C27" i="483"/>
  <c r="A27" i="483"/>
  <c r="A25" i="483"/>
  <c r="E24" i="483"/>
  <c r="C24" i="483"/>
  <c r="B24" i="483"/>
  <c r="A24" i="483"/>
  <c r="D15" i="483"/>
  <c r="D14" i="483"/>
  <c r="D13" i="483"/>
  <c r="B5" i="483"/>
  <c r="D22" i="483" s="1"/>
  <c r="D29" i="483" s="1"/>
  <c r="F2" i="483"/>
  <c r="F24" i="483" s="1"/>
  <c r="F8" i="483" l="1"/>
  <c r="D21" i="483"/>
  <c r="D28" i="483" s="1"/>
  <c r="D20" i="483"/>
  <c r="D27" i="483" s="1"/>
  <c r="E35" i="482"/>
  <c r="E34" i="482"/>
  <c r="E33" i="482"/>
  <c r="A29" i="482"/>
  <c r="C28" i="482"/>
  <c r="A28" i="482"/>
  <c r="C27" i="482"/>
  <c r="A27" i="482"/>
  <c r="E25" i="482"/>
  <c r="B25" i="482"/>
  <c r="A25" i="482"/>
  <c r="D16" i="482"/>
  <c r="D15" i="482"/>
  <c r="D14" i="482"/>
  <c r="D13" i="482"/>
  <c r="B5" i="482"/>
  <c r="D27" i="482" s="1"/>
  <c r="F2" i="482"/>
  <c r="F25" i="482" s="1"/>
  <c r="E35" i="481"/>
  <c r="E34" i="481"/>
  <c r="E33" i="481"/>
  <c r="A29" i="481"/>
  <c r="C28" i="481"/>
  <c r="A28" i="481"/>
  <c r="C27" i="481"/>
  <c r="A27" i="481"/>
  <c r="E25" i="481"/>
  <c r="B25" i="481"/>
  <c r="A25" i="481"/>
  <c r="D16" i="481"/>
  <c r="D15" i="481"/>
  <c r="D14" i="481"/>
  <c r="D13" i="481"/>
  <c r="B5" i="481"/>
  <c r="D27" i="481" s="1"/>
  <c r="F2" i="481"/>
  <c r="F25" i="481" s="1"/>
  <c r="E35" i="480"/>
  <c r="E34" i="480"/>
  <c r="E33" i="480"/>
  <c r="A29" i="480"/>
  <c r="C28" i="480"/>
  <c r="A28" i="480"/>
  <c r="C27" i="480"/>
  <c r="A27" i="480"/>
  <c r="E25" i="480"/>
  <c r="B25" i="480"/>
  <c r="A25" i="480"/>
  <c r="D16" i="480"/>
  <c r="D15" i="480"/>
  <c r="D14" i="480"/>
  <c r="D13" i="480"/>
  <c r="B5" i="480"/>
  <c r="D27" i="480" s="1"/>
  <c r="F2" i="480"/>
  <c r="F25" i="480" s="1"/>
  <c r="D22" i="482" l="1"/>
  <c r="F8" i="482"/>
  <c r="D28" i="482"/>
  <c r="D29" i="482"/>
  <c r="D20" i="482"/>
  <c r="D21" i="482"/>
  <c r="D28" i="481"/>
  <c r="D22" i="481"/>
  <c r="F8" i="481"/>
  <c r="D29" i="481"/>
  <c r="D20" i="481"/>
  <c r="D21" i="481"/>
  <c r="D28" i="480"/>
  <c r="D29" i="480"/>
  <c r="D22" i="480"/>
  <c r="F8" i="480"/>
  <c r="D20" i="480"/>
  <c r="D21" i="480"/>
  <c r="D33" i="479"/>
  <c r="D32" i="479"/>
  <c r="C29" i="479"/>
  <c r="A29" i="479"/>
  <c r="C28" i="479"/>
  <c r="A28" i="479"/>
  <c r="C27" i="479"/>
  <c r="A27" i="479"/>
  <c r="A25" i="479"/>
  <c r="E24" i="479"/>
  <c r="C24" i="479"/>
  <c r="B24" i="479"/>
  <c r="A24" i="479"/>
  <c r="D20" i="479"/>
  <c r="D27" i="479" s="1"/>
  <c r="D15" i="479"/>
  <c r="D14" i="479"/>
  <c r="D13" i="479"/>
  <c r="B5" i="479"/>
  <c r="F8" i="479" s="1"/>
  <c r="F2" i="479"/>
  <c r="F24" i="479" s="1"/>
  <c r="D21" i="479" l="1"/>
  <c r="D28" i="479" s="1"/>
  <c r="D22" i="479"/>
  <c r="D29" i="479" s="1"/>
  <c r="D31" i="478"/>
  <c r="D30" i="478"/>
  <c r="D29" i="478"/>
  <c r="A25" i="478"/>
  <c r="E23" i="478"/>
  <c r="C23" i="478"/>
  <c r="A23" i="478"/>
  <c r="D15" i="478"/>
  <c r="D14" i="478"/>
  <c r="D13" i="478"/>
  <c r="D12" i="478"/>
  <c r="B5" i="478"/>
  <c r="D19" i="478" s="1"/>
  <c r="D25" i="478" s="1"/>
  <c r="F2" i="478"/>
  <c r="F23" i="478" s="1"/>
  <c r="D31" i="477"/>
  <c r="D30" i="477"/>
  <c r="D29" i="477"/>
  <c r="A25" i="477"/>
  <c r="E23" i="477"/>
  <c r="C23" i="477"/>
  <c r="A23" i="477"/>
  <c r="D15" i="477"/>
  <c r="D14" i="477"/>
  <c r="D13" i="477"/>
  <c r="D12" i="477"/>
  <c r="B5" i="477"/>
  <c r="D19" i="477" s="1"/>
  <c r="D25" i="477" s="1"/>
  <c r="F2" i="477"/>
  <c r="F23" i="477" s="1"/>
  <c r="D31" i="476"/>
  <c r="D30" i="476"/>
  <c r="D29" i="476"/>
  <c r="A25" i="476"/>
  <c r="E23" i="476"/>
  <c r="C23" i="476"/>
  <c r="A23" i="476"/>
  <c r="D19" i="476"/>
  <c r="D25" i="476" s="1"/>
  <c r="D15" i="476"/>
  <c r="D14" i="476"/>
  <c r="D13" i="476"/>
  <c r="D12" i="476"/>
  <c r="B5" i="476"/>
  <c r="F8" i="476" s="1"/>
  <c r="F2" i="476"/>
  <c r="F23" i="476" s="1"/>
  <c r="F8" i="478" l="1"/>
  <c r="F8" i="477"/>
  <c r="C29" i="475"/>
  <c r="A29" i="475"/>
  <c r="C28" i="475"/>
  <c r="A28" i="475"/>
  <c r="C27" i="475"/>
  <c r="A27" i="475"/>
  <c r="E25" i="475"/>
  <c r="B25" i="475"/>
  <c r="A25" i="475"/>
  <c r="D23" i="475"/>
  <c r="D29" i="475" s="1"/>
  <c r="D17" i="475"/>
  <c r="D16" i="475"/>
  <c r="D15" i="475"/>
  <c r="D14" i="475"/>
  <c r="B5" i="475"/>
  <c r="F8" i="475" s="1"/>
  <c r="F2" i="475"/>
  <c r="F25" i="475" s="1"/>
  <c r="D21" i="475" l="1"/>
  <c r="D27" i="475" s="1"/>
  <c r="D22" i="475"/>
  <c r="D28" i="475" s="1"/>
  <c r="D14" i="474"/>
  <c r="D13" i="474"/>
  <c r="D12" i="474"/>
  <c r="D31" i="474"/>
  <c r="D30" i="474"/>
  <c r="C26" i="474"/>
  <c r="A26" i="474"/>
  <c r="C25" i="474"/>
  <c r="A25" i="474"/>
  <c r="E23" i="474"/>
  <c r="B23" i="474"/>
  <c r="A23" i="474"/>
  <c r="B5" i="474"/>
  <c r="F8" i="474" s="1"/>
  <c r="F2" i="474"/>
  <c r="F23" i="474" s="1"/>
  <c r="D20" i="474" l="1"/>
  <c r="D26" i="474" s="1"/>
  <c r="D19" i="474"/>
  <c r="D25" i="474" s="1"/>
  <c r="C29" i="473"/>
  <c r="A29" i="473"/>
  <c r="C28" i="473"/>
  <c r="A28" i="473"/>
  <c r="C27" i="473"/>
  <c r="A27" i="473"/>
  <c r="E25" i="473"/>
  <c r="B25" i="473"/>
  <c r="A25" i="473"/>
  <c r="D22" i="473"/>
  <c r="D28" i="473" s="1"/>
  <c r="D21" i="473"/>
  <c r="D27" i="473" s="1"/>
  <c r="D17" i="473"/>
  <c r="D16" i="473"/>
  <c r="D15" i="473"/>
  <c r="D14" i="473"/>
  <c r="B5" i="473"/>
  <c r="F8" i="473" s="1"/>
  <c r="F2" i="473"/>
  <c r="F25" i="473" s="1"/>
  <c r="D23" i="473" l="1"/>
  <c r="D29" i="473" s="1"/>
  <c r="C29" i="472" l="1"/>
  <c r="A29" i="472"/>
  <c r="C28" i="472"/>
  <c r="A28" i="472"/>
  <c r="C27" i="472"/>
  <c r="A27" i="472"/>
  <c r="E25" i="472"/>
  <c r="B25" i="472"/>
  <c r="A25" i="472"/>
  <c r="D17" i="472"/>
  <c r="D16" i="472"/>
  <c r="D15" i="472"/>
  <c r="D14" i="472"/>
  <c r="B5" i="472"/>
  <c r="F8" i="472" s="1"/>
  <c r="F2" i="472"/>
  <c r="F25" i="472" s="1"/>
  <c r="D21" i="472" l="1"/>
  <c r="D27" i="472" s="1"/>
  <c r="D22" i="472"/>
  <c r="D28" i="472" s="1"/>
  <c r="D23" i="472"/>
  <c r="D29" i="472" s="1"/>
  <c r="C31" i="471"/>
  <c r="A31" i="471"/>
  <c r="C30" i="471"/>
  <c r="A30" i="471"/>
  <c r="E28" i="471"/>
  <c r="B28" i="471"/>
  <c r="A28" i="471"/>
  <c r="D24" i="471"/>
  <c r="D19" i="471"/>
  <c r="D18" i="471"/>
  <c r="D17" i="471"/>
  <c r="D16" i="471"/>
  <c r="D14" i="471"/>
  <c r="D13" i="471"/>
  <c r="D12" i="471"/>
  <c r="B5" i="471"/>
  <c r="D31" i="471" s="1"/>
  <c r="F2" i="471"/>
  <c r="F28" i="471" s="1"/>
  <c r="A31" i="470"/>
  <c r="C31" i="470"/>
  <c r="C30" i="470"/>
  <c r="A30" i="470"/>
  <c r="E28" i="470"/>
  <c r="B28" i="470"/>
  <c r="A28" i="470"/>
  <c r="D19" i="470"/>
  <c r="D18" i="470"/>
  <c r="D17" i="470"/>
  <c r="D16" i="470"/>
  <c r="D14" i="470"/>
  <c r="D13" i="470"/>
  <c r="D12" i="470"/>
  <c r="B5" i="470"/>
  <c r="D30" i="470" s="1"/>
  <c r="F2" i="470"/>
  <c r="F28" i="470" s="1"/>
  <c r="F8" i="471" l="1"/>
  <c r="D23" i="471"/>
  <c r="D30" i="471"/>
  <c r="D24" i="470"/>
  <c r="D31" i="470"/>
  <c r="F8" i="470"/>
  <c r="D23" i="470"/>
  <c r="D32" i="469"/>
  <c r="D31" i="469"/>
  <c r="C28" i="469"/>
  <c r="A28" i="469"/>
  <c r="C27" i="469"/>
  <c r="A27" i="469"/>
  <c r="C26" i="469"/>
  <c r="A26" i="469"/>
  <c r="E24" i="469"/>
  <c r="B24" i="469"/>
  <c r="A24" i="469"/>
  <c r="D15" i="469"/>
  <c r="D14" i="469"/>
  <c r="D13" i="469"/>
  <c r="D12" i="469"/>
  <c r="B5" i="469"/>
  <c r="F8" i="469" s="1"/>
  <c r="F2" i="469"/>
  <c r="F24" i="469" s="1"/>
  <c r="D19" i="469" l="1"/>
  <c r="D26" i="469" s="1"/>
  <c r="D20" i="469"/>
  <c r="D27" i="469" s="1"/>
  <c r="D21" i="469"/>
  <c r="D28" i="469" s="1"/>
  <c r="D34" i="468"/>
  <c r="D33" i="468"/>
  <c r="C33" i="468"/>
  <c r="D32" i="468"/>
  <c r="C29" i="468"/>
  <c r="A29" i="468"/>
  <c r="D28" i="468"/>
  <c r="C28" i="468"/>
  <c r="A28" i="468"/>
  <c r="C27" i="468"/>
  <c r="A27" i="468"/>
  <c r="A25" i="468"/>
  <c r="E24" i="468"/>
  <c r="B24" i="468"/>
  <c r="A24" i="468"/>
  <c r="D20" i="468"/>
  <c r="D19" i="468"/>
  <c r="D15" i="468"/>
  <c r="D14" i="468"/>
  <c r="D13" i="468"/>
  <c r="D12" i="468"/>
  <c r="F8" i="468"/>
  <c r="B5" i="468"/>
  <c r="D27" i="468" s="1"/>
  <c r="F2" i="468"/>
  <c r="F24" i="468" s="1"/>
  <c r="D15" i="467"/>
  <c r="D14" i="467"/>
  <c r="D13" i="467"/>
  <c r="D12" i="467"/>
  <c r="D34" i="467"/>
  <c r="C33" i="467"/>
  <c r="D33" i="467" s="1"/>
  <c r="D32" i="467"/>
  <c r="C29" i="467"/>
  <c r="A29" i="467"/>
  <c r="C28" i="467"/>
  <c r="A28" i="467"/>
  <c r="C27" i="467"/>
  <c r="A27" i="467"/>
  <c r="A25" i="467"/>
  <c r="E24" i="467"/>
  <c r="B24" i="467"/>
  <c r="A24" i="467"/>
  <c r="B5" i="467"/>
  <c r="F8" i="467" s="1"/>
  <c r="F2" i="467"/>
  <c r="F24" i="467" s="1"/>
  <c r="D21" i="468" l="1"/>
  <c r="D29" i="468" s="1"/>
  <c r="D19" i="467"/>
  <c r="D20" i="467"/>
  <c r="D28" i="467" s="1"/>
  <c r="D21" i="467"/>
  <c r="D29" i="467" s="1"/>
  <c r="D27" i="467"/>
  <c r="E35" i="466"/>
  <c r="E34" i="466"/>
  <c r="E33" i="466"/>
  <c r="A29" i="466"/>
  <c r="C28" i="466"/>
  <c r="A28" i="466"/>
  <c r="C27" i="466"/>
  <c r="A27" i="466"/>
  <c r="E25" i="466"/>
  <c r="B25" i="466"/>
  <c r="A25" i="466"/>
  <c r="D16" i="466"/>
  <c r="D15" i="466"/>
  <c r="D14" i="466"/>
  <c r="D13" i="466"/>
  <c r="B5" i="466"/>
  <c r="D27" i="466" s="1"/>
  <c r="F2" i="466"/>
  <c r="F25" i="466" s="1"/>
  <c r="E35" i="465"/>
  <c r="E34" i="465"/>
  <c r="E33" i="465"/>
  <c r="A29" i="465"/>
  <c r="C28" i="465"/>
  <c r="A28" i="465"/>
  <c r="C27" i="465"/>
  <c r="A27" i="465"/>
  <c r="E25" i="465"/>
  <c r="B25" i="465"/>
  <c r="A25" i="465"/>
  <c r="D16" i="465"/>
  <c r="D15" i="465"/>
  <c r="D14" i="465"/>
  <c r="D13" i="465"/>
  <c r="B5" i="465"/>
  <c r="D27" i="465" s="1"/>
  <c r="F2" i="465"/>
  <c r="F25" i="465" s="1"/>
  <c r="E35" i="464"/>
  <c r="E34" i="464"/>
  <c r="E33" i="464"/>
  <c r="A29" i="464"/>
  <c r="C28" i="464"/>
  <c r="A28" i="464"/>
  <c r="C27" i="464"/>
  <c r="A27" i="464"/>
  <c r="E25" i="464"/>
  <c r="B25" i="464"/>
  <c r="A25" i="464"/>
  <c r="D16" i="464"/>
  <c r="D15" i="464"/>
  <c r="D14" i="464"/>
  <c r="D13" i="464"/>
  <c r="B5" i="464"/>
  <c r="D27" i="464" s="1"/>
  <c r="F2" i="464"/>
  <c r="F25" i="464" s="1"/>
  <c r="A29" i="286"/>
  <c r="D16" i="286"/>
  <c r="D15" i="286"/>
  <c r="D14" i="286"/>
  <c r="D13" i="286"/>
  <c r="D16" i="289"/>
  <c r="D15" i="289"/>
  <c r="D14" i="289"/>
  <c r="D13" i="289"/>
  <c r="D22" i="466" l="1"/>
  <c r="D28" i="466"/>
  <c r="F8" i="466"/>
  <c r="D29" i="466"/>
  <c r="D20" i="466"/>
  <c r="D21" i="466"/>
  <c r="D22" i="465"/>
  <c r="D28" i="465"/>
  <c r="F8" i="465"/>
  <c r="D29" i="465"/>
  <c r="D20" i="465"/>
  <c r="D21" i="465"/>
  <c r="D28" i="464"/>
  <c r="D22" i="464"/>
  <c r="D29" i="464"/>
  <c r="F8" i="464"/>
  <c r="D20" i="464"/>
  <c r="D21" i="464"/>
  <c r="D15" i="463"/>
  <c r="D14" i="463"/>
  <c r="D13" i="463"/>
  <c r="D12" i="463"/>
  <c r="D32" i="463"/>
  <c r="D31" i="463"/>
  <c r="C28" i="463"/>
  <c r="A28" i="463"/>
  <c r="C27" i="463"/>
  <c r="A27" i="463"/>
  <c r="C26" i="463"/>
  <c r="A26" i="463"/>
  <c r="E24" i="463"/>
  <c r="B24" i="463"/>
  <c r="A24" i="463"/>
  <c r="B5" i="463"/>
  <c r="D20" i="463" s="1"/>
  <c r="D27" i="463" s="1"/>
  <c r="F2" i="463"/>
  <c r="F24" i="463" s="1"/>
  <c r="F8" i="463" l="1"/>
  <c r="D21" i="463"/>
  <c r="D28" i="463" s="1"/>
  <c r="D19" i="463"/>
  <c r="D26" i="463" s="1"/>
  <c r="C30" i="462"/>
  <c r="A30" i="462"/>
  <c r="C29" i="462"/>
  <c r="A29" i="462"/>
  <c r="C28" i="462"/>
  <c r="A28" i="462"/>
  <c r="E26" i="462"/>
  <c r="C26" i="462"/>
  <c r="B26" i="462"/>
  <c r="A26" i="462"/>
  <c r="D22" i="462"/>
  <c r="D17" i="462"/>
  <c r="D16" i="462"/>
  <c r="D15" i="462"/>
  <c r="D14" i="462"/>
  <c r="B5" i="462"/>
  <c r="D30" i="462" s="1"/>
  <c r="F2" i="462"/>
  <c r="F26" i="462" s="1"/>
  <c r="C30" i="461"/>
  <c r="A30" i="461"/>
  <c r="C29" i="461"/>
  <c r="A29" i="461"/>
  <c r="C28" i="461"/>
  <c r="A28" i="461"/>
  <c r="E26" i="461"/>
  <c r="C26" i="461"/>
  <c r="B26" i="461"/>
  <c r="A26" i="461"/>
  <c r="D17" i="461"/>
  <c r="D16" i="461"/>
  <c r="D15" i="461"/>
  <c r="D14" i="461"/>
  <c r="B5" i="461"/>
  <c r="F2" i="461"/>
  <c r="F26" i="461" s="1"/>
  <c r="D23" i="462" l="1"/>
  <c r="D28" i="462"/>
  <c r="D29" i="462"/>
  <c r="D21" i="462"/>
  <c r="D29" i="461"/>
  <c r="D21" i="461"/>
  <c r="D30" i="461"/>
  <c r="D22" i="461"/>
  <c r="D23" i="461"/>
  <c r="D28" i="461"/>
  <c r="D33" i="460"/>
  <c r="D32" i="460"/>
  <c r="C29" i="460"/>
  <c r="A29" i="460"/>
  <c r="C28" i="460"/>
  <c r="A28" i="460"/>
  <c r="C27" i="460"/>
  <c r="A27" i="460"/>
  <c r="A25" i="460"/>
  <c r="E24" i="460"/>
  <c r="C24" i="460"/>
  <c r="B24" i="460"/>
  <c r="A24" i="460"/>
  <c r="D15" i="460"/>
  <c r="D14" i="460"/>
  <c r="D13" i="460"/>
  <c r="B5" i="460"/>
  <c r="D22" i="460" s="1"/>
  <c r="D29" i="460" s="1"/>
  <c r="F2" i="460"/>
  <c r="F24" i="460" s="1"/>
  <c r="C30" i="459"/>
  <c r="A30" i="459"/>
  <c r="C29" i="459"/>
  <c r="A29" i="459"/>
  <c r="D28" i="459"/>
  <c r="C28" i="459"/>
  <c r="A28" i="459"/>
  <c r="E26" i="459"/>
  <c r="C26" i="459"/>
  <c r="B26" i="459"/>
  <c r="A26" i="459"/>
  <c r="D23" i="459"/>
  <c r="D17" i="459"/>
  <c r="D16" i="459"/>
  <c r="D15" i="459"/>
  <c r="D14" i="459"/>
  <c r="B5" i="459"/>
  <c r="D30" i="459" s="1"/>
  <c r="F2" i="459"/>
  <c r="F26" i="459" s="1"/>
  <c r="D17" i="458"/>
  <c r="D16" i="458"/>
  <c r="D15" i="458"/>
  <c r="D14" i="458"/>
  <c r="C30" i="458"/>
  <c r="A30" i="458"/>
  <c r="C29" i="458"/>
  <c r="A29" i="458"/>
  <c r="C28" i="458"/>
  <c r="A28" i="458"/>
  <c r="E26" i="458"/>
  <c r="C26" i="458"/>
  <c r="B26" i="458"/>
  <c r="A26" i="458"/>
  <c r="B5" i="458"/>
  <c r="D22" i="458" s="1"/>
  <c r="F2" i="458"/>
  <c r="F26" i="458" s="1"/>
  <c r="D21" i="460" l="1"/>
  <c r="D28" i="460" s="1"/>
  <c r="F8" i="460"/>
  <c r="D20" i="460"/>
  <c r="D27" i="460" s="1"/>
  <c r="D21" i="459"/>
  <c r="D22" i="459"/>
  <c r="D29" i="459"/>
  <c r="D28" i="458"/>
  <c r="D23" i="458"/>
  <c r="D29" i="458"/>
  <c r="D21" i="458"/>
  <c r="D30" i="458"/>
  <c r="A25" i="457"/>
  <c r="D30" i="457"/>
  <c r="D29" i="457"/>
  <c r="C25" i="457"/>
  <c r="E23" i="457"/>
  <c r="B23" i="457"/>
  <c r="A23" i="457"/>
  <c r="E15" i="457"/>
  <c r="E14" i="457"/>
  <c r="E13" i="457"/>
  <c r="B5" i="457"/>
  <c r="F2" i="457"/>
  <c r="F23" i="457" s="1"/>
  <c r="D20" i="457" l="1"/>
  <c r="D25" i="457" s="1"/>
  <c r="F8" i="457"/>
  <c r="C28" i="456"/>
  <c r="A28" i="456"/>
  <c r="C27" i="456"/>
  <c r="A27" i="456"/>
  <c r="C26" i="456"/>
  <c r="A26" i="456"/>
  <c r="E24" i="456"/>
  <c r="B24" i="456"/>
  <c r="A24" i="456"/>
  <c r="D20" i="456"/>
  <c r="D27" i="456" s="1"/>
  <c r="D19" i="456"/>
  <c r="D26" i="456" s="1"/>
  <c r="D15" i="456"/>
  <c r="D14" i="456"/>
  <c r="D13" i="456"/>
  <c r="D12" i="456"/>
  <c r="B5" i="456"/>
  <c r="F8" i="456" s="1"/>
  <c r="F2" i="456"/>
  <c r="F24" i="456" s="1"/>
  <c r="C28" i="455"/>
  <c r="C27" i="455"/>
  <c r="D15" i="455"/>
  <c r="D14" i="455"/>
  <c r="D13" i="455"/>
  <c r="D12" i="455"/>
  <c r="A28" i="455"/>
  <c r="A27" i="455"/>
  <c r="C26" i="455"/>
  <c r="A26" i="455"/>
  <c r="E24" i="455"/>
  <c r="B24" i="455"/>
  <c r="A24" i="455"/>
  <c r="D21" i="455"/>
  <c r="D28" i="455" s="1"/>
  <c r="D19" i="455"/>
  <c r="D26" i="455" s="1"/>
  <c r="B5" i="455"/>
  <c r="F8" i="455" s="1"/>
  <c r="F2" i="455"/>
  <c r="F24" i="455" s="1"/>
  <c r="D21" i="456" l="1"/>
  <c r="D28" i="456" s="1"/>
  <c r="D20" i="455"/>
  <c r="D27" i="455" s="1"/>
  <c r="A25" i="453"/>
  <c r="A26" i="453"/>
  <c r="D12" i="453"/>
  <c r="D14" i="453"/>
  <c r="D13" i="453"/>
  <c r="D15" i="453"/>
  <c r="D15" i="454"/>
  <c r="D14" i="454"/>
  <c r="D13" i="454"/>
  <c r="D12" i="454"/>
  <c r="A26" i="454"/>
  <c r="A27" i="454"/>
  <c r="E24" i="454"/>
  <c r="C24" i="454"/>
  <c r="B24" i="454"/>
  <c r="A24" i="454"/>
  <c r="D19" i="454"/>
  <c r="B5" i="454"/>
  <c r="D27" i="454" s="1"/>
  <c r="F2" i="454"/>
  <c r="F24" i="454" s="1"/>
  <c r="A27" i="453"/>
  <c r="E24" i="453"/>
  <c r="C24" i="453"/>
  <c r="B24" i="453"/>
  <c r="A24" i="453"/>
  <c r="B5" i="453"/>
  <c r="F2" i="453"/>
  <c r="F24" i="453" s="1"/>
  <c r="D19" i="453" l="1"/>
  <c r="D27" i="453"/>
  <c r="D32" i="452"/>
  <c r="D31" i="452"/>
  <c r="C27" i="452"/>
  <c r="A27" i="452"/>
  <c r="C26" i="452"/>
  <c r="A26" i="452"/>
  <c r="E24" i="452"/>
  <c r="B24" i="452"/>
  <c r="A24" i="452"/>
  <c r="E15" i="452"/>
  <c r="E14" i="452"/>
  <c r="E13" i="452"/>
  <c r="B5" i="452"/>
  <c r="F8" i="452" s="1"/>
  <c r="F2" i="452"/>
  <c r="F24" i="452" s="1"/>
  <c r="D20" i="452" l="1"/>
  <c r="D26" i="452" s="1"/>
  <c r="D21" i="452"/>
  <c r="D27" i="452" s="1"/>
  <c r="E12" i="451"/>
  <c r="C28" i="451"/>
  <c r="A28" i="451"/>
  <c r="C27" i="451"/>
  <c r="A27" i="451"/>
  <c r="C26" i="451"/>
  <c r="A26" i="451"/>
  <c r="E24" i="451"/>
  <c r="B24" i="451"/>
  <c r="A24" i="451"/>
  <c r="D20" i="451"/>
  <c r="D27" i="451" s="1"/>
  <c r="D19" i="451"/>
  <c r="D26" i="451" s="1"/>
  <c r="E15" i="451"/>
  <c r="E14" i="451"/>
  <c r="E13" i="451"/>
  <c r="B5" i="451"/>
  <c r="F8" i="451" s="1"/>
  <c r="F2" i="451"/>
  <c r="F24" i="451" s="1"/>
  <c r="C27" i="450"/>
  <c r="A27" i="450"/>
  <c r="C26" i="450"/>
  <c r="A26" i="450"/>
  <c r="C25" i="450"/>
  <c r="A25" i="450"/>
  <c r="E23" i="450"/>
  <c r="B23" i="450"/>
  <c r="A23" i="450"/>
  <c r="E14" i="450"/>
  <c r="E13" i="450"/>
  <c r="E12" i="450"/>
  <c r="B5" i="450"/>
  <c r="F8" i="450" s="1"/>
  <c r="F2" i="450"/>
  <c r="F23" i="450" s="1"/>
  <c r="D21" i="451" l="1"/>
  <c r="D28" i="451" s="1"/>
  <c r="D19" i="450"/>
  <c r="D26" i="450" s="1"/>
  <c r="D20" i="450"/>
  <c r="D27" i="450" s="1"/>
  <c r="D18" i="450"/>
  <c r="D25" i="450" s="1"/>
  <c r="D31" i="449"/>
  <c r="D30" i="449"/>
  <c r="A27" i="449"/>
  <c r="C26" i="449"/>
  <c r="A26" i="449"/>
  <c r="C25" i="449"/>
  <c r="A25" i="449"/>
  <c r="E23" i="449"/>
  <c r="B23" i="449"/>
  <c r="A23" i="449"/>
  <c r="E14" i="449"/>
  <c r="E13" i="449"/>
  <c r="E12" i="449"/>
  <c r="B5" i="449"/>
  <c r="D19" i="449" s="1"/>
  <c r="D26" i="449" s="1"/>
  <c r="F2" i="449"/>
  <c r="F23" i="449" s="1"/>
  <c r="D20" i="449" l="1"/>
  <c r="D27" i="449" s="1"/>
  <c r="F8" i="449"/>
  <c r="D18" i="449"/>
  <c r="D25" i="449" s="1"/>
  <c r="C33" i="448"/>
  <c r="A33" i="448"/>
  <c r="C32" i="448"/>
  <c r="A32" i="448"/>
  <c r="A31" i="448"/>
  <c r="E29" i="448"/>
  <c r="B29" i="448"/>
  <c r="A29" i="448"/>
  <c r="D20" i="448"/>
  <c r="D19" i="448"/>
  <c r="D18" i="448"/>
  <c r="D17" i="448"/>
  <c r="D14" i="448"/>
  <c r="D13" i="448"/>
  <c r="D12" i="448"/>
  <c r="B5" i="448"/>
  <c r="D26" i="448" s="1"/>
  <c r="D33" i="448" s="1"/>
  <c r="F2" i="448"/>
  <c r="F29" i="448" s="1"/>
  <c r="C33" i="447"/>
  <c r="A33" i="447"/>
  <c r="C32" i="447"/>
  <c r="A32" i="447"/>
  <c r="A31" i="447"/>
  <c r="E29" i="447"/>
  <c r="B29" i="447"/>
  <c r="A29" i="447"/>
  <c r="D20" i="447"/>
  <c r="D19" i="447"/>
  <c r="D18" i="447"/>
  <c r="D17" i="447"/>
  <c r="D14" i="447"/>
  <c r="D13" i="447"/>
  <c r="D12" i="447"/>
  <c r="B5" i="447"/>
  <c r="D26" i="447" s="1"/>
  <c r="D33" i="447" s="1"/>
  <c r="F2" i="447"/>
  <c r="F29" i="447" s="1"/>
  <c r="F8" i="448" l="1"/>
  <c r="D24" i="448"/>
  <c r="D31" i="448" s="1"/>
  <c r="D25" i="448"/>
  <c r="D32" i="448" s="1"/>
  <c r="F8" i="447"/>
  <c r="D24" i="447"/>
  <c r="D31" i="447" s="1"/>
  <c r="D25" i="447"/>
  <c r="D32" i="447" s="1"/>
  <c r="D32" i="446"/>
  <c r="D31" i="446"/>
  <c r="C28" i="446"/>
  <c r="A28" i="446"/>
  <c r="C27" i="446"/>
  <c r="A27" i="446"/>
  <c r="C26" i="446"/>
  <c r="A26" i="446"/>
  <c r="E24" i="446"/>
  <c r="B24" i="446"/>
  <c r="A24" i="446"/>
  <c r="E15" i="446"/>
  <c r="E14" i="446"/>
  <c r="E13" i="446"/>
  <c r="E12" i="446"/>
  <c r="B5" i="446"/>
  <c r="F8" i="446" s="1"/>
  <c r="F2" i="446"/>
  <c r="F24" i="446" s="1"/>
  <c r="D19" i="446" l="1"/>
  <c r="D26" i="446" s="1"/>
  <c r="D20" i="446"/>
  <c r="D27" i="446" s="1"/>
  <c r="D21" i="446"/>
  <c r="D28" i="446" s="1"/>
  <c r="D34" i="445" l="1"/>
  <c r="C33" i="445"/>
  <c r="D33" i="445" s="1"/>
  <c r="C28" i="445"/>
  <c r="A28" i="445"/>
  <c r="D27" i="445"/>
  <c r="A27" i="445"/>
  <c r="E25" i="445"/>
  <c r="C25" i="445"/>
  <c r="A25" i="445"/>
  <c r="D20" i="445"/>
  <c r="D15" i="445"/>
  <c r="D14" i="445"/>
  <c r="D13" i="445"/>
  <c r="D12" i="445"/>
  <c r="B5" i="445"/>
  <c r="F8" i="445" s="1"/>
  <c r="F2" i="445"/>
  <c r="F25" i="445" s="1"/>
  <c r="D34" i="444"/>
  <c r="C33" i="444"/>
  <c r="D33" i="444" s="1"/>
  <c r="C28" i="444"/>
  <c r="A28" i="444"/>
  <c r="D27" i="444"/>
  <c r="A27" i="444"/>
  <c r="E25" i="444"/>
  <c r="C25" i="444"/>
  <c r="A25" i="444"/>
  <c r="D20" i="444"/>
  <c r="D15" i="444"/>
  <c r="D14" i="444"/>
  <c r="D13" i="444"/>
  <c r="D12" i="444"/>
  <c r="B5" i="444"/>
  <c r="F8" i="444" s="1"/>
  <c r="F2" i="444"/>
  <c r="F25" i="444" s="1"/>
  <c r="D34" i="443"/>
  <c r="C33" i="443"/>
  <c r="D33" i="443" s="1"/>
  <c r="C28" i="443"/>
  <c r="A28" i="443"/>
  <c r="A27" i="443"/>
  <c r="E25" i="443"/>
  <c r="C25" i="443"/>
  <c r="A25" i="443"/>
  <c r="D21" i="443"/>
  <c r="D28" i="443" s="1"/>
  <c r="D15" i="443"/>
  <c r="D14" i="443"/>
  <c r="D13" i="443"/>
  <c r="D12" i="443"/>
  <c r="B5" i="443"/>
  <c r="F8" i="443" s="1"/>
  <c r="F2" i="443"/>
  <c r="F25" i="443" s="1"/>
  <c r="D21" i="445" l="1"/>
  <c r="D28" i="445" s="1"/>
  <c r="D32" i="445"/>
  <c r="D21" i="444"/>
  <c r="D28" i="444" s="1"/>
  <c r="D32" i="444"/>
  <c r="D27" i="443"/>
  <c r="D20" i="443"/>
  <c r="D32" i="443"/>
  <c r="D31" i="442"/>
  <c r="D30" i="442"/>
  <c r="C27" i="442"/>
  <c r="A27" i="442"/>
  <c r="C26" i="442"/>
  <c r="A26" i="442"/>
  <c r="C25" i="442"/>
  <c r="A25" i="442"/>
  <c r="E23" i="442"/>
  <c r="B23" i="442"/>
  <c r="A23" i="442"/>
  <c r="E14" i="442"/>
  <c r="E13" i="442"/>
  <c r="E12" i="442"/>
  <c r="B5" i="442"/>
  <c r="D19" i="442" s="1"/>
  <c r="D26" i="442" s="1"/>
  <c r="F2" i="442"/>
  <c r="F23" i="442" s="1"/>
  <c r="F8" i="442" l="1"/>
  <c r="D20" i="442"/>
  <c r="D27" i="442" s="1"/>
  <c r="D18" i="442"/>
  <c r="D25" i="442" s="1"/>
  <c r="C30" i="441"/>
  <c r="A30" i="441"/>
  <c r="C29" i="441"/>
  <c r="A29" i="441"/>
  <c r="C28" i="441"/>
  <c r="A28" i="441"/>
  <c r="E26" i="441"/>
  <c r="C26" i="441"/>
  <c r="B26" i="441"/>
  <c r="A26" i="441"/>
  <c r="E17" i="441"/>
  <c r="E16" i="441"/>
  <c r="E15" i="441"/>
  <c r="E14" i="441"/>
  <c r="B5" i="441"/>
  <c r="F2" i="441"/>
  <c r="F26" i="441" s="1"/>
  <c r="C30" i="440"/>
  <c r="C29" i="440"/>
  <c r="A29" i="440"/>
  <c r="C28" i="440"/>
  <c r="A30" i="440"/>
  <c r="A28" i="440"/>
  <c r="E26" i="440"/>
  <c r="C26" i="440"/>
  <c r="B26" i="440"/>
  <c r="A26" i="440"/>
  <c r="E17" i="440"/>
  <c r="E16" i="440"/>
  <c r="E15" i="440"/>
  <c r="E14" i="440"/>
  <c r="B5" i="440"/>
  <c r="D22" i="440" s="1"/>
  <c r="F2" i="440"/>
  <c r="F26" i="440" s="1"/>
  <c r="D28" i="441" l="1"/>
  <c r="D21" i="441"/>
  <c r="D29" i="441"/>
  <c r="D30" i="441"/>
  <c r="D22" i="441"/>
  <c r="D23" i="441"/>
  <c r="D29" i="440"/>
  <c r="D30" i="440"/>
  <c r="D21" i="440"/>
  <c r="D28" i="440"/>
  <c r="D23" i="440"/>
  <c r="C33" i="439"/>
  <c r="A33" i="439"/>
  <c r="C32" i="439"/>
  <c r="A32" i="439"/>
  <c r="A31" i="439"/>
  <c r="E29" i="439"/>
  <c r="B29" i="439"/>
  <c r="A29" i="439"/>
  <c r="D20" i="439"/>
  <c r="D19" i="439"/>
  <c r="D18" i="439"/>
  <c r="D17" i="439"/>
  <c r="D14" i="439"/>
  <c r="D13" i="439"/>
  <c r="D12" i="439"/>
  <c r="B5" i="439"/>
  <c r="D26" i="439" s="1"/>
  <c r="D33" i="439" s="1"/>
  <c r="F2" i="439"/>
  <c r="F29" i="439" s="1"/>
  <c r="C33" i="438"/>
  <c r="A33" i="438"/>
  <c r="C32" i="438"/>
  <c r="A32" i="438"/>
  <c r="A31" i="438"/>
  <c r="E29" i="438"/>
  <c r="B29" i="438"/>
  <c r="A29" i="438"/>
  <c r="D20" i="438"/>
  <c r="D19" i="438"/>
  <c r="D18" i="438"/>
  <c r="D17" i="438"/>
  <c r="D14" i="438"/>
  <c r="D13" i="438"/>
  <c r="D12" i="438"/>
  <c r="B5" i="438"/>
  <c r="D26" i="438" s="1"/>
  <c r="D33" i="438" s="1"/>
  <c r="F2" i="438"/>
  <c r="F29" i="438" s="1"/>
  <c r="F8" i="439" l="1"/>
  <c r="D24" i="439"/>
  <c r="D31" i="439" s="1"/>
  <c r="D25" i="439"/>
  <c r="D32" i="439" s="1"/>
  <c r="D24" i="438"/>
  <c r="D31" i="438" s="1"/>
  <c r="F8" i="438"/>
  <c r="D25" i="438"/>
  <c r="D32" i="438" s="1"/>
  <c r="D33" i="437"/>
  <c r="D32" i="437"/>
  <c r="C28" i="437"/>
  <c r="A28" i="437"/>
  <c r="C27" i="437"/>
  <c r="A27" i="437"/>
  <c r="E25" i="437"/>
  <c r="B25" i="437"/>
  <c r="A25" i="437"/>
  <c r="E14" i="437"/>
  <c r="E13" i="437"/>
  <c r="E12" i="437"/>
  <c r="B5" i="437"/>
  <c r="F8" i="437" s="1"/>
  <c r="F2" i="437"/>
  <c r="F25" i="437" s="1"/>
  <c r="D21" i="437" l="1"/>
  <c r="D28" i="437" s="1"/>
  <c r="D20" i="437"/>
  <c r="D27" i="437" s="1"/>
  <c r="D35" i="436"/>
  <c r="D34" i="436"/>
  <c r="A31" i="436"/>
  <c r="D29" i="436"/>
  <c r="A29" i="436"/>
  <c r="E27" i="436"/>
  <c r="C27" i="436"/>
  <c r="B27" i="436"/>
  <c r="A27" i="436"/>
  <c r="D24" i="436"/>
  <c r="D22" i="436"/>
  <c r="E18" i="436"/>
  <c r="E17" i="436"/>
  <c r="E16" i="436"/>
  <c r="E15" i="436"/>
  <c r="E14" i="436"/>
  <c r="B5" i="436"/>
  <c r="D31" i="436" s="1"/>
  <c r="F2" i="436"/>
  <c r="F27" i="436" s="1"/>
  <c r="D35" i="435"/>
  <c r="D34" i="435"/>
  <c r="A31" i="435"/>
  <c r="A29" i="435"/>
  <c r="E27" i="435"/>
  <c r="C27" i="435"/>
  <c r="B27" i="435"/>
  <c r="A27" i="435"/>
  <c r="E18" i="435"/>
  <c r="E17" i="435"/>
  <c r="E16" i="435"/>
  <c r="E15" i="435"/>
  <c r="E14" i="435"/>
  <c r="B5" i="435"/>
  <c r="D31" i="435" s="1"/>
  <c r="F2" i="435"/>
  <c r="F27" i="435" s="1"/>
  <c r="D24" i="435" l="1"/>
  <c r="D22" i="435"/>
  <c r="D29" i="435"/>
  <c r="D31" i="434" l="1"/>
  <c r="C31" i="434"/>
  <c r="A31" i="434"/>
  <c r="D30" i="434"/>
  <c r="C30" i="434"/>
  <c r="A30" i="434"/>
  <c r="E28" i="434"/>
  <c r="B28" i="434"/>
  <c r="A28" i="434"/>
  <c r="D24" i="434"/>
  <c r="D23" i="434"/>
  <c r="D19" i="434"/>
  <c r="D18" i="434"/>
  <c r="D17" i="434"/>
  <c r="D16" i="434"/>
  <c r="D14" i="434"/>
  <c r="D13" i="434"/>
  <c r="D12" i="434"/>
  <c r="F8" i="434"/>
  <c r="B5" i="434"/>
  <c r="F2" i="434"/>
  <c r="F28" i="434" s="1"/>
  <c r="C31" i="433"/>
  <c r="A31" i="433"/>
  <c r="C30" i="433"/>
  <c r="A30" i="433"/>
  <c r="E28" i="433"/>
  <c r="B28" i="433"/>
  <c r="A28" i="433"/>
  <c r="D19" i="433"/>
  <c r="D18" i="433"/>
  <c r="D17" i="433"/>
  <c r="D16" i="433"/>
  <c r="D14" i="433"/>
  <c r="D13" i="433"/>
  <c r="D12" i="433"/>
  <c r="B5" i="433"/>
  <c r="D31" i="433" s="1"/>
  <c r="F2" i="433"/>
  <c r="F28" i="433" s="1"/>
  <c r="D24" i="433" l="1"/>
  <c r="F8" i="433"/>
  <c r="D23" i="433"/>
  <c r="D30" i="433"/>
  <c r="D33" i="431"/>
  <c r="C32" i="431"/>
  <c r="D32" i="431" s="1"/>
  <c r="D31" i="431"/>
  <c r="C28" i="431"/>
  <c r="A28" i="431"/>
  <c r="C27" i="431"/>
  <c r="A27" i="431"/>
  <c r="C26" i="431"/>
  <c r="A26" i="431"/>
  <c r="E24" i="431"/>
  <c r="C24" i="431"/>
  <c r="A24" i="431"/>
  <c r="D15" i="431"/>
  <c r="D14" i="431"/>
  <c r="D13" i="431"/>
  <c r="D12" i="431"/>
  <c r="B5" i="431"/>
  <c r="F8" i="431" s="1"/>
  <c r="F2" i="431"/>
  <c r="F24" i="431" s="1"/>
  <c r="D27" i="431" l="1"/>
  <c r="D28" i="431"/>
  <c r="D22" i="431"/>
  <c r="D20" i="431"/>
  <c r="D21" i="431"/>
  <c r="D26" i="431"/>
  <c r="D33" i="430"/>
  <c r="C32" i="430"/>
  <c r="D32" i="430" s="1"/>
  <c r="D31" i="430"/>
  <c r="C28" i="430"/>
  <c r="A28" i="430"/>
  <c r="D27" i="430"/>
  <c r="C27" i="430"/>
  <c r="A27" i="430"/>
  <c r="C26" i="430"/>
  <c r="A26" i="430"/>
  <c r="E24" i="430"/>
  <c r="C24" i="430"/>
  <c r="A24" i="430"/>
  <c r="D15" i="430"/>
  <c r="D14" i="430"/>
  <c r="D13" i="430"/>
  <c r="D12" i="430"/>
  <c r="B5" i="430"/>
  <c r="F8" i="430" s="1"/>
  <c r="F2" i="430"/>
  <c r="F24" i="430" s="1"/>
  <c r="D33" i="429"/>
  <c r="C32" i="429"/>
  <c r="D32" i="429" s="1"/>
  <c r="D31" i="429"/>
  <c r="C28" i="429"/>
  <c r="A28" i="429"/>
  <c r="C27" i="429"/>
  <c r="A27" i="429"/>
  <c r="D26" i="429"/>
  <c r="C26" i="429"/>
  <c r="A26" i="429"/>
  <c r="E24" i="429"/>
  <c r="C24" i="429"/>
  <c r="A24" i="429"/>
  <c r="D21" i="429"/>
  <c r="D15" i="429"/>
  <c r="D14" i="429"/>
  <c r="D13" i="429"/>
  <c r="D12" i="429"/>
  <c r="B5" i="429"/>
  <c r="D20" i="429" s="1"/>
  <c r="F2" i="429"/>
  <c r="F24" i="429" s="1"/>
  <c r="D33" i="428"/>
  <c r="D32" i="428"/>
  <c r="C32" i="428"/>
  <c r="D31" i="428"/>
  <c r="C28" i="428"/>
  <c r="A28" i="428"/>
  <c r="C27" i="428"/>
  <c r="A27" i="428"/>
  <c r="C26" i="428"/>
  <c r="A26" i="428"/>
  <c r="E24" i="428"/>
  <c r="C24" i="428"/>
  <c r="A24" i="428"/>
  <c r="D15" i="428"/>
  <c r="D14" i="428"/>
  <c r="D13" i="428"/>
  <c r="D12" i="428"/>
  <c r="B5" i="428"/>
  <c r="D26" i="428" s="1"/>
  <c r="F2" i="428"/>
  <c r="F24" i="428" s="1"/>
  <c r="D28" i="430" l="1"/>
  <c r="D20" i="430"/>
  <c r="D21" i="430"/>
  <c r="D26" i="430"/>
  <c r="D22" i="430"/>
  <c r="D22" i="429"/>
  <c r="F8" i="429"/>
  <c r="D27" i="429"/>
  <c r="D28" i="429"/>
  <c r="D28" i="428"/>
  <c r="D22" i="428"/>
  <c r="F8" i="428"/>
  <c r="D27" i="428"/>
  <c r="D20" i="428"/>
  <c r="D21" i="428"/>
  <c r="D33" i="427"/>
  <c r="C32" i="427"/>
  <c r="D32" i="427" s="1"/>
  <c r="D31" i="427"/>
  <c r="C28" i="427"/>
  <c r="A28" i="427"/>
  <c r="C27" i="427"/>
  <c r="A27" i="427"/>
  <c r="C26" i="427"/>
  <c r="A26" i="427"/>
  <c r="E24" i="427"/>
  <c r="C24" i="427"/>
  <c r="A24" i="427"/>
  <c r="D15" i="427"/>
  <c r="D14" i="427"/>
  <c r="D13" i="427"/>
  <c r="D12" i="427"/>
  <c r="B5" i="427"/>
  <c r="F8" i="427" s="1"/>
  <c r="F2" i="427"/>
  <c r="F24" i="427" s="1"/>
  <c r="D33" i="426"/>
  <c r="D32" i="426"/>
  <c r="C32" i="426"/>
  <c r="D31" i="426"/>
  <c r="C28" i="426"/>
  <c r="A28" i="426"/>
  <c r="C27" i="426"/>
  <c r="A27" i="426"/>
  <c r="C26" i="426"/>
  <c r="A26" i="426"/>
  <c r="E24" i="426"/>
  <c r="C24" i="426"/>
  <c r="A24" i="426"/>
  <c r="D15" i="426"/>
  <c r="D14" i="426"/>
  <c r="D13" i="426"/>
  <c r="D12" i="426"/>
  <c r="F8" i="426"/>
  <c r="B5" i="426"/>
  <c r="D22" i="426" s="1"/>
  <c r="F2" i="426"/>
  <c r="F24" i="426" s="1"/>
  <c r="D33" i="425"/>
  <c r="C32" i="425"/>
  <c r="D32" i="425" s="1"/>
  <c r="D31" i="425"/>
  <c r="C28" i="425"/>
  <c r="A28" i="425"/>
  <c r="C27" i="425"/>
  <c r="A27" i="425"/>
  <c r="C26" i="425"/>
  <c r="A26" i="425"/>
  <c r="E24" i="425"/>
  <c r="C24" i="425"/>
  <c r="A24" i="425"/>
  <c r="D15" i="425"/>
  <c r="D14" i="425"/>
  <c r="D13" i="425"/>
  <c r="D12" i="425"/>
  <c r="B5" i="425"/>
  <c r="D22" i="425" s="1"/>
  <c r="F2" i="425"/>
  <c r="F24" i="425" s="1"/>
  <c r="D27" i="427" l="1"/>
  <c r="D28" i="427"/>
  <c r="D20" i="427"/>
  <c r="D21" i="427"/>
  <c r="D26" i="427"/>
  <c r="D22" i="427"/>
  <c r="D28" i="426"/>
  <c r="D27" i="426"/>
  <c r="D20" i="426"/>
  <c r="D21" i="426"/>
  <c r="D26" i="426"/>
  <c r="D21" i="425"/>
  <c r="D26" i="425"/>
  <c r="D27" i="425"/>
  <c r="D28" i="425"/>
  <c r="F8" i="425"/>
  <c r="D20" i="425"/>
  <c r="D34" i="424"/>
  <c r="C33" i="424"/>
  <c r="D33" i="424" s="1"/>
  <c r="C28" i="424"/>
  <c r="A28" i="424"/>
  <c r="D27" i="424"/>
  <c r="A27" i="424"/>
  <c r="E25" i="424"/>
  <c r="C25" i="424"/>
  <c r="A25" i="424"/>
  <c r="D20" i="424"/>
  <c r="D15" i="424"/>
  <c r="D14" i="424"/>
  <c r="D13" i="424"/>
  <c r="D12" i="424"/>
  <c r="B5" i="424"/>
  <c r="F8" i="424" s="1"/>
  <c r="F2" i="424"/>
  <c r="F25" i="424" s="1"/>
  <c r="D34" i="423"/>
  <c r="C33" i="423"/>
  <c r="D33" i="423" s="1"/>
  <c r="C28" i="423"/>
  <c r="A28" i="423"/>
  <c r="D27" i="423"/>
  <c r="A27" i="423"/>
  <c r="E25" i="423"/>
  <c r="C25" i="423"/>
  <c r="A25" i="423"/>
  <c r="D20" i="423"/>
  <c r="D15" i="423"/>
  <c r="D14" i="423"/>
  <c r="D13" i="423"/>
  <c r="D12" i="423"/>
  <c r="B5" i="423"/>
  <c r="F8" i="423" s="1"/>
  <c r="F2" i="423"/>
  <c r="F25" i="423" s="1"/>
  <c r="D34" i="422"/>
  <c r="D33" i="422"/>
  <c r="C33" i="422"/>
  <c r="D32" i="422"/>
  <c r="C28" i="422"/>
  <c r="A28" i="422"/>
  <c r="A27" i="422"/>
  <c r="E25" i="422"/>
  <c r="C25" i="422"/>
  <c r="A25" i="422"/>
  <c r="D21" i="422"/>
  <c r="D28" i="422" s="1"/>
  <c r="D20" i="422"/>
  <c r="D15" i="422"/>
  <c r="D14" i="422"/>
  <c r="D13" i="422"/>
  <c r="D12" i="422"/>
  <c r="B5" i="422"/>
  <c r="F8" i="422" s="1"/>
  <c r="F2" i="422"/>
  <c r="F25" i="422" s="1"/>
  <c r="D21" i="424" l="1"/>
  <c r="D28" i="424" s="1"/>
  <c r="D32" i="424"/>
  <c r="D21" i="423"/>
  <c r="D28" i="423" s="1"/>
  <c r="D32" i="423"/>
  <c r="D27" i="422"/>
  <c r="D15" i="420"/>
  <c r="D14" i="420"/>
  <c r="D13" i="420"/>
  <c r="D12" i="420"/>
  <c r="D34" i="421"/>
  <c r="C33" i="421"/>
  <c r="D33" i="421" s="1"/>
  <c r="D32" i="421"/>
  <c r="C29" i="421"/>
  <c r="A29" i="421"/>
  <c r="C28" i="421"/>
  <c r="A28" i="421"/>
  <c r="C27" i="421"/>
  <c r="A27" i="421"/>
  <c r="A25" i="421"/>
  <c r="E24" i="421"/>
  <c r="B24" i="421"/>
  <c r="A24" i="421"/>
  <c r="B5" i="421"/>
  <c r="D20" i="421" s="1"/>
  <c r="D28" i="421" s="1"/>
  <c r="F2" i="421"/>
  <c r="F24" i="421" s="1"/>
  <c r="D34" i="420"/>
  <c r="C33" i="420"/>
  <c r="D33" i="420" s="1"/>
  <c r="D32" i="420"/>
  <c r="C29" i="420"/>
  <c r="A29" i="420"/>
  <c r="C28" i="420"/>
  <c r="A28" i="420"/>
  <c r="C27" i="420"/>
  <c r="A27" i="420"/>
  <c r="A25" i="420"/>
  <c r="E24" i="420"/>
  <c r="B24" i="420"/>
  <c r="A24" i="420"/>
  <c r="B5" i="420"/>
  <c r="D27" i="420" s="1"/>
  <c r="F2" i="420"/>
  <c r="F24" i="420" s="1"/>
  <c r="D27" i="421" l="1"/>
  <c r="D21" i="421"/>
  <c r="D29" i="421" s="1"/>
  <c r="F8" i="421"/>
  <c r="D19" i="421"/>
  <c r="D19" i="420"/>
  <c r="F8" i="420"/>
  <c r="D20" i="420"/>
  <c r="D28" i="420" s="1"/>
  <c r="D21" i="420"/>
  <c r="D29" i="420" s="1"/>
  <c r="D33" i="419"/>
  <c r="D32" i="419"/>
  <c r="C29" i="419"/>
  <c r="A29" i="419"/>
  <c r="C28" i="419"/>
  <c r="A28" i="419"/>
  <c r="C27" i="419"/>
  <c r="A27" i="419"/>
  <c r="E25" i="419"/>
  <c r="B25" i="419"/>
  <c r="A25" i="419"/>
  <c r="E15" i="419"/>
  <c r="E14" i="419"/>
  <c r="E13" i="419"/>
  <c r="B5" i="419"/>
  <c r="D21" i="419" s="1"/>
  <c r="D28" i="419" s="1"/>
  <c r="F2" i="419"/>
  <c r="F25" i="419" s="1"/>
  <c r="C29" i="418"/>
  <c r="A29" i="418"/>
  <c r="C28" i="418"/>
  <c r="A28" i="418"/>
  <c r="C27" i="418"/>
  <c r="A27" i="418"/>
  <c r="E25" i="418"/>
  <c r="B25" i="418"/>
  <c r="A25" i="418"/>
  <c r="E15" i="418"/>
  <c r="E14" i="418"/>
  <c r="E13" i="418"/>
  <c r="B5" i="418"/>
  <c r="D21" i="418" s="1"/>
  <c r="D28" i="418" s="1"/>
  <c r="F2" i="418"/>
  <c r="F25" i="418" s="1"/>
  <c r="D22" i="419" l="1"/>
  <c r="D29" i="419" s="1"/>
  <c r="F8" i="419"/>
  <c r="D20" i="419"/>
  <c r="D27" i="419" s="1"/>
  <c r="D22" i="418"/>
  <c r="D29" i="418" s="1"/>
  <c r="F8" i="418"/>
  <c r="D20" i="418"/>
  <c r="D27" i="418" s="1"/>
  <c r="D34" i="417"/>
  <c r="D33" i="417"/>
  <c r="C29" i="417"/>
  <c r="A29" i="417"/>
  <c r="C28" i="417"/>
  <c r="A28" i="417"/>
  <c r="E26" i="417"/>
  <c r="B26" i="417"/>
  <c r="A26" i="417"/>
  <c r="E14" i="417"/>
  <c r="E13" i="417"/>
  <c r="E12" i="417"/>
  <c r="B5" i="417"/>
  <c r="D22" i="417" s="1"/>
  <c r="D29" i="417" s="1"/>
  <c r="F2" i="417"/>
  <c r="F26" i="417" s="1"/>
  <c r="C31" i="416"/>
  <c r="A31" i="416"/>
  <c r="D30" i="416"/>
  <c r="C30" i="416"/>
  <c r="A30" i="416"/>
  <c r="E28" i="416"/>
  <c r="B28" i="416"/>
  <c r="A28" i="416"/>
  <c r="D24" i="416"/>
  <c r="D23" i="416"/>
  <c r="D19" i="416"/>
  <c r="D18" i="416"/>
  <c r="D17" i="416"/>
  <c r="D16" i="416"/>
  <c r="D14" i="416"/>
  <c r="D13" i="416"/>
  <c r="D12" i="416"/>
  <c r="F8" i="416"/>
  <c r="B5" i="416"/>
  <c r="D31" i="416" s="1"/>
  <c r="F2" i="416"/>
  <c r="F28" i="416" s="1"/>
  <c r="D14" i="415"/>
  <c r="D13" i="415"/>
  <c r="D12" i="415"/>
  <c r="F8" i="417" l="1"/>
  <c r="D21" i="417"/>
  <c r="D28" i="417" s="1"/>
  <c r="C31" i="415"/>
  <c r="A31" i="415"/>
  <c r="C30" i="415"/>
  <c r="A30" i="415"/>
  <c r="E28" i="415"/>
  <c r="B28" i="415"/>
  <c r="A28" i="415"/>
  <c r="D19" i="415"/>
  <c r="D18" i="415"/>
  <c r="D17" i="415"/>
  <c r="D16" i="415"/>
  <c r="B5" i="415"/>
  <c r="D31" i="415" s="1"/>
  <c r="F2" i="415"/>
  <c r="F28" i="415" s="1"/>
  <c r="F8" i="415" l="1"/>
  <c r="D24" i="415"/>
  <c r="D23" i="415"/>
  <c r="D30" i="415"/>
  <c r="D17" i="414"/>
  <c r="D16" i="414"/>
  <c r="D33" i="414"/>
  <c r="C32" i="414"/>
  <c r="D31" i="414" s="1"/>
  <c r="C28" i="414"/>
  <c r="A28" i="414"/>
  <c r="A27" i="414"/>
  <c r="E25" i="414"/>
  <c r="C25" i="414"/>
  <c r="A25" i="414"/>
  <c r="D15" i="414"/>
  <c r="D14" i="414"/>
  <c r="D13" i="414"/>
  <c r="D12" i="414"/>
  <c r="B5" i="414"/>
  <c r="F8" i="414" s="1"/>
  <c r="F2" i="414"/>
  <c r="F25" i="414" s="1"/>
  <c r="D22" i="414" l="1"/>
  <c r="D28" i="414" s="1"/>
  <c r="D32" i="414"/>
  <c r="D36" i="413"/>
  <c r="D35" i="413"/>
  <c r="D34" i="413"/>
  <c r="D30" i="413"/>
  <c r="D29" i="413"/>
  <c r="C26" i="413"/>
  <c r="A26" i="413"/>
  <c r="C25" i="413"/>
  <c r="A25" i="413"/>
  <c r="E23" i="413"/>
  <c r="B23" i="413"/>
  <c r="A23" i="413"/>
  <c r="E17" i="413"/>
  <c r="E16" i="413"/>
  <c r="E15" i="413"/>
  <c r="E13" i="413"/>
  <c r="E12" i="413"/>
  <c r="E11" i="413"/>
  <c r="B5" i="413"/>
  <c r="D25" i="413" s="1"/>
  <c r="F2" i="413"/>
  <c r="F23" i="413" s="1"/>
  <c r="D21" i="413" l="1"/>
  <c r="F8" i="413"/>
  <c r="D26" i="413"/>
  <c r="D20" i="413"/>
  <c r="D32" i="412"/>
  <c r="D31" i="412"/>
  <c r="C27" i="412"/>
  <c r="A27" i="412"/>
  <c r="C26" i="412"/>
  <c r="A26" i="412"/>
  <c r="E24" i="412"/>
  <c r="B24" i="412"/>
  <c r="A24" i="412"/>
  <c r="E15" i="412"/>
  <c r="E14" i="412"/>
  <c r="E13" i="412"/>
  <c r="B5" i="412"/>
  <c r="F8" i="412" s="1"/>
  <c r="F2" i="412"/>
  <c r="F24" i="412" s="1"/>
  <c r="D20" i="412" l="1"/>
  <c r="D26" i="412" s="1"/>
  <c r="D21" i="412"/>
  <c r="D27" i="412" s="1"/>
  <c r="D36" i="411"/>
  <c r="D35" i="411"/>
  <c r="D34" i="411"/>
  <c r="D30" i="411"/>
  <c r="D29" i="411"/>
  <c r="C26" i="411"/>
  <c r="A26" i="411"/>
  <c r="C25" i="411"/>
  <c r="A25" i="411"/>
  <c r="E23" i="411"/>
  <c r="B23" i="411"/>
  <c r="A23" i="411"/>
  <c r="E17" i="411"/>
  <c r="E16" i="411"/>
  <c r="E15" i="411"/>
  <c r="E13" i="411"/>
  <c r="E12" i="411"/>
  <c r="E11" i="411"/>
  <c r="B5" i="411"/>
  <c r="D26" i="411" s="1"/>
  <c r="F2" i="411"/>
  <c r="F23" i="411" s="1"/>
  <c r="D20" i="411" l="1"/>
  <c r="F8" i="411"/>
  <c r="D21" i="411"/>
  <c r="D25" i="411"/>
  <c r="D33" i="410"/>
  <c r="C32" i="410"/>
  <c r="D32" i="410" s="1"/>
  <c r="D31" i="410"/>
  <c r="C28" i="410"/>
  <c r="A28" i="410"/>
  <c r="C27" i="410"/>
  <c r="A27" i="410"/>
  <c r="C26" i="410"/>
  <c r="A26" i="410"/>
  <c r="E24" i="410"/>
  <c r="C24" i="410"/>
  <c r="A24" i="410"/>
  <c r="D15" i="410"/>
  <c r="D14" i="410"/>
  <c r="D13" i="410"/>
  <c r="D12" i="410"/>
  <c r="B5" i="410"/>
  <c r="F8" i="410" s="1"/>
  <c r="F2" i="410"/>
  <c r="F24" i="410" s="1"/>
  <c r="D33" i="409"/>
  <c r="C32" i="409"/>
  <c r="D32" i="409" s="1"/>
  <c r="D31" i="409"/>
  <c r="C28" i="409"/>
  <c r="A28" i="409"/>
  <c r="C27" i="409"/>
  <c r="A27" i="409"/>
  <c r="C26" i="409"/>
  <c r="A26" i="409"/>
  <c r="E24" i="409"/>
  <c r="C24" i="409"/>
  <c r="A24" i="409"/>
  <c r="D15" i="409"/>
  <c r="D14" i="409"/>
  <c r="D13" i="409"/>
  <c r="D12" i="409"/>
  <c r="B5" i="409"/>
  <c r="F8" i="409" s="1"/>
  <c r="F2" i="409"/>
  <c r="F24" i="409" s="1"/>
  <c r="D27" i="410" l="1"/>
  <c r="D28" i="410"/>
  <c r="D20" i="410"/>
  <c r="D21" i="410"/>
  <c r="D26" i="410"/>
  <c r="D22" i="410"/>
  <c r="D27" i="409"/>
  <c r="D28" i="409"/>
  <c r="D20" i="409"/>
  <c r="D21" i="409"/>
  <c r="D26" i="409"/>
  <c r="D22" i="409"/>
  <c r="C26" i="408"/>
  <c r="C27" i="408"/>
  <c r="D15" i="408"/>
  <c r="D14" i="408"/>
  <c r="D13" i="408"/>
  <c r="D12" i="408"/>
  <c r="D33" i="408"/>
  <c r="C32" i="408"/>
  <c r="D32" i="408" s="1"/>
  <c r="D31" i="408"/>
  <c r="C28" i="408"/>
  <c r="A28" i="408"/>
  <c r="A27" i="408"/>
  <c r="A26" i="408"/>
  <c r="E24" i="408"/>
  <c r="C24" i="408"/>
  <c r="A24" i="408"/>
  <c r="B5" i="408"/>
  <c r="D20" i="408" s="1"/>
  <c r="F2" i="408"/>
  <c r="F24" i="408" s="1"/>
  <c r="D21" i="408" l="1"/>
  <c r="D26" i="408"/>
  <c r="D27" i="408"/>
  <c r="D22" i="408"/>
  <c r="F8" i="408"/>
  <c r="D28" i="408"/>
  <c r="D31" i="407"/>
  <c r="C30" i="407"/>
  <c r="D30" i="407" s="1"/>
  <c r="D29" i="407"/>
  <c r="A25" i="407"/>
  <c r="E23" i="407"/>
  <c r="C23" i="407"/>
  <c r="A23" i="407"/>
  <c r="D15" i="407"/>
  <c r="D14" i="407"/>
  <c r="D13" i="407"/>
  <c r="D12" i="407"/>
  <c r="B5" i="407"/>
  <c r="D19" i="407" s="1"/>
  <c r="D25" i="407" s="1"/>
  <c r="F2" i="407"/>
  <c r="F23" i="407" s="1"/>
  <c r="D31" i="406"/>
  <c r="C30" i="406"/>
  <c r="D30" i="406" s="1"/>
  <c r="D29" i="406"/>
  <c r="A25" i="406"/>
  <c r="E23" i="406"/>
  <c r="C23" i="406"/>
  <c r="A23" i="406"/>
  <c r="D15" i="406"/>
  <c r="D14" i="406"/>
  <c r="D13" i="406"/>
  <c r="D12" i="406"/>
  <c r="B5" i="406"/>
  <c r="D19" i="406" s="1"/>
  <c r="D25" i="406" s="1"/>
  <c r="F2" i="406"/>
  <c r="F23" i="406" s="1"/>
  <c r="D15" i="366"/>
  <c r="D14" i="366"/>
  <c r="D13" i="366"/>
  <c r="D12" i="366"/>
  <c r="F8" i="407" l="1"/>
  <c r="F8" i="406"/>
  <c r="D32" i="405"/>
  <c r="D31" i="405"/>
  <c r="C28" i="405"/>
  <c r="A28" i="405"/>
  <c r="C27" i="405"/>
  <c r="A27" i="405"/>
  <c r="C26" i="405"/>
  <c r="A26" i="405"/>
  <c r="E24" i="405"/>
  <c r="D24" i="405"/>
  <c r="B24" i="405"/>
  <c r="A24" i="405"/>
  <c r="E15" i="405"/>
  <c r="E13" i="405"/>
  <c r="E12" i="405"/>
  <c r="B5" i="405"/>
  <c r="F2" i="405"/>
  <c r="F24" i="405" s="1"/>
  <c r="D26" i="405" l="1"/>
  <c r="F8" i="405"/>
  <c r="D19" i="405"/>
  <c r="D20" i="405"/>
  <c r="D27" i="405" s="1"/>
  <c r="D21" i="405"/>
  <c r="D28" i="405" s="1"/>
  <c r="D34" i="404"/>
  <c r="C33" i="404"/>
  <c r="D33" i="404" s="1"/>
  <c r="C28" i="404"/>
  <c r="A28" i="404"/>
  <c r="A27" i="404"/>
  <c r="E25" i="404"/>
  <c r="C25" i="404"/>
  <c r="A25" i="404"/>
  <c r="D20" i="404"/>
  <c r="D15" i="404"/>
  <c r="D14" i="404"/>
  <c r="D13" i="404"/>
  <c r="D12" i="404"/>
  <c r="B5" i="404"/>
  <c r="F8" i="404" s="1"/>
  <c r="F2" i="404"/>
  <c r="F25" i="404" s="1"/>
  <c r="D34" i="403"/>
  <c r="C33" i="403"/>
  <c r="D33" i="403" s="1"/>
  <c r="C28" i="403"/>
  <c r="A28" i="403"/>
  <c r="A27" i="403"/>
  <c r="E25" i="403"/>
  <c r="C25" i="403"/>
  <c r="A25" i="403"/>
  <c r="D20" i="403"/>
  <c r="D15" i="403"/>
  <c r="D14" i="403"/>
  <c r="D13" i="403"/>
  <c r="D12" i="403"/>
  <c r="B5" i="403"/>
  <c r="F8" i="403" s="1"/>
  <c r="F2" i="403"/>
  <c r="F25" i="403" s="1"/>
  <c r="D34" i="402"/>
  <c r="C33" i="402"/>
  <c r="D33" i="402" s="1"/>
  <c r="C28" i="402"/>
  <c r="A28" i="402"/>
  <c r="A27" i="402"/>
  <c r="E25" i="402"/>
  <c r="C25" i="402"/>
  <c r="A25" i="402"/>
  <c r="D15" i="402"/>
  <c r="D14" i="402"/>
  <c r="D13" i="402"/>
  <c r="D12" i="402"/>
  <c r="B5" i="402"/>
  <c r="F8" i="402" s="1"/>
  <c r="F2" i="402"/>
  <c r="F25" i="402" s="1"/>
  <c r="D27" i="404" l="1"/>
  <c r="D21" i="404"/>
  <c r="D28" i="404" s="1"/>
  <c r="D32" i="404"/>
  <c r="D27" i="403"/>
  <c r="D21" i="403"/>
  <c r="D28" i="403" s="1"/>
  <c r="D32" i="403"/>
  <c r="D20" i="402"/>
  <c r="D27" i="402"/>
  <c r="D21" i="402"/>
  <c r="D28" i="402" s="1"/>
  <c r="D32" i="402"/>
  <c r="D34" i="401"/>
  <c r="D33" i="401"/>
  <c r="C29" i="401"/>
  <c r="A29" i="401"/>
  <c r="C28" i="401"/>
  <c r="A28" i="401"/>
  <c r="E26" i="401"/>
  <c r="B26" i="401"/>
  <c r="A26" i="401"/>
  <c r="E14" i="401"/>
  <c r="E13" i="401"/>
  <c r="E12" i="401"/>
  <c r="B5" i="401"/>
  <c r="F8" i="401" s="1"/>
  <c r="F2" i="401"/>
  <c r="F26" i="401" s="1"/>
  <c r="D21" i="401" l="1"/>
  <c r="D28" i="401" s="1"/>
  <c r="D22" i="401"/>
  <c r="D29" i="401" s="1"/>
  <c r="D34" i="399"/>
  <c r="D33" i="399"/>
  <c r="C29" i="399"/>
  <c r="A29" i="399"/>
  <c r="C28" i="399"/>
  <c r="A28" i="399"/>
  <c r="E26" i="399"/>
  <c r="B26" i="399"/>
  <c r="A26" i="399"/>
  <c r="D22" i="399"/>
  <c r="D29" i="399" s="1"/>
  <c r="E14" i="399"/>
  <c r="E13" i="399"/>
  <c r="E12" i="399"/>
  <c r="B5" i="399"/>
  <c r="F8" i="399" s="1"/>
  <c r="F2" i="399"/>
  <c r="F26" i="399" s="1"/>
  <c r="D21" i="399" l="1"/>
  <c r="D28" i="399" s="1"/>
  <c r="C32" i="398"/>
  <c r="A32" i="398"/>
  <c r="C31" i="398"/>
  <c r="A31" i="398"/>
  <c r="C30" i="398"/>
  <c r="A30" i="398"/>
  <c r="E28" i="398"/>
  <c r="B28" i="398"/>
  <c r="A28" i="398"/>
  <c r="D20" i="398"/>
  <c r="D19" i="398"/>
  <c r="D18" i="398"/>
  <c r="D17" i="398"/>
  <c r="D14" i="398"/>
  <c r="D13" i="398"/>
  <c r="D12" i="398"/>
  <c r="B5" i="398"/>
  <c r="D26" i="398" s="1"/>
  <c r="D32" i="398" s="1"/>
  <c r="F2" i="398"/>
  <c r="F28" i="398" s="1"/>
  <c r="F8" i="398" l="1"/>
  <c r="D24" i="398"/>
  <c r="D30" i="398" s="1"/>
  <c r="D25" i="398"/>
  <c r="D31" i="398" s="1"/>
  <c r="D20" i="397"/>
  <c r="D19" i="397"/>
  <c r="D18" i="397"/>
  <c r="D17" i="397"/>
  <c r="C32" i="397"/>
  <c r="A32" i="397"/>
  <c r="C31" i="397"/>
  <c r="A31" i="397"/>
  <c r="C30" i="397"/>
  <c r="A30" i="397"/>
  <c r="E28" i="397"/>
  <c r="B28" i="397"/>
  <c r="A28" i="397"/>
  <c r="D14" i="397"/>
  <c r="D13" i="397"/>
  <c r="D12" i="397"/>
  <c r="B5" i="397"/>
  <c r="D26" i="397" s="1"/>
  <c r="D32" i="397" s="1"/>
  <c r="F2" i="397"/>
  <c r="F28" i="397" s="1"/>
  <c r="D24" i="397" l="1"/>
  <c r="D30" i="397" s="1"/>
  <c r="F8" i="397"/>
  <c r="D25" i="397"/>
  <c r="D31" i="397" s="1"/>
  <c r="D31" i="396"/>
  <c r="D30" i="396"/>
  <c r="C27" i="396"/>
  <c r="A27" i="396"/>
  <c r="C26" i="396"/>
  <c r="A26" i="396"/>
  <c r="C25" i="396"/>
  <c r="A25" i="396"/>
  <c r="E23" i="396"/>
  <c r="B23" i="396"/>
  <c r="A23" i="396"/>
  <c r="D18" i="396"/>
  <c r="D25" i="396" s="1"/>
  <c r="E14" i="396"/>
  <c r="E13" i="396"/>
  <c r="E12" i="396"/>
  <c r="B5" i="396"/>
  <c r="D19" i="396" s="1"/>
  <c r="D26" i="396" s="1"/>
  <c r="F2" i="396"/>
  <c r="F23" i="396" s="1"/>
  <c r="D20" i="396" l="1"/>
  <c r="D27" i="396" s="1"/>
  <c r="F8" i="396"/>
  <c r="D33" i="395"/>
  <c r="D32" i="395"/>
  <c r="D31" i="395"/>
  <c r="C27" i="395"/>
  <c r="A27" i="395"/>
  <c r="D26" i="395"/>
  <c r="C26" i="395"/>
  <c r="A26" i="395"/>
  <c r="E24" i="395"/>
  <c r="B24" i="395"/>
  <c r="A24" i="395"/>
  <c r="D20" i="395"/>
  <c r="D19" i="395"/>
  <c r="D15" i="395"/>
  <c r="D14" i="395"/>
  <c r="D13" i="395"/>
  <c r="D12" i="395"/>
  <c r="F8" i="395"/>
  <c r="B5" i="395"/>
  <c r="D27" i="395" s="1"/>
  <c r="F2" i="395"/>
  <c r="F24" i="395" s="1"/>
  <c r="D15" i="394"/>
  <c r="D14" i="394"/>
  <c r="D13" i="394"/>
  <c r="D12" i="394"/>
  <c r="D33" i="394"/>
  <c r="D32" i="394"/>
  <c r="D31" i="394"/>
  <c r="C27" i="394"/>
  <c r="A27" i="394"/>
  <c r="C26" i="394"/>
  <c r="A26" i="394"/>
  <c r="E24" i="394"/>
  <c r="B24" i="394"/>
  <c r="A24" i="394"/>
  <c r="B5" i="394"/>
  <c r="F8" i="394" s="1"/>
  <c r="F2" i="394"/>
  <c r="F24" i="394" s="1"/>
  <c r="D20" i="394" l="1"/>
  <c r="D19" i="394"/>
  <c r="D26" i="394"/>
  <c r="D27" i="394"/>
  <c r="D20" i="393"/>
  <c r="D19" i="393"/>
  <c r="D18" i="393"/>
  <c r="D17" i="393"/>
  <c r="C33" i="393"/>
  <c r="A33" i="393"/>
  <c r="C32" i="393"/>
  <c r="A32" i="393"/>
  <c r="A31" i="393"/>
  <c r="E29" i="393"/>
  <c r="B29" i="393"/>
  <c r="A29" i="393"/>
  <c r="D14" i="393"/>
  <c r="D13" i="393"/>
  <c r="D12" i="393"/>
  <c r="B5" i="393"/>
  <c r="D24" i="393" s="1"/>
  <c r="D31" i="393" s="1"/>
  <c r="F2" i="393"/>
  <c r="F29" i="393" s="1"/>
  <c r="F8" i="393" l="1"/>
  <c r="D26" i="393"/>
  <c r="D33" i="393" s="1"/>
  <c r="D25" i="393"/>
  <c r="D32" i="393" s="1"/>
  <c r="D32" i="392"/>
  <c r="D31" i="392"/>
  <c r="C28" i="392"/>
  <c r="A28" i="392"/>
  <c r="C27" i="392"/>
  <c r="A27" i="392"/>
  <c r="C26" i="392"/>
  <c r="A26" i="392"/>
  <c r="E24" i="392"/>
  <c r="D24" i="392"/>
  <c r="B24" i="392"/>
  <c r="A24" i="392"/>
  <c r="E15" i="392"/>
  <c r="E13" i="392"/>
  <c r="E12" i="392"/>
  <c r="B5" i="392"/>
  <c r="F2" i="392"/>
  <c r="F24" i="392" s="1"/>
  <c r="D26" i="392" l="1"/>
  <c r="F8" i="392"/>
  <c r="D19" i="392"/>
  <c r="D20" i="392"/>
  <c r="D27" i="392" s="1"/>
  <c r="D21" i="392"/>
  <c r="D28" i="392" s="1"/>
  <c r="D34" i="391" l="1"/>
  <c r="C33" i="391"/>
  <c r="D33" i="391" s="1"/>
  <c r="C28" i="391"/>
  <c r="A28" i="391"/>
  <c r="D27" i="391"/>
  <c r="A27" i="391"/>
  <c r="E25" i="391"/>
  <c r="C25" i="391"/>
  <c r="A25" i="391"/>
  <c r="D20" i="391"/>
  <c r="D15" i="391"/>
  <c r="D14" i="391"/>
  <c r="D13" i="391"/>
  <c r="D12" i="391"/>
  <c r="B5" i="391"/>
  <c r="F8" i="391" s="1"/>
  <c r="F2" i="391"/>
  <c r="F25" i="391" s="1"/>
  <c r="D34" i="390"/>
  <c r="C33" i="390"/>
  <c r="D33" i="390" s="1"/>
  <c r="C28" i="390"/>
  <c r="A28" i="390"/>
  <c r="D27" i="390"/>
  <c r="A27" i="390"/>
  <c r="E25" i="390"/>
  <c r="C25" i="390"/>
  <c r="A25" i="390"/>
  <c r="D21" i="390"/>
  <c r="D28" i="390" s="1"/>
  <c r="D20" i="390"/>
  <c r="D15" i="390"/>
  <c r="D14" i="390"/>
  <c r="D13" i="390"/>
  <c r="D12" i="390"/>
  <c r="B5" i="390"/>
  <c r="F8" i="390" s="1"/>
  <c r="F2" i="390"/>
  <c r="F25" i="390" s="1"/>
  <c r="D21" i="391" l="1"/>
  <c r="D28" i="391" s="1"/>
  <c r="D32" i="391"/>
  <c r="D32" i="390"/>
  <c r="D15" i="389"/>
  <c r="D14" i="389"/>
  <c r="D13" i="389"/>
  <c r="D12" i="389"/>
  <c r="D34" i="389"/>
  <c r="C33" i="389"/>
  <c r="D33" i="389" s="1"/>
  <c r="C28" i="389"/>
  <c r="A28" i="389"/>
  <c r="D27" i="389"/>
  <c r="A27" i="389"/>
  <c r="E25" i="389"/>
  <c r="C25" i="389"/>
  <c r="A25" i="389"/>
  <c r="D21" i="389"/>
  <c r="D28" i="389" s="1"/>
  <c r="D20" i="389"/>
  <c r="B5" i="389"/>
  <c r="F8" i="389" s="1"/>
  <c r="F2" i="389"/>
  <c r="F25" i="389" s="1"/>
  <c r="D31" i="388"/>
  <c r="D30" i="388"/>
  <c r="C27" i="388"/>
  <c r="A27" i="388"/>
  <c r="C26" i="388"/>
  <c r="A26" i="388"/>
  <c r="C25" i="388"/>
  <c r="A25" i="388"/>
  <c r="E23" i="388"/>
  <c r="B23" i="388"/>
  <c r="A23" i="388"/>
  <c r="E14" i="388"/>
  <c r="E13" i="388"/>
  <c r="E12" i="388"/>
  <c r="B5" i="388"/>
  <c r="D19" i="388" s="1"/>
  <c r="D26" i="388" s="1"/>
  <c r="F2" i="388"/>
  <c r="F23" i="388" s="1"/>
  <c r="D32" i="389" l="1"/>
  <c r="D20" i="388"/>
  <c r="D27" i="388" s="1"/>
  <c r="D18" i="388"/>
  <c r="D25" i="388" s="1"/>
  <c r="F8" i="388"/>
  <c r="D32" i="387"/>
  <c r="D31" i="387"/>
  <c r="C28" i="387"/>
  <c r="A28" i="387"/>
  <c r="C27" i="387"/>
  <c r="A27" i="387"/>
  <c r="C26" i="387"/>
  <c r="A26" i="387"/>
  <c r="E24" i="387"/>
  <c r="D24" i="387"/>
  <c r="B24" i="387"/>
  <c r="A24" i="387"/>
  <c r="D21" i="387"/>
  <c r="D28" i="387" s="1"/>
  <c r="E15" i="387"/>
  <c r="E13" i="387"/>
  <c r="E12" i="387"/>
  <c r="B5" i="387"/>
  <c r="D20" i="387" s="1"/>
  <c r="D27" i="387" s="1"/>
  <c r="F2" i="387"/>
  <c r="F24" i="387" s="1"/>
  <c r="C30" i="386"/>
  <c r="A30" i="386"/>
  <c r="C29" i="386"/>
  <c r="A29" i="386"/>
  <c r="C28" i="386"/>
  <c r="A28" i="386"/>
  <c r="E26" i="386"/>
  <c r="B26" i="386"/>
  <c r="A26" i="386"/>
  <c r="D24" i="386"/>
  <c r="D30" i="386" s="1"/>
  <c r="E18" i="386"/>
  <c r="E17" i="386"/>
  <c r="E16" i="386"/>
  <c r="D14" i="386"/>
  <c r="D13" i="386"/>
  <c r="D12" i="386"/>
  <c r="B5" i="386"/>
  <c r="D23" i="386" s="1"/>
  <c r="D29" i="386" s="1"/>
  <c r="F2" i="386"/>
  <c r="F26" i="386" s="1"/>
  <c r="C30" i="385"/>
  <c r="A30" i="385"/>
  <c r="C29" i="385"/>
  <c r="A29" i="385"/>
  <c r="C28" i="385"/>
  <c r="A28" i="385"/>
  <c r="E26" i="385"/>
  <c r="B26" i="385"/>
  <c r="A26" i="385"/>
  <c r="E18" i="385"/>
  <c r="E17" i="385"/>
  <c r="E16" i="385"/>
  <c r="D14" i="385"/>
  <c r="D13" i="385"/>
  <c r="D12" i="385"/>
  <c r="B5" i="385"/>
  <c r="D23" i="385" s="1"/>
  <c r="D29" i="385" s="1"/>
  <c r="F2" i="385"/>
  <c r="F26" i="385" s="1"/>
  <c r="D26" i="387" l="1"/>
  <c r="F8" i="387"/>
  <c r="D19" i="387"/>
  <c r="D22" i="386"/>
  <c r="D28" i="386" s="1"/>
  <c r="F8" i="386"/>
  <c r="D24" i="385"/>
  <c r="D30" i="385" s="1"/>
  <c r="D22" i="385"/>
  <c r="D28" i="385" s="1"/>
  <c r="F8" i="385"/>
  <c r="D34" i="384" l="1"/>
  <c r="D33" i="384"/>
  <c r="D32" i="384"/>
  <c r="C29" i="384"/>
  <c r="A29" i="384"/>
  <c r="C28" i="384"/>
  <c r="A28" i="384"/>
  <c r="C27" i="384"/>
  <c r="A27" i="384"/>
  <c r="A25" i="384"/>
  <c r="E24" i="384"/>
  <c r="B24" i="384"/>
  <c r="A24" i="384"/>
  <c r="D19" i="384"/>
  <c r="D15" i="384"/>
  <c r="D14" i="384"/>
  <c r="D13" i="384"/>
  <c r="D12" i="384"/>
  <c r="F8" i="384"/>
  <c r="B5" i="384"/>
  <c r="D27" i="384" s="1"/>
  <c r="F2" i="384"/>
  <c r="F24" i="384" s="1"/>
  <c r="D34" i="383"/>
  <c r="D33" i="383"/>
  <c r="D32" i="383"/>
  <c r="D29" i="383"/>
  <c r="C29" i="383"/>
  <c r="A29" i="383"/>
  <c r="C28" i="383"/>
  <c r="A28" i="383"/>
  <c r="D27" i="383"/>
  <c r="C27" i="383"/>
  <c r="A27" i="383"/>
  <c r="A25" i="383"/>
  <c r="E24" i="383"/>
  <c r="B24" i="383"/>
  <c r="A24" i="383"/>
  <c r="D21" i="383"/>
  <c r="D20" i="383"/>
  <c r="D28" i="383" s="1"/>
  <c r="D19" i="383"/>
  <c r="D15" i="383"/>
  <c r="D14" i="383"/>
  <c r="D13" i="383"/>
  <c r="D12" i="383"/>
  <c r="F8" i="383"/>
  <c r="B5" i="383"/>
  <c r="F2" i="383"/>
  <c r="F24" i="383" s="1"/>
  <c r="D34" i="382"/>
  <c r="D33" i="382"/>
  <c r="D32" i="382"/>
  <c r="C29" i="382"/>
  <c r="A29" i="382"/>
  <c r="C28" i="382"/>
  <c r="A28" i="382"/>
  <c r="C27" i="382"/>
  <c r="A27" i="382"/>
  <c r="A25" i="382"/>
  <c r="E24" i="382"/>
  <c r="B24" i="382"/>
  <c r="A24" i="382"/>
  <c r="D15" i="382"/>
  <c r="D14" i="382"/>
  <c r="D13" i="382"/>
  <c r="D12" i="382"/>
  <c r="B5" i="382"/>
  <c r="D27" i="382" s="1"/>
  <c r="F2" i="382"/>
  <c r="F24" i="382" s="1"/>
  <c r="D20" i="384" l="1"/>
  <c r="D28" i="384" s="1"/>
  <c r="D21" i="384"/>
  <c r="D29" i="384" s="1"/>
  <c r="F8" i="382"/>
  <c r="D19" i="382"/>
  <c r="D20" i="382"/>
  <c r="D28" i="382" s="1"/>
  <c r="D21" i="382"/>
  <c r="D29" i="382" s="1"/>
  <c r="D34" i="381"/>
  <c r="D33" i="381"/>
  <c r="D32" i="381"/>
  <c r="C29" i="381"/>
  <c r="A29" i="381"/>
  <c r="C28" i="381"/>
  <c r="A28" i="381"/>
  <c r="C27" i="381"/>
  <c r="A27" i="381"/>
  <c r="A25" i="381"/>
  <c r="E24" i="381"/>
  <c r="B24" i="381"/>
  <c r="A24" i="381"/>
  <c r="D19" i="381"/>
  <c r="D15" i="381"/>
  <c r="D14" i="381"/>
  <c r="D13" i="381"/>
  <c r="D12" i="381"/>
  <c r="B5" i="381"/>
  <c r="D27" i="381" s="1"/>
  <c r="F2" i="381"/>
  <c r="F24" i="381" s="1"/>
  <c r="D34" i="380"/>
  <c r="D33" i="380"/>
  <c r="D32" i="380"/>
  <c r="C29" i="380"/>
  <c r="A29" i="380"/>
  <c r="C28" i="380"/>
  <c r="A28" i="380"/>
  <c r="C27" i="380"/>
  <c r="A27" i="380"/>
  <c r="A25" i="380"/>
  <c r="E24" i="380"/>
  <c r="B24" i="380"/>
  <c r="A24" i="380"/>
  <c r="D15" i="380"/>
  <c r="D14" i="380"/>
  <c r="D13" i="380"/>
  <c r="D12" i="380"/>
  <c r="B5" i="380"/>
  <c r="D27" i="380" s="1"/>
  <c r="F2" i="380"/>
  <c r="F24" i="380" s="1"/>
  <c r="D34" i="379"/>
  <c r="D33" i="379"/>
  <c r="D32" i="379"/>
  <c r="C29" i="379"/>
  <c r="A29" i="379"/>
  <c r="C28" i="379"/>
  <c r="A28" i="379"/>
  <c r="C27" i="379"/>
  <c r="A27" i="379"/>
  <c r="A25" i="379"/>
  <c r="E24" i="379"/>
  <c r="B24" i="379"/>
  <c r="A24" i="379"/>
  <c r="D19" i="379"/>
  <c r="D15" i="379"/>
  <c r="D14" i="379"/>
  <c r="D13" i="379"/>
  <c r="D12" i="379"/>
  <c r="B5" i="379"/>
  <c r="D27" i="379" s="1"/>
  <c r="F2" i="379"/>
  <c r="F24" i="379" s="1"/>
  <c r="F8" i="379" l="1"/>
  <c r="F8" i="381"/>
  <c r="F8" i="380"/>
  <c r="D19" i="380"/>
  <c r="D20" i="381"/>
  <c r="D28" i="381" s="1"/>
  <c r="D21" i="381"/>
  <c r="D29" i="381" s="1"/>
  <c r="D20" i="380"/>
  <c r="D28" i="380" s="1"/>
  <c r="D21" i="380"/>
  <c r="D29" i="380" s="1"/>
  <c r="D20" i="379"/>
  <c r="D28" i="379" s="1"/>
  <c r="D21" i="379"/>
  <c r="D29" i="379" s="1"/>
  <c r="D34" i="377"/>
  <c r="D33" i="377"/>
  <c r="D32" i="377"/>
  <c r="C29" i="377"/>
  <c r="A29" i="377"/>
  <c r="C28" i="377"/>
  <c r="A28" i="377"/>
  <c r="C27" i="377"/>
  <c r="A27" i="377"/>
  <c r="A25" i="377"/>
  <c r="E24" i="377"/>
  <c r="B24" i="377"/>
  <c r="A24" i="377"/>
  <c r="D15" i="377"/>
  <c r="D14" i="377"/>
  <c r="D13" i="377"/>
  <c r="D12" i="377"/>
  <c r="B5" i="377"/>
  <c r="F8" i="377" s="1"/>
  <c r="F2" i="377"/>
  <c r="F24" i="377" s="1"/>
  <c r="D34" i="376"/>
  <c r="D33" i="376"/>
  <c r="D32" i="376"/>
  <c r="C29" i="376"/>
  <c r="A29" i="376"/>
  <c r="C28" i="376"/>
  <c r="A28" i="376"/>
  <c r="C27" i="376"/>
  <c r="A27" i="376"/>
  <c r="A25" i="376"/>
  <c r="E24" i="376"/>
  <c r="B24" i="376"/>
  <c r="A24" i="376"/>
  <c r="D19" i="376"/>
  <c r="D15" i="376"/>
  <c r="D14" i="376"/>
  <c r="D13" i="376"/>
  <c r="D12" i="376"/>
  <c r="F8" i="376"/>
  <c r="B5" i="376"/>
  <c r="D27" i="376" s="1"/>
  <c r="F2" i="376"/>
  <c r="F24" i="376" s="1"/>
  <c r="D15" i="375"/>
  <c r="D14" i="375"/>
  <c r="D13" i="375"/>
  <c r="D12" i="375"/>
  <c r="D34" i="375"/>
  <c r="D33" i="375"/>
  <c r="D32" i="375"/>
  <c r="C29" i="375"/>
  <c r="A29" i="375"/>
  <c r="C28" i="375"/>
  <c r="A28" i="375"/>
  <c r="C27" i="375"/>
  <c r="A27" i="375"/>
  <c r="A25" i="375"/>
  <c r="E24" i="375"/>
  <c r="B24" i="375"/>
  <c r="A24" i="375"/>
  <c r="B5" i="375"/>
  <c r="D27" i="375" s="1"/>
  <c r="F2" i="375"/>
  <c r="F24" i="375" s="1"/>
  <c r="D21" i="377" l="1"/>
  <c r="D29" i="377" s="1"/>
  <c r="D27" i="377"/>
  <c r="D19" i="377"/>
  <c r="D20" i="377"/>
  <c r="D28" i="377" s="1"/>
  <c r="D20" i="376"/>
  <c r="D28" i="376" s="1"/>
  <c r="D21" i="376"/>
  <c r="D29" i="376" s="1"/>
  <c r="F8" i="375"/>
  <c r="D19" i="375"/>
  <c r="D20" i="375"/>
  <c r="D28" i="375" s="1"/>
  <c r="D21" i="375"/>
  <c r="D29" i="375" s="1"/>
  <c r="D34" i="374"/>
  <c r="C33" i="374"/>
  <c r="D33" i="374" s="1"/>
  <c r="D32" i="374"/>
  <c r="C29" i="374"/>
  <c r="A29" i="374"/>
  <c r="C28" i="374"/>
  <c r="A28" i="374"/>
  <c r="C27" i="374"/>
  <c r="A27" i="374"/>
  <c r="A25" i="374"/>
  <c r="E24" i="374"/>
  <c r="B24" i="374"/>
  <c r="A24" i="374"/>
  <c r="E14" i="374"/>
  <c r="E13" i="374"/>
  <c r="E12" i="374"/>
  <c r="B5" i="374"/>
  <c r="F8" i="374" s="1"/>
  <c r="F2" i="374"/>
  <c r="F24" i="374" s="1"/>
  <c r="D19" i="374" l="1"/>
  <c r="D20" i="374"/>
  <c r="D28" i="374" s="1"/>
  <c r="D21" i="374"/>
  <c r="D29" i="374" s="1"/>
  <c r="D27" i="374"/>
  <c r="D34" i="373"/>
  <c r="D33" i="373"/>
  <c r="C33" i="373"/>
  <c r="D32" i="373"/>
  <c r="C29" i="373"/>
  <c r="A29" i="373"/>
  <c r="C28" i="373"/>
  <c r="A28" i="373"/>
  <c r="C27" i="373"/>
  <c r="A27" i="373"/>
  <c r="A25" i="373"/>
  <c r="E24" i="373"/>
  <c r="B24" i="373"/>
  <c r="A24" i="373"/>
  <c r="E14" i="373"/>
  <c r="E13" i="373"/>
  <c r="E12" i="373"/>
  <c r="B5" i="373"/>
  <c r="F8" i="373" s="1"/>
  <c r="F2" i="373"/>
  <c r="F24" i="373" s="1"/>
  <c r="D34" i="372"/>
  <c r="D33" i="372"/>
  <c r="C33" i="372"/>
  <c r="D32" i="372"/>
  <c r="C29" i="372"/>
  <c r="A29" i="372"/>
  <c r="C28" i="372"/>
  <c r="A28" i="372"/>
  <c r="C27" i="372"/>
  <c r="A27" i="372"/>
  <c r="A25" i="372"/>
  <c r="E24" i="372"/>
  <c r="B24" i="372"/>
  <c r="A24" i="372"/>
  <c r="E14" i="372"/>
  <c r="E13" i="372"/>
  <c r="E12" i="372"/>
  <c r="B5" i="372"/>
  <c r="D27" i="372" s="1"/>
  <c r="F2" i="372"/>
  <c r="F24" i="372" s="1"/>
  <c r="D19" i="373" l="1"/>
  <c r="D20" i="373"/>
  <c r="D28" i="373" s="1"/>
  <c r="D21" i="373"/>
  <c r="D29" i="373" s="1"/>
  <c r="D27" i="373"/>
  <c r="D19" i="372"/>
  <c r="F8" i="372"/>
  <c r="D20" i="372"/>
  <c r="D28" i="372" s="1"/>
  <c r="D21" i="372"/>
  <c r="D29" i="372" s="1"/>
  <c r="C32" i="371"/>
  <c r="A32" i="371"/>
  <c r="C31" i="371"/>
  <c r="A31" i="371"/>
  <c r="A30" i="371"/>
  <c r="E28" i="371"/>
  <c r="B28" i="371"/>
  <c r="A28" i="371"/>
  <c r="E19" i="371"/>
  <c r="E18" i="371"/>
  <c r="E17" i="371"/>
  <c r="D14" i="371"/>
  <c r="D13" i="371"/>
  <c r="D12" i="371"/>
  <c r="B5" i="371"/>
  <c r="D25" i="371" s="1"/>
  <c r="D32" i="371" s="1"/>
  <c r="F2" i="371"/>
  <c r="F28" i="371" s="1"/>
  <c r="C32" i="370"/>
  <c r="A32" i="370"/>
  <c r="C31" i="370"/>
  <c r="A31" i="370"/>
  <c r="A30" i="370"/>
  <c r="E28" i="370"/>
  <c r="B28" i="370"/>
  <c r="A28" i="370"/>
  <c r="E19" i="370"/>
  <c r="E18" i="370"/>
  <c r="E17" i="370"/>
  <c r="D14" i="370"/>
  <c r="D13" i="370"/>
  <c r="D12" i="370"/>
  <c r="B5" i="370"/>
  <c r="D25" i="370" s="1"/>
  <c r="D32" i="370" s="1"/>
  <c r="F2" i="370"/>
  <c r="F28" i="370" s="1"/>
  <c r="D23" i="371" l="1"/>
  <c r="D30" i="371" s="1"/>
  <c r="F8" i="371"/>
  <c r="D24" i="371"/>
  <c r="D31" i="371" s="1"/>
  <c r="F8" i="370"/>
  <c r="D24" i="370"/>
  <c r="D31" i="370" s="1"/>
  <c r="D23" i="370"/>
  <c r="D30" i="370" s="1"/>
  <c r="D33" i="369"/>
  <c r="D32" i="369"/>
  <c r="C29" i="369"/>
  <c r="A29" i="369"/>
  <c r="C28" i="369"/>
  <c r="A28" i="369"/>
  <c r="C27" i="369"/>
  <c r="A27" i="369"/>
  <c r="E25" i="369"/>
  <c r="C25" i="369"/>
  <c r="A25" i="369"/>
  <c r="D15" i="369"/>
  <c r="D14" i="369"/>
  <c r="D13" i="369"/>
  <c r="B5" i="369"/>
  <c r="D21" i="369" s="1"/>
  <c r="D28" i="369" s="1"/>
  <c r="F2" i="369"/>
  <c r="F25" i="369" s="1"/>
  <c r="A27" i="368"/>
  <c r="D22" i="369" l="1"/>
  <c r="D29" i="369" s="1"/>
  <c r="F8" i="369"/>
  <c r="D20" i="369"/>
  <c r="D27" i="369" s="1"/>
  <c r="C27" i="368" l="1"/>
  <c r="C26" i="368"/>
  <c r="A26" i="368"/>
  <c r="C25" i="368"/>
  <c r="A25" i="368"/>
  <c r="E23" i="368"/>
  <c r="B23" i="368"/>
  <c r="A23" i="368"/>
  <c r="D20" i="368"/>
  <c r="D27" i="368" s="1"/>
  <c r="D18" i="368"/>
  <c r="D25" i="368" s="1"/>
  <c r="E14" i="368"/>
  <c r="E13" i="368"/>
  <c r="E12" i="368"/>
  <c r="B5" i="368"/>
  <c r="F8" i="368" s="1"/>
  <c r="F2" i="368"/>
  <c r="F23" i="368" s="1"/>
  <c r="D19" i="368" l="1"/>
  <c r="D26" i="368" s="1"/>
  <c r="D31" i="366"/>
  <c r="C30" i="366"/>
  <c r="D30" i="366" s="1"/>
  <c r="D29" i="366"/>
  <c r="A25" i="366"/>
  <c r="E23" i="366"/>
  <c r="C23" i="366"/>
  <c r="A23" i="366"/>
  <c r="D19" i="366"/>
  <c r="D25" i="366" s="1"/>
  <c r="B5" i="366"/>
  <c r="F8" i="366" s="1"/>
  <c r="F2" i="366"/>
  <c r="F23" i="366" s="1"/>
  <c r="D30" i="365"/>
  <c r="D29" i="365"/>
  <c r="C29" i="365"/>
  <c r="D28" i="365"/>
  <c r="A24" i="365"/>
  <c r="E22" i="365"/>
  <c r="C22" i="365"/>
  <c r="A22" i="365"/>
  <c r="E14" i="365"/>
  <c r="E13" i="365"/>
  <c r="E12" i="365"/>
  <c r="B5" i="365"/>
  <c r="F8" i="365" s="1"/>
  <c r="F2" i="365"/>
  <c r="F22" i="365" s="1"/>
  <c r="D18" i="365" l="1"/>
  <c r="D24" i="365" s="1"/>
  <c r="D30" i="364"/>
  <c r="C29" i="364"/>
  <c r="D29" i="364" s="1"/>
  <c r="D28" i="364"/>
  <c r="A24" i="364"/>
  <c r="E22" i="364"/>
  <c r="C22" i="364"/>
  <c r="A22" i="364"/>
  <c r="E14" i="364"/>
  <c r="E13" i="364"/>
  <c r="E12" i="364"/>
  <c r="B5" i="364"/>
  <c r="D18" i="364" s="1"/>
  <c r="D24" i="364" s="1"/>
  <c r="F2" i="364"/>
  <c r="F22" i="364" s="1"/>
  <c r="F8" i="364" l="1"/>
  <c r="D32" i="363"/>
  <c r="C31" i="363"/>
  <c r="D31" i="363" s="1"/>
  <c r="D30" i="363"/>
  <c r="A25" i="363"/>
  <c r="E23" i="363"/>
  <c r="C23" i="363"/>
  <c r="A23" i="363"/>
  <c r="E14" i="363"/>
  <c r="E13" i="363"/>
  <c r="E12" i="363"/>
  <c r="F8" i="363"/>
  <c r="B5" i="363"/>
  <c r="D18" i="363" s="1"/>
  <c r="D25" i="363" s="1"/>
  <c r="F2" i="363"/>
  <c r="F23" i="363" s="1"/>
  <c r="D32" i="362"/>
  <c r="C31" i="362"/>
  <c r="D31" i="362" s="1"/>
  <c r="D30" i="362"/>
  <c r="A25" i="362"/>
  <c r="E23" i="362"/>
  <c r="C23" i="362"/>
  <c r="A23" i="362"/>
  <c r="E14" i="362"/>
  <c r="E13" i="362"/>
  <c r="E12" i="362"/>
  <c r="B5" i="362"/>
  <c r="D18" i="362" s="1"/>
  <c r="D25" i="362" s="1"/>
  <c r="F2" i="362"/>
  <c r="F23" i="362" s="1"/>
  <c r="D32" i="361"/>
  <c r="D31" i="361"/>
  <c r="C31" i="361"/>
  <c r="D30" i="361"/>
  <c r="A25" i="361"/>
  <c r="E23" i="361"/>
  <c r="C23" i="361"/>
  <c r="A23" i="361"/>
  <c r="E14" i="361"/>
  <c r="E13" i="361"/>
  <c r="E12" i="361"/>
  <c r="B5" i="361"/>
  <c r="D18" i="361" s="1"/>
  <c r="D25" i="361" s="1"/>
  <c r="F2" i="361"/>
  <c r="F23" i="361" s="1"/>
  <c r="F8" i="362" l="1"/>
  <c r="F8" i="361"/>
  <c r="D31" i="360"/>
  <c r="D30" i="360"/>
  <c r="C27" i="360"/>
  <c r="A27" i="360"/>
  <c r="C26" i="360"/>
  <c r="A26" i="360"/>
  <c r="C25" i="360"/>
  <c r="A25" i="360"/>
  <c r="E23" i="360"/>
  <c r="B23" i="360"/>
  <c r="A23" i="360"/>
  <c r="E14" i="360"/>
  <c r="E13" i="360"/>
  <c r="E12" i="360"/>
  <c r="B5" i="360"/>
  <c r="D19" i="360" s="1"/>
  <c r="D26" i="360" s="1"/>
  <c r="F2" i="360"/>
  <c r="F23" i="360" s="1"/>
  <c r="D20" i="360" l="1"/>
  <c r="D27" i="360" s="1"/>
  <c r="F8" i="360"/>
  <c r="D18" i="360"/>
  <c r="D25" i="360" s="1"/>
  <c r="D35" i="359"/>
  <c r="D34" i="359"/>
  <c r="C31" i="359"/>
  <c r="A31" i="359"/>
  <c r="C30" i="359"/>
  <c r="A30" i="359"/>
  <c r="C29" i="359"/>
  <c r="A29" i="359"/>
  <c r="E27" i="359"/>
  <c r="C27" i="359"/>
  <c r="A27" i="359"/>
  <c r="D17" i="359"/>
  <c r="E17" i="359" s="1"/>
  <c r="E16" i="359"/>
  <c r="E15" i="359"/>
  <c r="E14" i="359"/>
  <c r="B5" i="359"/>
  <c r="D23" i="359" s="1"/>
  <c r="D30" i="359" s="1"/>
  <c r="F2" i="359"/>
  <c r="F27" i="359" s="1"/>
  <c r="F8" i="359" l="1"/>
  <c r="D24" i="359"/>
  <c r="D31" i="359" s="1"/>
  <c r="D22" i="359"/>
  <c r="D29" i="359" s="1"/>
  <c r="C32" i="358" l="1"/>
  <c r="A32" i="358"/>
  <c r="C31" i="358"/>
  <c r="A31" i="358"/>
  <c r="A30" i="358"/>
  <c r="E28" i="358"/>
  <c r="B28" i="358"/>
  <c r="A28" i="358"/>
  <c r="D25" i="358"/>
  <c r="D32" i="358" s="1"/>
  <c r="E19" i="358"/>
  <c r="E18" i="358"/>
  <c r="E17" i="358"/>
  <c r="D14" i="358"/>
  <c r="D13" i="358"/>
  <c r="D12" i="358"/>
  <c r="F8" i="358"/>
  <c r="B5" i="358"/>
  <c r="D23" i="358" s="1"/>
  <c r="D30" i="358" s="1"/>
  <c r="F2" i="358"/>
  <c r="F28" i="358" s="1"/>
  <c r="D14" i="357"/>
  <c r="D13" i="357"/>
  <c r="D12" i="357"/>
  <c r="C32" i="357"/>
  <c r="A32" i="357"/>
  <c r="C31" i="357"/>
  <c r="A31" i="357"/>
  <c r="A30" i="357"/>
  <c r="E28" i="357"/>
  <c r="B28" i="357"/>
  <c r="A28" i="357"/>
  <c r="D23" i="357"/>
  <c r="D30" i="357" s="1"/>
  <c r="E19" i="357"/>
  <c r="E18" i="357"/>
  <c r="E17" i="357"/>
  <c r="B5" i="357"/>
  <c r="F8" i="357" s="1"/>
  <c r="F2" i="357"/>
  <c r="F28" i="357" s="1"/>
  <c r="D24" i="358" l="1"/>
  <c r="D31" i="358" s="1"/>
  <c r="D24" i="357"/>
  <c r="D31" i="357" s="1"/>
  <c r="D25" i="357"/>
  <c r="D32" i="357" s="1"/>
  <c r="C27" i="356"/>
  <c r="A27" i="356"/>
  <c r="C26" i="356"/>
  <c r="A26" i="356"/>
  <c r="C25" i="356"/>
  <c r="A25" i="356"/>
  <c r="E23" i="356"/>
  <c r="B23" i="356"/>
  <c r="A23" i="356"/>
  <c r="D20" i="356"/>
  <c r="D27" i="356" s="1"/>
  <c r="D19" i="356"/>
  <c r="D26" i="356" s="1"/>
  <c r="D18" i="356"/>
  <c r="D25" i="356" s="1"/>
  <c r="E14" i="356"/>
  <c r="E13" i="356"/>
  <c r="E12" i="356"/>
  <c r="B5" i="356"/>
  <c r="F8" i="356" s="1"/>
  <c r="F2" i="356"/>
  <c r="F23" i="356" s="1"/>
  <c r="C27" i="355"/>
  <c r="A27" i="355"/>
  <c r="C26" i="355"/>
  <c r="A26" i="355"/>
  <c r="C25" i="355"/>
  <c r="A25" i="355"/>
  <c r="E23" i="355"/>
  <c r="B23" i="355"/>
  <c r="A23" i="355"/>
  <c r="E14" i="355"/>
  <c r="E13" i="355"/>
  <c r="E12" i="355"/>
  <c r="B5" i="355"/>
  <c r="F8" i="355" s="1"/>
  <c r="F2" i="355"/>
  <c r="F23" i="355" s="1"/>
  <c r="D18" i="355" l="1"/>
  <c r="D25" i="355" s="1"/>
  <c r="D19" i="355"/>
  <c r="D26" i="355" s="1"/>
  <c r="D20" i="355"/>
  <c r="D27" i="355" s="1"/>
  <c r="D32" i="354"/>
  <c r="D31" i="354"/>
  <c r="D30" i="354"/>
  <c r="C26" i="354"/>
  <c r="A26" i="354"/>
  <c r="C25" i="354"/>
  <c r="A25" i="354"/>
  <c r="E23" i="354"/>
  <c r="B23" i="354"/>
  <c r="A23" i="354"/>
  <c r="D19" i="354"/>
  <c r="D18" i="354"/>
  <c r="E14" i="354"/>
  <c r="E13" i="354"/>
  <c r="E12" i="354"/>
  <c r="B5" i="354"/>
  <c r="F8" i="354" s="1"/>
  <c r="F2" i="354"/>
  <c r="F23" i="354" s="1"/>
  <c r="D25" i="354" l="1"/>
  <c r="D26" i="354"/>
  <c r="D31" i="353"/>
  <c r="D30" i="353"/>
  <c r="C27" i="353"/>
  <c r="A27" i="353"/>
  <c r="C26" i="353"/>
  <c r="A26" i="353"/>
  <c r="C25" i="353"/>
  <c r="A25" i="353"/>
  <c r="E23" i="353"/>
  <c r="B23" i="353"/>
  <c r="A23" i="353"/>
  <c r="E14" i="353"/>
  <c r="E13" i="353"/>
  <c r="E12" i="353"/>
  <c r="B5" i="353"/>
  <c r="D19" i="353" s="1"/>
  <c r="D26" i="353" s="1"/>
  <c r="F2" i="353"/>
  <c r="F23" i="353" s="1"/>
  <c r="D20" i="353" l="1"/>
  <c r="D27" i="353" s="1"/>
  <c r="F8" i="353"/>
  <c r="D18" i="353"/>
  <c r="D25" i="353" s="1"/>
  <c r="C27" i="352"/>
  <c r="A27" i="352"/>
  <c r="C26" i="352"/>
  <c r="A26" i="352"/>
  <c r="A25" i="352"/>
  <c r="E23" i="352"/>
  <c r="B23" i="352"/>
  <c r="A23" i="352"/>
  <c r="E14" i="352"/>
  <c r="E13" i="352"/>
  <c r="E12" i="352"/>
  <c r="B5" i="352"/>
  <c r="F8" i="352" s="1"/>
  <c r="F2" i="352"/>
  <c r="F23" i="352" s="1"/>
  <c r="C27" i="351"/>
  <c r="A27" i="351"/>
  <c r="C26" i="351"/>
  <c r="A26" i="351"/>
  <c r="A25" i="351"/>
  <c r="E23" i="351"/>
  <c r="B23" i="351"/>
  <c r="A23" i="351"/>
  <c r="D19" i="351"/>
  <c r="D26" i="351" s="1"/>
  <c r="E14" i="351"/>
  <c r="E13" i="351"/>
  <c r="E12" i="351"/>
  <c r="B5" i="351"/>
  <c r="F8" i="351" s="1"/>
  <c r="F2" i="351"/>
  <c r="F23" i="351" s="1"/>
  <c r="D18" i="352" l="1"/>
  <c r="D25" i="352" s="1"/>
  <c r="D19" i="352"/>
  <c r="D26" i="352" s="1"/>
  <c r="D20" i="352"/>
  <c r="D27" i="352" s="1"/>
  <c r="D18" i="351"/>
  <c r="D25" i="351" s="1"/>
  <c r="D20" i="351"/>
  <c r="D27" i="351" s="1"/>
  <c r="D33" i="350"/>
  <c r="D32" i="350"/>
  <c r="C28" i="350"/>
  <c r="A28" i="350"/>
  <c r="C27" i="350"/>
  <c r="A27" i="350"/>
  <c r="E25" i="350"/>
  <c r="B25" i="350"/>
  <c r="A25" i="350"/>
  <c r="E15" i="350"/>
  <c r="E14" i="350"/>
  <c r="E13" i="350"/>
  <c r="B5" i="350"/>
  <c r="D22" i="350" s="1"/>
  <c r="D28" i="350" s="1"/>
  <c r="F2" i="350"/>
  <c r="F25" i="350" s="1"/>
  <c r="C27" i="349"/>
  <c r="A27" i="349"/>
  <c r="C26" i="349"/>
  <c r="A26" i="349"/>
  <c r="C25" i="349"/>
  <c r="A25" i="349"/>
  <c r="E23" i="349"/>
  <c r="B23" i="349"/>
  <c r="A23" i="349"/>
  <c r="E14" i="349"/>
  <c r="E13" i="349"/>
  <c r="E12" i="349"/>
  <c r="B5" i="349"/>
  <c r="F8" i="349" s="1"/>
  <c r="F2" i="349"/>
  <c r="F23" i="349" s="1"/>
  <c r="F8" i="350" l="1"/>
  <c r="D21" i="350"/>
  <c r="D27" i="350" s="1"/>
  <c r="D20" i="349"/>
  <c r="D27" i="349" s="1"/>
  <c r="D18" i="349"/>
  <c r="D25" i="349" s="1"/>
  <c r="D19" i="349"/>
  <c r="D26" i="349" s="1"/>
  <c r="C26" i="347" l="1"/>
  <c r="D20" i="347"/>
  <c r="D27" i="347" s="1"/>
  <c r="C27" i="347"/>
  <c r="A27" i="347"/>
  <c r="D31" i="347"/>
  <c r="D30" i="347"/>
  <c r="A26" i="347"/>
  <c r="C25" i="347"/>
  <c r="A25" i="347"/>
  <c r="E23" i="347"/>
  <c r="B23" i="347"/>
  <c r="A23" i="347"/>
  <c r="D19" i="347"/>
  <c r="D26" i="347" s="1"/>
  <c r="E14" i="347"/>
  <c r="E13" i="347"/>
  <c r="E12" i="347"/>
  <c r="B5" i="347"/>
  <c r="D18" i="347" s="1"/>
  <c r="D25" i="347" s="1"/>
  <c r="F2" i="347"/>
  <c r="F23" i="347" s="1"/>
  <c r="D33" i="346"/>
  <c r="D32" i="346"/>
  <c r="C29" i="346"/>
  <c r="A29" i="346"/>
  <c r="C28" i="346"/>
  <c r="A28" i="346"/>
  <c r="C27" i="346"/>
  <c r="A27" i="346"/>
  <c r="E25" i="346"/>
  <c r="B25" i="346"/>
  <c r="A25" i="346"/>
  <c r="E15" i="346"/>
  <c r="E14" i="346"/>
  <c r="E13" i="346"/>
  <c r="B5" i="346"/>
  <c r="D21" i="346" s="1"/>
  <c r="D28" i="346" s="1"/>
  <c r="F2" i="346"/>
  <c r="F25" i="346" s="1"/>
  <c r="C29" i="345"/>
  <c r="A29" i="345"/>
  <c r="C28" i="345"/>
  <c r="A28" i="345"/>
  <c r="C27" i="345"/>
  <c r="A27" i="345"/>
  <c r="E25" i="345"/>
  <c r="B25" i="345"/>
  <c r="A25" i="345"/>
  <c r="E15" i="345"/>
  <c r="E14" i="345"/>
  <c r="E13" i="345"/>
  <c r="B5" i="345"/>
  <c r="D21" i="345" s="1"/>
  <c r="D28" i="345" s="1"/>
  <c r="F2" i="345"/>
  <c r="F25" i="345" s="1"/>
  <c r="F8" i="347" l="1"/>
  <c r="D22" i="346"/>
  <c r="D29" i="346" s="1"/>
  <c r="F8" i="346"/>
  <c r="D20" i="346"/>
  <c r="D27" i="346" s="1"/>
  <c r="D22" i="345"/>
  <c r="D29" i="345" s="1"/>
  <c r="F8" i="345"/>
  <c r="D20" i="345"/>
  <c r="D27" i="345" s="1"/>
  <c r="D33" i="344"/>
  <c r="D32" i="344"/>
  <c r="C32" i="344"/>
  <c r="D31" i="344"/>
  <c r="C27" i="344"/>
  <c r="A27" i="344"/>
  <c r="A26" i="344"/>
  <c r="E24" i="344"/>
  <c r="C24" i="344"/>
  <c r="A24" i="344"/>
  <c r="E14" i="344"/>
  <c r="E13" i="344"/>
  <c r="E12" i="344"/>
  <c r="B5" i="344"/>
  <c r="F8" i="344" s="1"/>
  <c r="F2" i="344"/>
  <c r="F24" i="344" s="1"/>
  <c r="D20" i="344" l="1"/>
  <c r="D27" i="344" s="1"/>
  <c r="D26" i="344"/>
  <c r="D19" i="344"/>
  <c r="D35" i="343"/>
  <c r="D34" i="343"/>
  <c r="A31" i="343"/>
  <c r="A29" i="343"/>
  <c r="E27" i="343"/>
  <c r="C27" i="343"/>
  <c r="B27" i="343"/>
  <c r="A27" i="343"/>
  <c r="E18" i="343"/>
  <c r="E17" i="343"/>
  <c r="E16" i="343"/>
  <c r="E15" i="343"/>
  <c r="D14" i="343"/>
  <c r="E14" i="343" s="1"/>
  <c r="B5" i="343"/>
  <c r="D31" i="343" s="1"/>
  <c r="F2" i="343"/>
  <c r="F27" i="343" s="1"/>
  <c r="D24" i="343" l="1"/>
  <c r="D22" i="343"/>
  <c r="D29" i="343"/>
  <c r="D33" i="342" l="1"/>
  <c r="C32" i="342"/>
  <c r="D32" i="342" s="1"/>
  <c r="C27" i="342"/>
  <c r="A27" i="342"/>
  <c r="A26" i="342"/>
  <c r="E24" i="342"/>
  <c r="C24" i="342"/>
  <c r="A24" i="342"/>
  <c r="E14" i="342"/>
  <c r="E13" i="342"/>
  <c r="E12" i="342"/>
  <c r="B5" i="342"/>
  <c r="F8" i="342" s="1"/>
  <c r="F2" i="342"/>
  <c r="F24" i="342" s="1"/>
  <c r="D20" i="342" l="1"/>
  <c r="D27" i="342" s="1"/>
  <c r="D26" i="342"/>
  <c r="D19" i="342"/>
  <c r="D31" i="342"/>
  <c r="D33" i="341"/>
  <c r="D32" i="341"/>
  <c r="D31" i="341"/>
  <c r="C28" i="341"/>
  <c r="A28" i="341"/>
  <c r="C27" i="341"/>
  <c r="A27" i="341"/>
  <c r="C26" i="341"/>
  <c r="A26" i="341"/>
  <c r="A24" i="341"/>
  <c r="E23" i="341"/>
  <c r="B23" i="341"/>
  <c r="A23" i="341"/>
  <c r="E14" i="341"/>
  <c r="E13" i="341"/>
  <c r="E12" i="341"/>
  <c r="B5" i="341"/>
  <c r="D26" i="341" s="1"/>
  <c r="F2" i="341"/>
  <c r="F23" i="341" s="1"/>
  <c r="D33" i="340"/>
  <c r="D32" i="340"/>
  <c r="D31" i="340"/>
  <c r="C28" i="340"/>
  <c r="A28" i="340"/>
  <c r="C27" i="340"/>
  <c r="A27" i="340"/>
  <c r="C26" i="340"/>
  <c r="A26" i="340"/>
  <c r="A24" i="340"/>
  <c r="E23" i="340"/>
  <c r="B23" i="340"/>
  <c r="A23" i="340"/>
  <c r="E14" i="340"/>
  <c r="E13" i="340"/>
  <c r="E12" i="340"/>
  <c r="B5" i="340"/>
  <c r="D26" i="340" s="1"/>
  <c r="F2" i="340"/>
  <c r="F23" i="340" s="1"/>
  <c r="D33" i="339"/>
  <c r="D32" i="339"/>
  <c r="D31" i="339"/>
  <c r="C28" i="339"/>
  <c r="A28" i="339"/>
  <c r="C27" i="339"/>
  <c r="A27" i="339"/>
  <c r="C26" i="339"/>
  <c r="A26" i="339"/>
  <c r="A24" i="339"/>
  <c r="E23" i="339"/>
  <c r="B23" i="339"/>
  <c r="A23" i="339"/>
  <c r="E14" i="339"/>
  <c r="E13" i="339"/>
  <c r="E12" i="339"/>
  <c r="B5" i="339"/>
  <c r="D26" i="339" s="1"/>
  <c r="F2" i="339"/>
  <c r="F23" i="339" s="1"/>
  <c r="F8" i="341" l="1"/>
  <c r="D18" i="341"/>
  <c r="D19" i="341"/>
  <c r="D27" i="341" s="1"/>
  <c r="D20" i="341"/>
  <c r="D28" i="341" s="1"/>
  <c r="F8" i="340"/>
  <c r="D18" i="340"/>
  <c r="D19" i="340"/>
  <c r="D27" i="340" s="1"/>
  <c r="D20" i="340"/>
  <c r="D28" i="340" s="1"/>
  <c r="F8" i="339"/>
  <c r="D18" i="339"/>
  <c r="D19" i="339"/>
  <c r="D27" i="339" s="1"/>
  <c r="D20" i="339"/>
  <c r="D28" i="339" s="1"/>
  <c r="C27" i="338"/>
  <c r="D32" i="338"/>
  <c r="D31" i="338"/>
  <c r="A27" i="338"/>
  <c r="A26" i="338"/>
  <c r="E24" i="338"/>
  <c r="B24" i="338"/>
  <c r="A24" i="338"/>
  <c r="E14" i="338"/>
  <c r="E13" i="338"/>
  <c r="E12" i="338"/>
  <c r="B5" i="338"/>
  <c r="D20" i="338" s="1"/>
  <c r="D27" i="338" s="1"/>
  <c r="F2" i="338"/>
  <c r="F24" i="338" s="1"/>
  <c r="F8" i="338" l="1"/>
  <c r="C27" i="337"/>
  <c r="A27" i="337"/>
  <c r="C26" i="337"/>
  <c r="A26" i="337"/>
  <c r="A25" i="337"/>
  <c r="E23" i="337"/>
  <c r="B23" i="337"/>
  <c r="A23" i="337"/>
  <c r="E14" i="337"/>
  <c r="E13" i="337"/>
  <c r="E12" i="337"/>
  <c r="B5" i="337"/>
  <c r="F8" i="337" s="1"/>
  <c r="F2" i="337"/>
  <c r="F23" i="337" s="1"/>
  <c r="C27" i="336"/>
  <c r="A27" i="336"/>
  <c r="C26" i="336"/>
  <c r="A26" i="336"/>
  <c r="A25" i="336"/>
  <c r="E23" i="336"/>
  <c r="B23" i="336"/>
  <c r="A23" i="336"/>
  <c r="E14" i="336"/>
  <c r="E13" i="336"/>
  <c r="E12" i="336"/>
  <c r="B5" i="336"/>
  <c r="D20" i="336" s="1"/>
  <c r="D27" i="336" s="1"/>
  <c r="F2" i="336"/>
  <c r="F23" i="336" s="1"/>
  <c r="D18" i="337" l="1"/>
  <c r="D25" i="337" s="1"/>
  <c r="D19" i="337"/>
  <c r="D26" i="337" s="1"/>
  <c r="D20" i="337"/>
  <c r="D27" i="337" s="1"/>
  <c r="F8" i="336"/>
  <c r="D18" i="336"/>
  <c r="D25" i="336" s="1"/>
  <c r="D19" i="336"/>
  <c r="D26" i="336" s="1"/>
  <c r="D32" i="335"/>
  <c r="D31" i="335"/>
  <c r="D30" i="335"/>
  <c r="C26" i="335"/>
  <c r="A26" i="335"/>
  <c r="C25" i="335"/>
  <c r="A25" i="335"/>
  <c r="E23" i="335"/>
  <c r="B23" i="335"/>
  <c r="A23" i="335"/>
  <c r="D19" i="335"/>
  <c r="D18" i="335"/>
  <c r="E14" i="335"/>
  <c r="E13" i="335"/>
  <c r="E12" i="335"/>
  <c r="B5" i="335"/>
  <c r="F8" i="335" s="1"/>
  <c r="F2" i="335"/>
  <c r="F23" i="335" s="1"/>
  <c r="D32" i="334"/>
  <c r="D31" i="334"/>
  <c r="D30" i="334"/>
  <c r="C26" i="334"/>
  <c r="A26" i="334"/>
  <c r="C25" i="334"/>
  <c r="A25" i="334"/>
  <c r="E23" i="334"/>
  <c r="B23" i="334"/>
  <c r="A23" i="334"/>
  <c r="E14" i="334"/>
  <c r="E13" i="334"/>
  <c r="E12" i="334"/>
  <c r="B5" i="334"/>
  <c r="F8" i="334" s="1"/>
  <c r="F2" i="334"/>
  <c r="F23" i="334" s="1"/>
  <c r="D25" i="335" l="1"/>
  <c r="D26" i="335"/>
  <c r="D19" i="334"/>
  <c r="D18" i="334"/>
  <c r="D25" i="334"/>
  <c r="D26" i="334"/>
  <c r="D32" i="333"/>
  <c r="C31" i="333"/>
  <c r="D31" i="333" s="1"/>
  <c r="D30" i="333"/>
  <c r="A25" i="333"/>
  <c r="E23" i="333"/>
  <c r="C23" i="333"/>
  <c r="A23" i="333"/>
  <c r="E14" i="333"/>
  <c r="E13" i="333"/>
  <c r="E12" i="333"/>
  <c r="B5" i="333"/>
  <c r="D18" i="333" s="1"/>
  <c r="D25" i="333" s="1"/>
  <c r="F2" i="333"/>
  <c r="F23" i="333" s="1"/>
  <c r="D32" i="332"/>
  <c r="C31" i="332"/>
  <c r="D31" i="332" s="1"/>
  <c r="D30" i="332"/>
  <c r="A25" i="332"/>
  <c r="E23" i="332"/>
  <c r="C23" i="332"/>
  <c r="A23" i="332"/>
  <c r="E14" i="332"/>
  <c r="E13" i="332"/>
  <c r="E12" i="332"/>
  <c r="B5" i="332"/>
  <c r="D18" i="332" s="1"/>
  <c r="D25" i="332" s="1"/>
  <c r="F2" i="332"/>
  <c r="F23" i="332" s="1"/>
  <c r="D32" i="331"/>
  <c r="C31" i="331"/>
  <c r="D31" i="331" s="1"/>
  <c r="D30" i="331"/>
  <c r="A25" i="331"/>
  <c r="E23" i="331"/>
  <c r="C23" i="331"/>
  <c r="A23" i="331"/>
  <c r="E14" i="331"/>
  <c r="E13" i="331"/>
  <c r="E12" i="331"/>
  <c r="B5" i="331"/>
  <c r="F8" i="331" s="1"/>
  <c r="F2" i="331"/>
  <c r="F23" i="331" s="1"/>
  <c r="F8" i="333" l="1"/>
  <c r="F8" i="332"/>
  <c r="D18" i="331"/>
  <c r="D25" i="331" s="1"/>
  <c r="D33" i="330"/>
  <c r="D32" i="330"/>
  <c r="D31" i="330"/>
  <c r="C28" i="330"/>
  <c r="A28" i="330"/>
  <c r="C27" i="330"/>
  <c r="A27" i="330"/>
  <c r="C26" i="330"/>
  <c r="A26" i="330"/>
  <c r="A24" i="330"/>
  <c r="E23" i="330"/>
  <c r="B23" i="330"/>
  <c r="A23" i="330"/>
  <c r="E14" i="330"/>
  <c r="E13" i="330"/>
  <c r="E12" i="330"/>
  <c r="B5" i="330"/>
  <c r="D26" i="330" s="1"/>
  <c r="F2" i="330"/>
  <c r="F23" i="330" s="1"/>
  <c r="D33" i="329"/>
  <c r="D32" i="329"/>
  <c r="D31" i="329"/>
  <c r="C28" i="329"/>
  <c r="A28" i="329"/>
  <c r="C27" i="329"/>
  <c r="A27" i="329"/>
  <c r="C26" i="329"/>
  <c r="A26" i="329"/>
  <c r="A24" i="329"/>
  <c r="E23" i="329"/>
  <c r="B23" i="329"/>
  <c r="A23" i="329"/>
  <c r="E14" i="329"/>
  <c r="E13" i="329"/>
  <c r="E12" i="329"/>
  <c r="B5" i="329"/>
  <c r="D26" i="329" s="1"/>
  <c r="F2" i="329"/>
  <c r="F23" i="329" s="1"/>
  <c r="D33" i="328"/>
  <c r="D32" i="328"/>
  <c r="D31" i="328"/>
  <c r="C28" i="328"/>
  <c r="A28" i="328"/>
  <c r="C27" i="328"/>
  <c r="A27" i="328"/>
  <c r="C26" i="328"/>
  <c r="A26" i="328"/>
  <c r="A24" i="328"/>
  <c r="E23" i="328"/>
  <c r="B23" i="328"/>
  <c r="A23" i="328"/>
  <c r="E14" i="328"/>
  <c r="E13" i="328"/>
  <c r="E12" i="328"/>
  <c r="B5" i="328"/>
  <c r="D26" i="328" s="1"/>
  <c r="F2" i="328"/>
  <c r="F23" i="328" s="1"/>
  <c r="F8" i="330" l="1"/>
  <c r="D18" i="330"/>
  <c r="D19" i="330"/>
  <c r="D27" i="330" s="1"/>
  <c r="D20" i="330"/>
  <c r="D28" i="330" s="1"/>
  <c r="D18" i="329"/>
  <c r="D19" i="329"/>
  <c r="D27" i="329" s="1"/>
  <c r="F8" i="329"/>
  <c r="D20" i="329"/>
  <c r="D28" i="329" s="1"/>
  <c r="F8" i="328"/>
  <c r="D18" i="328"/>
  <c r="D19" i="328"/>
  <c r="D27" i="328" s="1"/>
  <c r="D20" i="328"/>
  <c r="D28" i="328" s="1"/>
  <c r="D32" i="327"/>
  <c r="D31" i="327"/>
  <c r="A27" i="327"/>
  <c r="A26" i="327"/>
  <c r="E24" i="327"/>
  <c r="B24" i="327"/>
  <c r="A24" i="327"/>
  <c r="E14" i="327"/>
  <c r="E13" i="327"/>
  <c r="E12" i="327"/>
  <c r="B5" i="327"/>
  <c r="F8" i="327" s="1"/>
  <c r="F2" i="327"/>
  <c r="F24" i="327" s="1"/>
  <c r="D20" i="327" l="1"/>
  <c r="D27" i="327" s="1"/>
  <c r="D32" i="326"/>
  <c r="C31" i="326"/>
  <c r="D31" i="326" s="1"/>
  <c r="D30" i="326"/>
  <c r="C25" i="326"/>
  <c r="A25" i="326"/>
  <c r="E23" i="326"/>
  <c r="C23" i="326"/>
  <c r="A23" i="326"/>
  <c r="E14" i="326"/>
  <c r="E13" i="326"/>
  <c r="E12" i="326"/>
  <c r="F8" i="326"/>
  <c r="B5" i="326"/>
  <c r="D18" i="326" s="1"/>
  <c r="D25" i="326" s="1"/>
  <c r="F2" i="326"/>
  <c r="F23" i="326" s="1"/>
  <c r="D32" i="325"/>
  <c r="C31" i="325"/>
  <c r="D31" i="325" s="1"/>
  <c r="D30" i="325"/>
  <c r="C25" i="325"/>
  <c r="A25" i="325"/>
  <c r="E23" i="325"/>
  <c r="C23" i="325"/>
  <c r="A23" i="325"/>
  <c r="E14" i="325"/>
  <c r="E13" i="325"/>
  <c r="E12" i="325"/>
  <c r="B5" i="325"/>
  <c r="D18" i="325" s="1"/>
  <c r="D25" i="325" s="1"/>
  <c r="F2" i="325"/>
  <c r="F23" i="325" s="1"/>
  <c r="F8" i="325" l="1"/>
  <c r="D32" i="324"/>
  <c r="C31" i="324"/>
  <c r="D31" i="324" s="1"/>
  <c r="D30" i="324"/>
  <c r="C25" i="324"/>
  <c r="A25" i="324"/>
  <c r="E23" i="324"/>
  <c r="C23" i="324"/>
  <c r="A23" i="324"/>
  <c r="E14" i="324"/>
  <c r="E13" i="324"/>
  <c r="E12" i="324"/>
  <c r="B5" i="324"/>
  <c r="F8" i="324" s="1"/>
  <c r="F2" i="324"/>
  <c r="F23" i="324" s="1"/>
  <c r="D18" i="324" l="1"/>
  <c r="D25" i="324" s="1"/>
  <c r="D31" i="323"/>
  <c r="D30" i="323"/>
  <c r="C26" i="323"/>
  <c r="A26" i="323"/>
  <c r="C25" i="323"/>
  <c r="A25" i="323"/>
  <c r="E23" i="323"/>
  <c r="B23" i="323"/>
  <c r="A23" i="323"/>
  <c r="D19" i="323"/>
  <c r="D26" i="323" s="1"/>
  <c r="E14" i="323"/>
  <c r="E13" i="323"/>
  <c r="E12" i="323"/>
  <c r="B5" i="323"/>
  <c r="F8" i="323" s="1"/>
  <c r="F2" i="323"/>
  <c r="F23" i="323" s="1"/>
  <c r="C27" i="322"/>
  <c r="A27" i="322"/>
  <c r="C26" i="322"/>
  <c r="A26" i="322"/>
  <c r="A25" i="322"/>
  <c r="E23" i="322"/>
  <c r="B23" i="322"/>
  <c r="A23" i="322"/>
  <c r="D19" i="322"/>
  <c r="D26" i="322" s="1"/>
  <c r="D18" i="322"/>
  <c r="D25" i="322" s="1"/>
  <c r="E14" i="322"/>
  <c r="E13" i="322"/>
  <c r="E12" i="322"/>
  <c r="F8" i="322"/>
  <c r="B5" i="322"/>
  <c r="D20" i="322" s="1"/>
  <c r="D27" i="322" s="1"/>
  <c r="F2" i="322"/>
  <c r="F23" i="322" s="1"/>
  <c r="C27" i="321"/>
  <c r="A27" i="321"/>
  <c r="C26" i="321"/>
  <c r="A26" i="321"/>
  <c r="A25" i="321"/>
  <c r="E23" i="321"/>
  <c r="B23" i="321"/>
  <c r="A23" i="321"/>
  <c r="E14" i="321"/>
  <c r="E13" i="321"/>
  <c r="E12" i="321"/>
  <c r="B5" i="321"/>
  <c r="F8" i="321" s="1"/>
  <c r="F2" i="321"/>
  <c r="F23" i="321" s="1"/>
  <c r="D18" i="323" l="1"/>
  <c r="D25" i="323" s="1"/>
  <c r="D19" i="321"/>
  <c r="D26" i="321" s="1"/>
  <c r="D18" i="321"/>
  <c r="D25" i="321" s="1"/>
  <c r="D20" i="321"/>
  <c r="D27" i="321" s="1"/>
  <c r="D32" i="320"/>
  <c r="D31" i="320"/>
  <c r="D30" i="320"/>
  <c r="C26" i="320"/>
  <c r="A26" i="320"/>
  <c r="C25" i="320"/>
  <c r="D25" i="320" s="1"/>
  <c r="A25" i="320"/>
  <c r="E23" i="320"/>
  <c r="B23" i="320"/>
  <c r="A23" i="320"/>
  <c r="D19" i="320"/>
  <c r="D18" i="320"/>
  <c r="E14" i="320"/>
  <c r="E13" i="320"/>
  <c r="E12" i="320"/>
  <c r="B5" i="320"/>
  <c r="F8" i="320" s="1"/>
  <c r="F2" i="320"/>
  <c r="F23" i="320" s="1"/>
  <c r="D32" i="319"/>
  <c r="D31" i="319"/>
  <c r="D30" i="319"/>
  <c r="C26" i="319"/>
  <c r="A26" i="319"/>
  <c r="C25" i="319"/>
  <c r="A25" i="319"/>
  <c r="E23" i="319"/>
  <c r="B23" i="319"/>
  <c r="A23" i="319"/>
  <c r="E14" i="319"/>
  <c r="E13" i="319"/>
  <c r="E12" i="319"/>
  <c r="B5" i="319"/>
  <c r="F2" i="319"/>
  <c r="F23" i="319" s="1"/>
  <c r="D26" i="320" l="1"/>
  <c r="D26" i="319"/>
  <c r="F8" i="319"/>
  <c r="D19" i="319"/>
  <c r="D18" i="319"/>
  <c r="D25" i="319"/>
  <c r="D33" i="318"/>
  <c r="D32" i="318"/>
  <c r="D31" i="318"/>
  <c r="C28" i="318"/>
  <c r="A28" i="318"/>
  <c r="C27" i="318"/>
  <c r="A27" i="318"/>
  <c r="C26" i="318"/>
  <c r="A26" i="318"/>
  <c r="A24" i="318"/>
  <c r="E23" i="318"/>
  <c r="B23" i="318"/>
  <c r="A23" i="318"/>
  <c r="E14" i="318"/>
  <c r="E13" i="318"/>
  <c r="E12" i="318"/>
  <c r="B5" i="318"/>
  <c r="D26" i="318" s="1"/>
  <c r="F2" i="318"/>
  <c r="F23" i="318" s="1"/>
  <c r="D33" i="317"/>
  <c r="D32" i="317"/>
  <c r="D31" i="317"/>
  <c r="C28" i="317"/>
  <c r="A28" i="317"/>
  <c r="C27" i="317"/>
  <c r="A27" i="317"/>
  <c r="C26" i="317"/>
  <c r="A26" i="317"/>
  <c r="A24" i="317"/>
  <c r="E23" i="317"/>
  <c r="B23" i="317"/>
  <c r="A23" i="317"/>
  <c r="E14" i="317"/>
  <c r="E13" i="317"/>
  <c r="E12" i="317"/>
  <c r="B5" i="317"/>
  <c r="D26" i="317" s="1"/>
  <c r="F2" i="317"/>
  <c r="F23" i="317" s="1"/>
  <c r="D33" i="316"/>
  <c r="D32" i="316"/>
  <c r="D31" i="316"/>
  <c r="C28" i="316"/>
  <c r="A28" i="316"/>
  <c r="C27" i="316"/>
  <c r="A27" i="316"/>
  <c r="C26" i="316"/>
  <c r="A26" i="316"/>
  <c r="A24" i="316"/>
  <c r="E23" i="316"/>
  <c r="B23" i="316"/>
  <c r="A23" i="316"/>
  <c r="E14" i="316"/>
  <c r="E13" i="316"/>
  <c r="E12" i="316"/>
  <c r="B5" i="316"/>
  <c r="D26" i="316" s="1"/>
  <c r="F2" i="316"/>
  <c r="F23" i="316" s="1"/>
  <c r="F8" i="318" l="1"/>
  <c r="D18" i="318"/>
  <c r="D19" i="318"/>
  <c r="D27" i="318" s="1"/>
  <c r="D20" i="318"/>
  <c r="D28" i="318" s="1"/>
  <c r="F8" i="317"/>
  <c r="D18" i="317"/>
  <c r="D19" i="317"/>
  <c r="D27" i="317" s="1"/>
  <c r="D20" i="317"/>
  <c r="D28" i="317" s="1"/>
  <c r="D18" i="316"/>
  <c r="F8" i="316"/>
  <c r="D19" i="316"/>
  <c r="D27" i="316" s="1"/>
  <c r="D20" i="316"/>
  <c r="D28" i="316" s="1"/>
  <c r="D31" i="315"/>
  <c r="D30" i="315"/>
  <c r="C26" i="315"/>
  <c r="A26" i="315"/>
  <c r="C25" i="315"/>
  <c r="A25" i="315"/>
  <c r="E23" i="315"/>
  <c r="B23" i="315"/>
  <c r="A23" i="315"/>
  <c r="E14" i="315"/>
  <c r="E13" i="315"/>
  <c r="E12" i="315"/>
  <c r="B5" i="315"/>
  <c r="F8" i="315" s="1"/>
  <c r="F2" i="315"/>
  <c r="F23" i="315" s="1"/>
  <c r="C27" i="314"/>
  <c r="A27" i="314"/>
  <c r="C26" i="314"/>
  <c r="A26" i="314"/>
  <c r="A25" i="314"/>
  <c r="E23" i="314"/>
  <c r="B23" i="314"/>
  <c r="A23" i="314"/>
  <c r="D19" i="314"/>
  <c r="D26" i="314" s="1"/>
  <c r="E14" i="314"/>
  <c r="E13" i="314"/>
  <c r="E12" i="314"/>
  <c r="F8" i="314"/>
  <c r="B5" i="314"/>
  <c r="D20" i="314" s="1"/>
  <c r="D27" i="314" s="1"/>
  <c r="F2" i="314"/>
  <c r="F23" i="314" s="1"/>
  <c r="C27" i="313"/>
  <c r="A27" i="313"/>
  <c r="C26" i="313"/>
  <c r="A26" i="313"/>
  <c r="A25" i="313"/>
  <c r="E23" i="313"/>
  <c r="B23" i="313"/>
  <c r="A23" i="313"/>
  <c r="E14" i="313"/>
  <c r="E13" i="313"/>
  <c r="E12" i="313"/>
  <c r="B5" i="313"/>
  <c r="F8" i="313" s="1"/>
  <c r="F2" i="313"/>
  <c r="F23" i="313" s="1"/>
  <c r="D19" i="315" l="1"/>
  <c r="D26" i="315" s="1"/>
  <c r="D18" i="315"/>
  <c r="D25" i="315" s="1"/>
  <c r="D18" i="314"/>
  <c r="D25" i="314" s="1"/>
  <c r="D18" i="313"/>
  <c r="D25" i="313" s="1"/>
  <c r="D19" i="313"/>
  <c r="D26" i="313" s="1"/>
  <c r="D20" i="313"/>
  <c r="D27" i="313" s="1"/>
  <c r="D34" i="312"/>
  <c r="D33" i="312"/>
  <c r="C29" i="312"/>
  <c r="A29" i="312"/>
  <c r="C28" i="312"/>
  <c r="A28" i="312"/>
  <c r="E26" i="312"/>
  <c r="B26" i="312"/>
  <c r="A26" i="312"/>
  <c r="E14" i="312"/>
  <c r="E13" i="312"/>
  <c r="E12" i="312"/>
  <c r="B5" i="312"/>
  <c r="D22" i="312" s="1"/>
  <c r="D29" i="312" s="1"/>
  <c r="F2" i="312"/>
  <c r="F26" i="312" s="1"/>
  <c r="D21" i="312" l="1"/>
  <c r="D28" i="312" s="1"/>
  <c r="F8" i="312"/>
  <c r="D35" i="311"/>
  <c r="C34" i="311"/>
  <c r="D34" i="311" s="1"/>
  <c r="D33" i="311"/>
  <c r="C30" i="311"/>
  <c r="A30" i="311"/>
  <c r="D29" i="311"/>
  <c r="C29" i="311"/>
  <c r="A29" i="311"/>
  <c r="C28" i="311"/>
  <c r="A28" i="311"/>
  <c r="A26" i="311"/>
  <c r="E25" i="311"/>
  <c r="B25" i="311"/>
  <c r="A25" i="311"/>
  <c r="D20" i="311"/>
  <c r="E15" i="311"/>
  <c r="E14" i="311"/>
  <c r="E13" i="311"/>
  <c r="E12" i="311"/>
  <c r="F8" i="311"/>
  <c r="B5" i="311"/>
  <c r="D28" i="311" s="1"/>
  <c r="F2" i="311"/>
  <c r="F25" i="311" s="1"/>
  <c r="D30" i="311" l="1"/>
  <c r="D21" i="311"/>
  <c r="D22" i="311"/>
  <c r="D35" i="310"/>
  <c r="C34" i="310"/>
  <c r="D34" i="310" s="1"/>
  <c r="D33" i="310"/>
  <c r="C30" i="310"/>
  <c r="A30" i="310"/>
  <c r="D29" i="310"/>
  <c r="C29" i="310"/>
  <c r="A29" i="310"/>
  <c r="C28" i="310"/>
  <c r="A28" i="310"/>
  <c r="A26" i="310"/>
  <c r="E25" i="310"/>
  <c r="B25" i="310"/>
  <c r="A25" i="310"/>
  <c r="D20" i="310"/>
  <c r="E15" i="310"/>
  <c r="E14" i="310"/>
  <c r="E13" i="310"/>
  <c r="E12" i="310"/>
  <c r="F8" i="310"/>
  <c r="B5" i="310"/>
  <c r="D28" i="310" s="1"/>
  <c r="F2" i="310"/>
  <c r="F25" i="310" s="1"/>
  <c r="D35" i="309"/>
  <c r="D34" i="309"/>
  <c r="C34" i="309"/>
  <c r="D33" i="309"/>
  <c r="C30" i="309"/>
  <c r="A30" i="309"/>
  <c r="C29" i="309"/>
  <c r="A29" i="309"/>
  <c r="C28" i="309"/>
  <c r="A28" i="309"/>
  <c r="A26" i="309"/>
  <c r="E25" i="309"/>
  <c r="B25" i="309"/>
  <c r="A25" i="309"/>
  <c r="E15" i="309"/>
  <c r="E14" i="309"/>
  <c r="E13" i="309"/>
  <c r="E12" i="309"/>
  <c r="B5" i="309"/>
  <c r="D28" i="309" s="1"/>
  <c r="F2" i="309"/>
  <c r="F25" i="309" s="1"/>
  <c r="D30" i="310" l="1"/>
  <c r="D21" i="310"/>
  <c r="D22" i="310"/>
  <c r="D20" i="309"/>
  <c r="D21" i="309"/>
  <c r="D29" i="309"/>
  <c r="F8" i="309"/>
  <c r="D30" i="309"/>
  <c r="D22" i="309"/>
  <c r="D32" i="308"/>
  <c r="D31" i="308"/>
  <c r="D30" i="308"/>
  <c r="C26" i="308"/>
  <c r="A26" i="308"/>
  <c r="C25" i="308"/>
  <c r="A25" i="308"/>
  <c r="E23" i="308"/>
  <c r="B23" i="308"/>
  <c r="A23" i="308"/>
  <c r="D19" i="308"/>
  <c r="E14" i="308"/>
  <c r="E13" i="308"/>
  <c r="E12" i="308"/>
  <c r="F8" i="308"/>
  <c r="B5" i="308"/>
  <c r="D26" i="308" s="1"/>
  <c r="F2" i="308"/>
  <c r="F23" i="308" s="1"/>
  <c r="D32" i="307"/>
  <c r="D31" i="307"/>
  <c r="D30" i="307"/>
  <c r="C26" i="307"/>
  <c r="A26" i="307"/>
  <c r="C25" i="307"/>
  <c r="A25" i="307"/>
  <c r="E23" i="307"/>
  <c r="B23" i="307"/>
  <c r="A23" i="307"/>
  <c r="D19" i="307"/>
  <c r="E14" i="307"/>
  <c r="E13" i="307"/>
  <c r="E12" i="307"/>
  <c r="B5" i="307"/>
  <c r="F8" i="307" s="1"/>
  <c r="F2" i="307"/>
  <c r="F23" i="307" s="1"/>
  <c r="D18" i="308" l="1"/>
  <c r="D25" i="308"/>
  <c r="D18" i="307"/>
  <c r="D25" i="307"/>
  <c r="D26" i="307"/>
  <c r="D31" i="306"/>
  <c r="D30" i="306"/>
  <c r="C26" i="306"/>
  <c r="A26" i="306"/>
  <c r="C25" i="306"/>
  <c r="A25" i="306"/>
  <c r="E23" i="306"/>
  <c r="B23" i="306"/>
  <c r="A23" i="306"/>
  <c r="E14" i="306"/>
  <c r="E13" i="306"/>
  <c r="E12" i="306"/>
  <c r="B5" i="306"/>
  <c r="F8" i="306" s="1"/>
  <c r="F2" i="306"/>
  <c r="F23" i="306" s="1"/>
  <c r="C27" i="305"/>
  <c r="A27" i="305"/>
  <c r="C26" i="305"/>
  <c r="A26" i="305"/>
  <c r="A25" i="305"/>
  <c r="E23" i="305"/>
  <c r="B23" i="305"/>
  <c r="A23" i="305"/>
  <c r="D19" i="305"/>
  <c r="D26" i="305" s="1"/>
  <c r="E14" i="305"/>
  <c r="E13" i="305"/>
  <c r="E12" i="305"/>
  <c r="B5" i="305"/>
  <c r="F8" i="305" s="1"/>
  <c r="F2" i="305"/>
  <c r="F23" i="305" s="1"/>
  <c r="C27" i="304"/>
  <c r="A27" i="304"/>
  <c r="C26" i="304"/>
  <c r="A26" i="304"/>
  <c r="A25" i="304"/>
  <c r="E23" i="304"/>
  <c r="B23" i="304"/>
  <c r="A23" i="304"/>
  <c r="D20" i="304"/>
  <c r="D27" i="304" s="1"/>
  <c r="E14" i="304"/>
  <c r="E13" i="304"/>
  <c r="E12" i="304"/>
  <c r="B5" i="304"/>
  <c r="D19" i="304" s="1"/>
  <c r="D26" i="304" s="1"/>
  <c r="F2" i="304"/>
  <c r="F23" i="304" s="1"/>
  <c r="D19" i="306" l="1"/>
  <c r="D26" i="306" s="1"/>
  <c r="D18" i="306"/>
  <c r="D25" i="306" s="1"/>
  <c r="D18" i="305"/>
  <c r="D25" i="305" s="1"/>
  <c r="D20" i="305"/>
  <c r="D27" i="305" s="1"/>
  <c r="F8" i="304"/>
  <c r="D18" i="304"/>
  <c r="D25" i="304" s="1"/>
  <c r="D34" i="303"/>
  <c r="D33" i="303"/>
  <c r="C29" i="303"/>
  <c r="A29" i="303"/>
  <c r="C28" i="303"/>
  <c r="A28" i="303"/>
  <c r="E26" i="303"/>
  <c r="B26" i="303"/>
  <c r="A26" i="303"/>
  <c r="D22" i="303"/>
  <c r="D29" i="303" s="1"/>
  <c r="E14" i="303"/>
  <c r="E13" i="303"/>
  <c r="E12" i="303"/>
  <c r="B5" i="303"/>
  <c r="F8" i="303" s="1"/>
  <c r="F2" i="303"/>
  <c r="F26" i="303" s="1"/>
  <c r="D21" i="303" l="1"/>
  <c r="D28" i="303" s="1"/>
  <c r="D32" i="302"/>
  <c r="D31" i="302"/>
  <c r="D30" i="302"/>
  <c r="C26" i="302"/>
  <c r="A26" i="302"/>
  <c r="C25" i="302"/>
  <c r="A25" i="302"/>
  <c r="E23" i="302"/>
  <c r="B23" i="302"/>
  <c r="A23" i="302"/>
  <c r="D19" i="302"/>
  <c r="E14" i="302"/>
  <c r="E13" i="302"/>
  <c r="E12" i="302"/>
  <c r="B5" i="302"/>
  <c r="F8" i="302" s="1"/>
  <c r="F2" i="302"/>
  <c r="F23" i="302" s="1"/>
  <c r="D32" i="301"/>
  <c r="D31" i="301"/>
  <c r="D30" i="301"/>
  <c r="C26" i="301"/>
  <c r="A26" i="301"/>
  <c r="C25" i="301"/>
  <c r="A25" i="301"/>
  <c r="E23" i="301"/>
  <c r="B23" i="301"/>
  <c r="A23" i="301"/>
  <c r="E14" i="301"/>
  <c r="E13" i="301"/>
  <c r="E12" i="301"/>
  <c r="B5" i="301"/>
  <c r="F8" i="301" s="1"/>
  <c r="F2" i="301"/>
  <c r="F23" i="301" s="1"/>
  <c r="D18" i="302" l="1"/>
  <c r="D25" i="302"/>
  <c r="D26" i="302"/>
  <c r="D19" i="301"/>
  <c r="D18" i="301"/>
  <c r="D25" i="301"/>
  <c r="D26" i="301"/>
  <c r="D33" i="300"/>
  <c r="C32" i="300"/>
  <c r="D32" i="300" s="1"/>
  <c r="D31" i="300"/>
  <c r="C28" i="300"/>
  <c r="A28" i="300"/>
  <c r="C27" i="300"/>
  <c r="A27" i="300"/>
  <c r="C26" i="300"/>
  <c r="A26" i="300"/>
  <c r="E24" i="300"/>
  <c r="C24" i="300"/>
  <c r="A24" i="300"/>
  <c r="E14" i="300"/>
  <c r="E13" i="300"/>
  <c r="E12" i="300"/>
  <c r="B5" i="300"/>
  <c r="D26" i="300" s="1"/>
  <c r="F2" i="300"/>
  <c r="F24" i="300" s="1"/>
  <c r="D28" i="300" l="1"/>
  <c r="D21" i="300"/>
  <c r="F8" i="300"/>
  <c r="D19" i="300"/>
  <c r="D27" i="300"/>
  <c r="D20" i="300"/>
  <c r="D34" i="299"/>
  <c r="C33" i="299"/>
  <c r="D33" i="299" s="1"/>
  <c r="D32" i="299"/>
  <c r="C29" i="299"/>
  <c r="A29" i="299"/>
  <c r="C28" i="299"/>
  <c r="A28" i="299"/>
  <c r="C27" i="299"/>
  <c r="A27" i="299"/>
  <c r="A25" i="299"/>
  <c r="E24" i="299"/>
  <c r="B24" i="299"/>
  <c r="A24" i="299"/>
  <c r="D19" i="299"/>
  <c r="E15" i="299"/>
  <c r="E14" i="299"/>
  <c r="E13" i="299"/>
  <c r="E12" i="299"/>
  <c r="F8" i="299"/>
  <c r="B5" i="299"/>
  <c r="D27" i="299" s="1"/>
  <c r="F2" i="299"/>
  <c r="F24" i="299" s="1"/>
  <c r="D34" i="298"/>
  <c r="C33" i="298"/>
  <c r="D33" i="298" s="1"/>
  <c r="D32" i="298"/>
  <c r="C29" i="298"/>
  <c r="A29" i="298"/>
  <c r="C28" i="298"/>
  <c r="A28" i="298"/>
  <c r="C27" i="298"/>
  <c r="A27" i="298"/>
  <c r="A25" i="298"/>
  <c r="E24" i="298"/>
  <c r="B24" i="298"/>
  <c r="A24" i="298"/>
  <c r="E15" i="298"/>
  <c r="E14" i="298"/>
  <c r="E13" i="298"/>
  <c r="E12" i="298"/>
  <c r="B5" i="298"/>
  <c r="D27" i="298" s="1"/>
  <c r="F2" i="298"/>
  <c r="F24" i="298" s="1"/>
  <c r="D20" i="299" l="1"/>
  <c r="D28" i="299" s="1"/>
  <c r="D21" i="299"/>
  <c r="D29" i="299" s="1"/>
  <c r="D19" i="298"/>
  <c r="F8" i="298"/>
  <c r="D20" i="298"/>
  <c r="D28" i="298" s="1"/>
  <c r="D21" i="298"/>
  <c r="D29" i="298" s="1"/>
  <c r="D31" i="297"/>
  <c r="D30" i="297"/>
  <c r="C26" i="297"/>
  <c r="A26" i="297"/>
  <c r="C25" i="297"/>
  <c r="A25" i="297"/>
  <c r="E23" i="297"/>
  <c r="B23" i="297"/>
  <c r="A23" i="297"/>
  <c r="D19" i="297"/>
  <c r="D26" i="297" s="1"/>
  <c r="E14" i="297"/>
  <c r="E13" i="297"/>
  <c r="E12" i="297"/>
  <c r="B5" i="297"/>
  <c r="F8" i="297" s="1"/>
  <c r="F2" i="297"/>
  <c r="F23" i="297" s="1"/>
  <c r="C27" i="296"/>
  <c r="A27" i="296"/>
  <c r="C26" i="296"/>
  <c r="A26" i="296"/>
  <c r="A25" i="296"/>
  <c r="E23" i="296"/>
  <c r="B23" i="296"/>
  <c r="A23" i="296"/>
  <c r="D19" i="296"/>
  <c r="D26" i="296" s="1"/>
  <c r="E14" i="296"/>
  <c r="E13" i="296"/>
  <c r="E12" i="296"/>
  <c r="B5" i="296"/>
  <c r="F8" i="296" s="1"/>
  <c r="F2" i="296"/>
  <c r="F23" i="296" s="1"/>
  <c r="C27" i="295"/>
  <c r="A27" i="295"/>
  <c r="C26" i="295"/>
  <c r="A26" i="295"/>
  <c r="A25" i="295"/>
  <c r="E23" i="295"/>
  <c r="B23" i="295"/>
  <c r="A23" i="295"/>
  <c r="D19" i="295"/>
  <c r="D26" i="295" s="1"/>
  <c r="E14" i="295"/>
  <c r="E13" i="295"/>
  <c r="E12" i="295"/>
  <c r="B5" i="295"/>
  <c r="F8" i="295" s="1"/>
  <c r="F2" i="295"/>
  <c r="F23" i="295" s="1"/>
  <c r="D18" i="297" l="1"/>
  <c r="D25" i="297" s="1"/>
  <c r="D18" i="296"/>
  <c r="D25" i="296" s="1"/>
  <c r="D20" i="296"/>
  <c r="D27" i="296" s="1"/>
  <c r="D20" i="295"/>
  <c r="D27" i="295" s="1"/>
  <c r="D18" i="295"/>
  <c r="D25" i="295" s="1"/>
  <c r="D32" i="294"/>
  <c r="C31" i="294"/>
  <c r="D31" i="294" s="1"/>
  <c r="D30" i="294"/>
  <c r="C25" i="294"/>
  <c r="A25" i="294"/>
  <c r="E23" i="294"/>
  <c r="C23" i="294"/>
  <c r="A23" i="294"/>
  <c r="E14" i="294"/>
  <c r="E13" i="294"/>
  <c r="E12" i="294"/>
  <c r="B5" i="294"/>
  <c r="D18" i="294" s="1"/>
  <c r="D25" i="294" s="1"/>
  <c r="F2" i="294"/>
  <c r="F23" i="294" s="1"/>
  <c r="C25" i="293"/>
  <c r="F8" i="294" l="1"/>
  <c r="D32" i="293" l="1"/>
  <c r="C31" i="293"/>
  <c r="D31" i="293" s="1"/>
  <c r="D30" i="293"/>
  <c r="A25" i="293"/>
  <c r="E23" i="293"/>
  <c r="C23" i="293"/>
  <c r="A23" i="293"/>
  <c r="E14" i="293"/>
  <c r="E13" i="293"/>
  <c r="E12" i="293"/>
  <c r="B5" i="293"/>
  <c r="D18" i="293" s="1"/>
  <c r="D25" i="293" s="1"/>
  <c r="F2" i="293"/>
  <c r="F23" i="293" s="1"/>
  <c r="F8" i="293" l="1"/>
  <c r="D35" i="292"/>
  <c r="D34" i="292"/>
  <c r="C34" i="292"/>
  <c r="D33" i="292"/>
  <c r="C30" i="292"/>
  <c r="A30" i="292"/>
  <c r="C29" i="292"/>
  <c r="A29" i="292"/>
  <c r="C28" i="292"/>
  <c r="A28" i="292"/>
  <c r="A26" i="292"/>
  <c r="E25" i="292"/>
  <c r="B25" i="292"/>
  <c r="A25" i="292"/>
  <c r="E15" i="292"/>
  <c r="E14" i="292"/>
  <c r="E13" i="292"/>
  <c r="E12" i="292"/>
  <c r="B5" i="292"/>
  <c r="D28" i="292" s="1"/>
  <c r="F2" i="292"/>
  <c r="F25" i="292" s="1"/>
  <c r="D29" i="292" l="1"/>
  <c r="F8" i="292"/>
  <c r="D20" i="292"/>
  <c r="D30" i="292"/>
  <c r="D21" i="292"/>
  <c r="D22" i="292"/>
  <c r="D32" i="291"/>
  <c r="C31" i="291"/>
  <c r="D31" i="291" s="1"/>
  <c r="D30" i="291"/>
  <c r="C27" i="291"/>
  <c r="A27" i="291"/>
  <c r="C26" i="291"/>
  <c r="A26" i="291"/>
  <c r="C25" i="291"/>
  <c r="A25" i="291"/>
  <c r="A23" i="291"/>
  <c r="E22" i="291"/>
  <c r="B22" i="291"/>
  <c r="A22" i="291"/>
  <c r="E14" i="291"/>
  <c r="E13" i="291"/>
  <c r="E12" i="291"/>
  <c r="B5" i="291"/>
  <c r="F8" i="291" s="1"/>
  <c r="F2" i="291"/>
  <c r="F22" i="291" s="1"/>
  <c r="D32" i="290"/>
  <c r="C31" i="290"/>
  <c r="D31" i="290" s="1"/>
  <c r="D30" i="290"/>
  <c r="C27" i="290"/>
  <c r="A27" i="290"/>
  <c r="C26" i="290"/>
  <c r="A26" i="290"/>
  <c r="C25" i="290"/>
  <c r="A25" i="290"/>
  <c r="A23" i="290"/>
  <c r="E22" i="290"/>
  <c r="B22" i="290"/>
  <c r="A22" i="290"/>
  <c r="E14" i="290"/>
  <c r="E13" i="290"/>
  <c r="E12" i="290"/>
  <c r="B5" i="290"/>
  <c r="D25" i="290" s="1"/>
  <c r="F2" i="290"/>
  <c r="F22" i="290" s="1"/>
  <c r="D26" i="291" l="1"/>
  <c r="D18" i="291"/>
  <c r="D27" i="291"/>
  <c r="D19" i="291"/>
  <c r="D20" i="291"/>
  <c r="D25" i="291"/>
  <c r="D27" i="290"/>
  <c r="D19" i="290"/>
  <c r="F8" i="290"/>
  <c r="D26" i="290"/>
  <c r="D18" i="290"/>
  <c r="D20" i="290"/>
  <c r="C29" i="289"/>
  <c r="E35" i="289"/>
  <c r="E34" i="289"/>
  <c r="E33" i="289"/>
  <c r="A29" i="289"/>
  <c r="C28" i="289"/>
  <c r="A28" i="289"/>
  <c r="C27" i="289"/>
  <c r="A27" i="289"/>
  <c r="E25" i="289"/>
  <c r="B25" i="289"/>
  <c r="A25" i="289"/>
  <c r="B5" i="289"/>
  <c r="D27" i="289" s="1"/>
  <c r="F2" i="289"/>
  <c r="F25" i="289" s="1"/>
  <c r="D28" i="289" l="1"/>
  <c r="F8" i="289"/>
  <c r="D29" i="289"/>
  <c r="D22" i="289"/>
  <c r="D20" i="289"/>
  <c r="D21" i="289"/>
  <c r="C29" i="288"/>
  <c r="E35" i="288"/>
  <c r="E34" i="288"/>
  <c r="E33" i="288"/>
  <c r="A29" i="288"/>
  <c r="C28" i="288"/>
  <c r="A28" i="288"/>
  <c r="C27" i="288"/>
  <c r="D27" i="288" s="1"/>
  <c r="A27" i="288"/>
  <c r="E25" i="288"/>
  <c r="B25" i="288"/>
  <c r="A25" i="288"/>
  <c r="D21" i="288"/>
  <c r="D20" i="288"/>
  <c r="E16" i="288"/>
  <c r="E15" i="288"/>
  <c r="E14" i="288"/>
  <c r="E13" i="288"/>
  <c r="B5" i="288"/>
  <c r="D29" i="288" s="1"/>
  <c r="F2" i="288"/>
  <c r="F25" i="288" s="1"/>
  <c r="D22" i="288" l="1"/>
  <c r="F8" i="288"/>
  <c r="D28" i="288"/>
  <c r="F8" i="287"/>
  <c r="F8" i="286"/>
  <c r="D20" i="287"/>
  <c r="C29" i="287"/>
  <c r="E35" i="287"/>
  <c r="E34" i="287"/>
  <c r="E33" i="287"/>
  <c r="A29" i="287"/>
  <c r="C28" i="287"/>
  <c r="A28" i="287"/>
  <c r="C27" i="287"/>
  <c r="A27" i="287"/>
  <c r="E25" i="287"/>
  <c r="B25" i="287"/>
  <c r="A25" i="287"/>
  <c r="E16" i="287"/>
  <c r="E15" i="287"/>
  <c r="E14" i="287"/>
  <c r="E13" i="287"/>
  <c r="B5" i="287"/>
  <c r="F2" i="287"/>
  <c r="F25" i="287" s="1"/>
  <c r="D27" i="287" l="1"/>
  <c r="D22" i="287"/>
  <c r="D28" i="287"/>
  <c r="D29" i="287"/>
  <c r="D21" i="287"/>
  <c r="E35" i="286"/>
  <c r="E34" i="286"/>
  <c r="E33" i="286"/>
  <c r="C28" i="286"/>
  <c r="A28" i="286"/>
  <c r="C27" i="286"/>
  <c r="A27" i="286"/>
  <c r="E25" i="286"/>
  <c r="B25" i="286"/>
  <c r="A25" i="286"/>
  <c r="B5" i="286"/>
  <c r="D27" i="286" s="1"/>
  <c r="F2" i="286"/>
  <c r="F25" i="286" s="1"/>
  <c r="E35" i="285"/>
  <c r="E34" i="285"/>
  <c r="E33" i="285"/>
  <c r="A29" i="285"/>
  <c r="C28" i="285"/>
  <c r="A28" i="285"/>
  <c r="C27" i="285"/>
  <c r="A27" i="285"/>
  <c r="E25" i="285"/>
  <c r="B25" i="285"/>
  <c r="A25" i="285"/>
  <c r="E16" i="285"/>
  <c r="E15" i="285"/>
  <c r="E14" i="285"/>
  <c r="E13" i="285"/>
  <c r="B5" i="285"/>
  <c r="D27" i="285" s="1"/>
  <c r="F2" i="285"/>
  <c r="F25" i="285" s="1"/>
  <c r="D28" i="286" l="1"/>
  <c r="D29" i="286"/>
  <c r="D22" i="286"/>
  <c r="D20" i="286"/>
  <c r="D21" i="286"/>
  <c r="D28" i="285"/>
  <c r="D22" i="285"/>
  <c r="F8" i="285"/>
  <c r="D29" i="285"/>
  <c r="D20" i="285"/>
  <c r="D21" i="285"/>
  <c r="E35" i="284"/>
  <c r="E34" i="284"/>
  <c r="E33" i="284"/>
  <c r="A29" i="284"/>
  <c r="C28" i="284"/>
  <c r="A28" i="284"/>
  <c r="C27" i="284"/>
  <c r="A27" i="284"/>
  <c r="E25" i="284"/>
  <c r="B25" i="284"/>
  <c r="A25" i="284"/>
  <c r="E16" i="284"/>
  <c r="E15" i="284"/>
  <c r="E14" i="284"/>
  <c r="E13" i="284"/>
  <c r="B5" i="284"/>
  <c r="D27" i="284" s="1"/>
  <c r="F2" i="284"/>
  <c r="F25" i="284" s="1"/>
  <c r="A29" i="283"/>
  <c r="F8" i="284" l="1"/>
  <c r="D28" i="284"/>
  <c r="D22" i="284"/>
  <c r="D29" i="284"/>
  <c r="D20" i="284"/>
  <c r="D21" i="284"/>
  <c r="C27" i="283"/>
  <c r="E35" i="283"/>
  <c r="E34" i="283"/>
  <c r="E33" i="283"/>
  <c r="C28" i="283"/>
  <c r="A28" i="283"/>
  <c r="A27" i="283"/>
  <c r="E25" i="283"/>
  <c r="B25" i="283"/>
  <c r="A25" i="283"/>
  <c r="D20" i="283"/>
  <c r="E16" i="283"/>
  <c r="E15" i="283"/>
  <c r="E14" i="283"/>
  <c r="E13" i="283"/>
  <c r="B5" i="283"/>
  <c r="D29" i="283" s="1"/>
  <c r="F2" i="283"/>
  <c r="F25" i="283" s="1"/>
  <c r="D21" i="283" l="1"/>
  <c r="D27" i="283"/>
  <c r="D22" i="283"/>
  <c r="F8" i="283"/>
  <c r="D28" i="283"/>
  <c r="D31" i="282"/>
  <c r="D30" i="282"/>
  <c r="C26" i="282"/>
  <c r="A26" i="282"/>
  <c r="C25" i="282"/>
  <c r="A25" i="282"/>
  <c r="E23" i="282"/>
  <c r="B23" i="282"/>
  <c r="A23" i="282"/>
  <c r="D19" i="282"/>
  <c r="D26" i="282" s="1"/>
  <c r="E14" i="282"/>
  <c r="E13" i="282"/>
  <c r="E12" i="282"/>
  <c r="B5" i="282"/>
  <c r="F8" i="282" s="1"/>
  <c r="F2" i="282"/>
  <c r="F23" i="282" s="1"/>
  <c r="D18" i="282" l="1"/>
  <c r="D25" i="282" s="1"/>
  <c r="C27" i="281"/>
  <c r="A27" i="281"/>
  <c r="C26" i="281"/>
  <c r="A26" i="281"/>
  <c r="A25" i="281"/>
  <c r="E23" i="281"/>
  <c r="B23" i="281"/>
  <c r="A23" i="281"/>
  <c r="D19" i="281"/>
  <c r="D26" i="281" s="1"/>
  <c r="E14" i="281"/>
  <c r="E13" i="281"/>
  <c r="E12" i="281"/>
  <c r="B5" i="281"/>
  <c r="F8" i="281" s="1"/>
  <c r="F2" i="281"/>
  <c r="F23" i="281" s="1"/>
  <c r="C27" i="280"/>
  <c r="A27" i="280"/>
  <c r="C26" i="280"/>
  <c r="A26" i="280"/>
  <c r="A25" i="280"/>
  <c r="E23" i="280"/>
  <c r="B23" i="280"/>
  <c r="A23" i="280"/>
  <c r="D19" i="280"/>
  <c r="D26" i="280" s="1"/>
  <c r="D18" i="280"/>
  <c r="D25" i="280" s="1"/>
  <c r="E14" i="280"/>
  <c r="E13" i="280"/>
  <c r="E12" i="280"/>
  <c r="B5" i="280"/>
  <c r="F8" i="280" s="1"/>
  <c r="F2" i="280"/>
  <c r="F23" i="280" s="1"/>
  <c r="D18" i="281" l="1"/>
  <c r="D25" i="281" s="1"/>
  <c r="D20" i="281"/>
  <c r="D27" i="281" s="1"/>
  <c r="D20" i="280"/>
  <c r="D27" i="280" s="1"/>
  <c r="D35" i="279"/>
  <c r="C34" i="279"/>
  <c r="D34" i="279" s="1"/>
  <c r="D33" i="279"/>
  <c r="C30" i="279"/>
  <c r="A30" i="279"/>
  <c r="D29" i="279"/>
  <c r="C29" i="279"/>
  <c r="A29" i="279"/>
  <c r="C28" i="279"/>
  <c r="A28" i="279"/>
  <c r="A26" i="279"/>
  <c r="E25" i="279"/>
  <c r="B25" i="279"/>
  <c r="A25" i="279"/>
  <c r="D21" i="279"/>
  <c r="D20" i="279"/>
  <c r="E15" i="279"/>
  <c r="E14" i="279"/>
  <c r="E13" i="279"/>
  <c r="E12" i="279"/>
  <c r="F8" i="279"/>
  <c r="B5" i="279"/>
  <c r="D28" i="279" s="1"/>
  <c r="F2" i="279"/>
  <c r="F25" i="279" s="1"/>
  <c r="D35" i="278"/>
  <c r="C34" i="278"/>
  <c r="D34" i="278" s="1"/>
  <c r="D33" i="278"/>
  <c r="C30" i="278"/>
  <c r="D30" i="278" s="1"/>
  <c r="A30" i="278"/>
  <c r="D29" i="278"/>
  <c r="C29" i="278"/>
  <c r="A29" i="278"/>
  <c r="C28" i="278"/>
  <c r="A28" i="278"/>
  <c r="A26" i="278"/>
  <c r="E25" i="278"/>
  <c r="B25" i="278"/>
  <c r="A25" i="278"/>
  <c r="D21" i="278"/>
  <c r="D20" i="278"/>
  <c r="E15" i="278"/>
  <c r="E14" i="278"/>
  <c r="E13" i="278"/>
  <c r="E12" i="278"/>
  <c r="F8" i="278"/>
  <c r="B5" i="278"/>
  <c r="D28" i="278" s="1"/>
  <c r="F2" i="278"/>
  <c r="F25" i="278" s="1"/>
  <c r="D35" i="277"/>
  <c r="C34" i="277"/>
  <c r="D34" i="277" s="1"/>
  <c r="D33" i="277"/>
  <c r="C30" i="277"/>
  <c r="A30" i="277"/>
  <c r="C29" i="277"/>
  <c r="A29" i="277"/>
  <c r="C28" i="277"/>
  <c r="A28" i="277"/>
  <c r="A26" i="277"/>
  <c r="E25" i="277"/>
  <c r="B25" i="277"/>
  <c r="A25" i="277"/>
  <c r="E15" i="277"/>
  <c r="E14" i="277"/>
  <c r="E13" i="277"/>
  <c r="E12" i="277"/>
  <c r="B5" i="277"/>
  <c r="D28" i="277" s="1"/>
  <c r="F2" i="277"/>
  <c r="F25" i="277" s="1"/>
  <c r="D30" i="279" l="1"/>
  <c r="D22" i="279"/>
  <c r="D22" i="278"/>
  <c r="D20" i="277"/>
  <c r="D29" i="277"/>
  <c r="F8" i="277"/>
  <c r="D30" i="277"/>
  <c r="D21" i="277"/>
  <c r="D22" i="277"/>
  <c r="D35" i="276"/>
  <c r="C34" i="276"/>
  <c r="D34" i="276" s="1"/>
  <c r="D33" i="276"/>
  <c r="C30" i="276"/>
  <c r="A30" i="276"/>
  <c r="D29" i="276"/>
  <c r="C29" i="276"/>
  <c r="A29" i="276"/>
  <c r="C28" i="276"/>
  <c r="A28" i="276"/>
  <c r="A26" i="276"/>
  <c r="E25" i="276"/>
  <c r="B25" i="276"/>
  <c r="A25" i="276"/>
  <c r="D20" i="276"/>
  <c r="E15" i="276"/>
  <c r="E14" i="276"/>
  <c r="E13" i="276"/>
  <c r="E12" i="276"/>
  <c r="F8" i="276"/>
  <c r="B5" i="276"/>
  <c r="D28" i="276" s="1"/>
  <c r="F2" i="276"/>
  <c r="F25" i="276" s="1"/>
  <c r="D35" i="275"/>
  <c r="C34" i="275"/>
  <c r="D34" i="275" s="1"/>
  <c r="D33" i="275"/>
  <c r="C30" i="275"/>
  <c r="A30" i="275"/>
  <c r="D29" i="275"/>
  <c r="C29" i="275"/>
  <c r="A29" i="275"/>
  <c r="C28" i="275"/>
  <c r="A28" i="275"/>
  <c r="A26" i="275"/>
  <c r="E25" i="275"/>
  <c r="B25" i="275"/>
  <c r="A25" i="275"/>
  <c r="D21" i="275"/>
  <c r="D20" i="275"/>
  <c r="E15" i="275"/>
  <c r="E14" i="275"/>
  <c r="E13" i="275"/>
  <c r="E12" i="275"/>
  <c r="F8" i="275"/>
  <c r="B5" i="275"/>
  <c r="D28" i="275" s="1"/>
  <c r="F2" i="275"/>
  <c r="F25" i="275" s="1"/>
  <c r="D35" i="274"/>
  <c r="C34" i="274"/>
  <c r="D34" i="274" s="1"/>
  <c r="D33" i="274"/>
  <c r="C30" i="274"/>
  <c r="A30" i="274"/>
  <c r="C29" i="274"/>
  <c r="A29" i="274"/>
  <c r="C28" i="274"/>
  <c r="A28" i="274"/>
  <c r="A26" i="274"/>
  <c r="E25" i="274"/>
  <c r="B25" i="274"/>
  <c r="A25" i="274"/>
  <c r="E15" i="274"/>
  <c r="E14" i="274"/>
  <c r="E13" i="274"/>
  <c r="E12" i="274"/>
  <c r="B5" i="274"/>
  <c r="D28" i="274" s="1"/>
  <c r="F2" i="274"/>
  <c r="F25" i="274" s="1"/>
  <c r="D30" i="276" l="1"/>
  <c r="D21" i="276"/>
  <c r="D22" i="276"/>
  <c r="D30" i="275"/>
  <c r="D22" i="275"/>
  <c r="D20" i="274"/>
  <c r="D29" i="274"/>
  <c r="F8" i="274"/>
  <c r="D30" i="274"/>
  <c r="D21" i="274"/>
  <c r="D22" i="274"/>
  <c r="D31" i="273"/>
  <c r="D30" i="273"/>
  <c r="C26" i="273"/>
  <c r="A26" i="273"/>
  <c r="C25" i="273"/>
  <c r="A25" i="273"/>
  <c r="E23" i="273"/>
  <c r="B23" i="273"/>
  <c r="A23" i="273"/>
  <c r="D19" i="273"/>
  <c r="D26" i="273" s="1"/>
  <c r="E14" i="273"/>
  <c r="E13" i="273"/>
  <c r="E12" i="273"/>
  <c r="B5" i="273"/>
  <c r="F8" i="273" s="1"/>
  <c r="F2" i="273"/>
  <c r="F23" i="273" s="1"/>
  <c r="C27" i="272"/>
  <c r="A27" i="272"/>
  <c r="C26" i="272"/>
  <c r="A26" i="272"/>
  <c r="A25" i="272"/>
  <c r="E23" i="272"/>
  <c r="B23" i="272"/>
  <c r="A23" i="272"/>
  <c r="D20" i="272"/>
  <c r="D27" i="272" s="1"/>
  <c r="D19" i="272"/>
  <c r="D26" i="272" s="1"/>
  <c r="E14" i="272"/>
  <c r="E13" i="272"/>
  <c r="E12" i="272"/>
  <c r="B5" i="272"/>
  <c r="F8" i="272" s="1"/>
  <c r="F2" i="272"/>
  <c r="F23" i="272" s="1"/>
  <c r="D18" i="273" l="1"/>
  <c r="D25" i="273" s="1"/>
  <c r="D18" i="272"/>
  <c r="D25" i="272" s="1"/>
  <c r="C27" i="271"/>
  <c r="A27" i="271"/>
  <c r="C26" i="271"/>
  <c r="A26" i="271"/>
  <c r="A25" i="271"/>
  <c r="E23" i="271"/>
  <c r="B23" i="271"/>
  <c r="A23" i="271"/>
  <c r="D20" i="271"/>
  <c r="D27" i="271" s="1"/>
  <c r="E14" i="271"/>
  <c r="E13" i="271"/>
  <c r="E12" i="271"/>
  <c r="F8" i="271"/>
  <c r="B5" i="271"/>
  <c r="D19" i="271" s="1"/>
  <c r="D26" i="271" s="1"/>
  <c r="F2" i="271"/>
  <c r="F23" i="271" s="1"/>
  <c r="D18" i="271" l="1"/>
  <c r="D25" i="271" s="1"/>
  <c r="D34" i="270" l="1"/>
  <c r="D33" i="270"/>
  <c r="D32" i="270"/>
  <c r="C29" i="270"/>
  <c r="A29" i="270"/>
  <c r="C28" i="270"/>
  <c r="A28" i="270"/>
  <c r="C27" i="270"/>
  <c r="A27" i="270"/>
  <c r="A25" i="270"/>
  <c r="E24" i="270"/>
  <c r="B24" i="270"/>
  <c r="A24" i="270"/>
  <c r="D19" i="270"/>
  <c r="E15" i="270"/>
  <c r="E14" i="270"/>
  <c r="E13" i="270"/>
  <c r="E12" i="270"/>
  <c r="F8" i="270"/>
  <c r="B5" i="270"/>
  <c r="D27" i="270" s="1"/>
  <c r="F2" i="270"/>
  <c r="F24" i="270" s="1"/>
  <c r="D34" i="269"/>
  <c r="D33" i="269"/>
  <c r="D32" i="269"/>
  <c r="C29" i="269"/>
  <c r="A29" i="269"/>
  <c r="C28" i="269"/>
  <c r="A28" i="269"/>
  <c r="C27" i="269"/>
  <c r="A27" i="269"/>
  <c r="A25" i="269"/>
  <c r="E24" i="269"/>
  <c r="B24" i="269"/>
  <c r="A24" i="269"/>
  <c r="E15" i="269"/>
  <c r="E14" i="269"/>
  <c r="E13" i="269"/>
  <c r="E12" i="269"/>
  <c r="B5" i="269"/>
  <c r="F8" i="269" s="1"/>
  <c r="F2" i="269"/>
  <c r="F24" i="269" s="1"/>
  <c r="D34" i="268"/>
  <c r="D33" i="268"/>
  <c r="D32" i="268"/>
  <c r="C29" i="268"/>
  <c r="A29" i="268"/>
  <c r="C28" i="268"/>
  <c r="A28" i="268"/>
  <c r="C27" i="268"/>
  <c r="A27" i="268"/>
  <c r="A25" i="268"/>
  <c r="E24" i="268"/>
  <c r="B24" i="268"/>
  <c r="A24" i="268"/>
  <c r="E15" i="268"/>
  <c r="E14" i="268"/>
  <c r="E13" i="268"/>
  <c r="E12" i="268"/>
  <c r="B5" i="268"/>
  <c r="D27" i="268" s="1"/>
  <c r="F2" i="268"/>
  <c r="F24" i="268" s="1"/>
  <c r="D20" i="270" l="1"/>
  <c r="D28" i="270" s="1"/>
  <c r="D21" i="270"/>
  <c r="D29" i="270" s="1"/>
  <c r="D19" i="269"/>
  <c r="D20" i="269"/>
  <c r="D28" i="269" s="1"/>
  <c r="D21" i="269"/>
  <c r="D29" i="269" s="1"/>
  <c r="D27" i="269"/>
  <c r="F8" i="268"/>
  <c r="D19" i="268"/>
  <c r="D20" i="268"/>
  <c r="D28" i="268" s="1"/>
  <c r="D21" i="268"/>
  <c r="D29" i="268" s="1"/>
  <c r="C28" i="267"/>
  <c r="A28" i="267"/>
  <c r="D21" i="267"/>
  <c r="D28" i="267" s="1"/>
  <c r="D34" i="267" l="1"/>
  <c r="D33" i="267"/>
  <c r="C29" i="267"/>
  <c r="A29" i="267"/>
  <c r="E26" i="267"/>
  <c r="B26" i="267"/>
  <c r="A26" i="267"/>
  <c r="E14" i="267"/>
  <c r="E13" i="267"/>
  <c r="E12" i="267"/>
  <c r="B5" i="267"/>
  <c r="F8" i="267" s="1"/>
  <c r="F2" i="267"/>
  <c r="F26" i="267" s="1"/>
  <c r="D22" i="267" l="1"/>
  <c r="D29" i="267" s="1"/>
  <c r="D31" i="266"/>
  <c r="D30" i="266"/>
  <c r="C26" i="266"/>
  <c r="A26" i="266"/>
  <c r="C25" i="266"/>
  <c r="A25" i="266"/>
  <c r="E23" i="266"/>
  <c r="B23" i="266"/>
  <c r="A23" i="266"/>
  <c r="D18" i="266"/>
  <c r="D25" i="266" s="1"/>
  <c r="E14" i="266"/>
  <c r="E13" i="266"/>
  <c r="E12" i="266"/>
  <c r="B5" i="266"/>
  <c r="F8" i="266" s="1"/>
  <c r="F2" i="266"/>
  <c r="F23" i="266" s="1"/>
  <c r="D19" i="266" l="1"/>
  <c r="D26" i="266" s="1"/>
  <c r="D32" i="265" l="1"/>
  <c r="C31" i="265"/>
  <c r="D31" i="265" s="1"/>
  <c r="D30" i="265"/>
  <c r="A25" i="265"/>
  <c r="E23" i="265"/>
  <c r="C23" i="265"/>
  <c r="A23" i="265"/>
  <c r="E14" i="265"/>
  <c r="E13" i="265"/>
  <c r="E12" i="265"/>
  <c r="B5" i="265"/>
  <c r="D18" i="265" s="1"/>
  <c r="D25" i="265" s="1"/>
  <c r="F2" i="265"/>
  <c r="F23" i="265" s="1"/>
  <c r="F8" i="265" l="1"/>
  <c r="D32" i="264"/>
  <c r="C31" i="264"/>
  <c r="D31" i="264" s="1"/>
  <c r="D30" i="264"/>
  <c r="C25" i="264"/>
  <c r="A25" i="264"/>
  <c r="E23" i="264"/>
  <c r="C23" i="264"/>
  <c r="A23" i="264"/>
  <c r="E14" i="264"/>
  <c r="E13" i="264"/>
  <c r="E12" i="264"/>
  <c r="B5" i="264"/>
  <c r="F8" i="264" s="1"/>
  <c r="F2" i="264"/>
  <c r="F23" i="264" s="1"/>
  <c r="D18" i="264" l="1"/>
  <c r="D25" i="264" s="1"/>
  <c r="C27" i="263"/>
  <c r="A27" i="263"/>
  <c r="C26" i="263"/>
  <c r="A26" i="263"/>
  <c r="A25" i="263"/>
  <c r="E23" i="263"/>
  <c r="B23" i="263"/>
  <c r="A23" i="263"/>
  <c r="D20" i="263"/>
  <c r="D27" i="263" s="1"/>
  <c r="E14" i="263"/>
  <c r="E13" i="263"/>
  <c r="E12" i="263"/>
  <c r="B5" i="263"/>
  <c r="D19" i="263" s="1"/>
  <c r="D26" i="263" s="1"/>
  <c r="F2" i="263"/>
  <c r="F23" i="263" s="1"/>
  <c r="C27" i="262"/>
  <c r="A27" i="262"/>
  <c r="C26" i="262"/>
  <c r="A26" i="262"/>
  <c r="A25" i="262"/>
  <c r="E23" i="262"/>
  <c r="B23" i="262"/>
  <c r="A23" i="262"/>
  <c r="D20" i="262"/>
  <c r="D27" i="262" s="1"/>
  <c r="E14" i="262"/>
  <c r="E13" i="262"/>
  <c r="E12" i="262"/>
  <c r="F8" i="262"/>
  <c r="B5" i="262"/>
  <c r="D19" i="262" s="1"/>
  <c r="D26" i="262" s="1"/>
  <c r="F2" i="262"/>
  <c r="F23" i="262" s="1"/>
  <c r="F8" i="263" l="1"/>
  <c r="D18" i="263"/>
  <c r="D25" i="263" s="1"/>
  <c r="D18" i="262"/>
  <c r="D25" i="262" s="1"/>
  <c r="D32" i="261" l="1"/>
  <c r="D31" i="261"/>
  <c r="D30" i="261"/>
  <c r="C26" i="261"/>
  <c r="A26" i="261"/>
  <c r="C25" i="261"/>
  <c r="D25" i="261" s="1"/>
  <c r="A25" i="261"/>
  <c r="E23" i="261"/>
  <c r="B23" i="261"/>
  <c r="A23" i="261"/>
  <c r="D19" i="261"/>
  <c r="D18" i="261"/>
  <c r="E14" i="261"/>
  <c r="E13" i="261"/>
  <c r="E12" i="261"/>
  <c r="B5" i="261"/>
  <c r="F8" i="261" s="1"/>
  <c r="F2" i="261"/>
  <c r="F23" i="261" s="1"/>
  <c r="D26" i="261" l="1"/>
  <c r="D32" i="260"/>
  <c r="D31" i="260"/>
  <c r="D30" i="260"/>
  <c r="C26" i="260"/>
  <c r="A26" i="260"/>
  <c r="C25" i="260"/>
  <c r="A25" i="260"/>
  <c r="E23" i="260"/>
  <c r="B23" i="260"/>
  <c r="A23" i="260"/>
  <c r="D19" i="260"/>
  <c r="E14" i="260"/>
  <c r="E13" i="260"/>
  <c r="E12" i="260"/>
  <c r="B5" i="260"/>
  <c r="D26" i="260" s="1"/>
  <c r="F2" i="260"/>
  <c r="F23" i="260" s="1"/>
  <c r="F8" i="260" l="1"/>
  <c r="D18" i="260"/>
  <c r="D25" i="260"/>
  <c r="D32" i="259"/>
  <c r="C31" i="259"/>
  <c r="D31" i="259" s="1"/>
  <c r="D30" i="259"/>
  <c r="C27" i="259"/>
  <c r="D27" i="259" s="1"/>
  <c r="A27" i="259"/>
  <c r="C26" i="259"/>
  <c r="A26" i="259"/>
  <c r="C25" i="259"/>
  <c r="D25" i="259" s="1"/>
  <c r="A25" i="259"/>
  <c r="E23" i="259"/>
  <c r="C23" i="259"/>
  <c r="A23" i="259"/>
  <c r="D20" i="259"/>
  <c r="D19" i="259"/>
  <c r="D18" i="259"/>
  <c r="E14" i="259"/>
  <c r="E13" i="259"/>
  <c r="E12" i="259"/>
  <c r="B5" i="259"/>
  <c r="F2" i="259"/>
  <c r="F23" i="259" s="1"/>
  <c r="D32" i="258"/>
  <c r="D31" i="258"/>
  <c r="C31" i="258"/>
  <c r="D30" i="258"/>
  <c r="C27" i="258"/>
  <c r="A27" i="258"/>
  <c r="C26" i="258"/>
  <c r="A26" i="258"/>
  <c r="C25" i="258"/>
  <c r="A25" i="258"/>
  <c r="E23" i="258"/>
  <c r="C23" i="258"/>
  <c r="A23" i="258"/>
  <c r="E14" i="258"/>
  <c r="E13" i="258"/>
  <c r="E12" i="258"/>
  <c r="B5" i="258"/>
  <c r="D25" i="258" s="1"/>
  <c r="F2" i="258"/>
  <c r="F23" i="258" s="1"/>
  <c r="D26" i="259" l="1"/>
  <c r="F8" i="259"/>
  <c r="D20" i="258"/>
  <c r="F8" i="258"/>
  <c r="D27" i="258"/>
  <c r="D26" i="258"/>
  <c r="D18" i="258"/>
  <c r="D19" i="258"/>
  <c r="D32" i="257"/>
  <c r="D31" i="257"/>
  <c r="C31" i="257"/>
  <c r="D30" i="257"/>
  <c r="C27" i="257"/>
  <c r="A27" i="257"/>
  <c r="C26" i="257"/>
  <c r="A26" i="257"/>
  <c r="C25" i="257"/>
  <c r="A25" i="257"/>
  <c r="E23" i="257"/>
  <c r="C23" i="257"/>
  <c r="A23" i="257"/>
  <c r="D20" i="257"/>
  <c r="E14" i="257"/>
  <c r="E13" i="257"/>
  <c r="E12" i="257"/>
  <c r="B5" i="257"/>
  <c r="D25" i="257" s="1"/>
  <c r="F2" i="257"/>
  <c r="F23" i="257" s="1"/>
  <c r="D32" i="256"/>
  <c r="D31" i="256"/>
  <c r="C31" i="256"/>
  <c r="D30" i="256"/>
  <c r="C27" i="256"/>
  <c r="A27" i="256"/>
  <c r="C26" i="256"/>
  <c r="A26" i="256"/>
  <c r="C25" i="256"/>
  <c r="A25" i="256"/>
  <c r="E23" i="256"/>
  <c r="C23" i="256"/>
  <c r="A23" i="256"/>
  <c r="E14" i="256"/>
  <c r="E13" i="256"/>
  <c r="E12" i="256"/>
  <c r="B5" i="256"/>
  <c r="D25" i="256" s="1"/>
  <c r="F2" i="256"/>
  <c r="F23" i="256" s="1"/>
  <c r="D27" i="257" l="1"/>
  <c r="F8" i="257"/>
  <c r="D26" i="257"/>
  <c r="D18" i="257"/>
  <c r="D19" i="257"/>
  <c r="D20" i="256"/>
  <c r="D26" i="256"/>
  <c r="D27" i="256"/>
  <c r="D18" i="256"/>
  <c r="F8" i="256"/>
  <c r="D19" i="256"/>
  <c r="D32" i="255"/>
  <c r="C31" i="255"/>
  <c r="D31" i="255" s="1"/>
  <c r="D30" i="255"/>
  <c r="C27" i="255"/>
  <c r="A27" i="255"/>
  <c r="C26" i="255"/>
  <c r="A26" i="255"/>
  <c r="C25" i="255"/>
  <c r="A25" i="255"/>
  <c r="E23" i="255"/>
  <c r="C23" i="255"/>
  <c r="A23" i="255"/>
  <c r="E14" i="255"/>
  <c r="E13" i="255"/>
  <c r="E12" i="255"/>
  <c r="F8" i="255"/>
  <c r="B5" i="255"/>
  <c r="D20" i="255" s="1"/>
  <c r="F2" i="255"/>
  <c r="F23" i="255" s="1"/>
  <c r="D31" i="254"/>
  <c r="C30" i="254"/>
  <c r="D30" i="254" s="1"/>
  <c r="D29" i="254"/>
  <c r="C26" i="254"/>
  <c r="A26" i="254"/>
  <c r="C25" i="254"/>
  <c r="A25" i="254"/>
  <c r="C24" i="254"/>
  <c r="A24" i="254"/>
  <c r="E22" i="254"/>
  <c r="C22" i="254"/>
  <c r="A22" i="254"/>
  <c r="E14" i="254"/>
  <c r="E13" i="254"/>
  <c r="E12" i="254"/>
  <c r="B5" i="254"/>
  <c r="D24" i="254" s="1"/>
  <c r="F2" i="254"/>
  <c r="F22" i="254" s="1"/>
  <c r="D32" i="253"/>
  <c r="C31" i="253"/>
  <c r="D31" i="253" s="1"/>
  <c r="D30" i="253"/>
  <c r="C27" i="253"/>
  <c r="A27" i="253"/>
  <c r="C26" i="253"/>
  <c r="A26" i="253"/>
  <c r="C25" i="253"/>
  <c r="A25" i="253"/>
  <c r="E23" i="253"/>
  <c r="C23" i="253"/>
  <c r="A23" i="253"/>
  <c r="E14" i="253"/>
  <c r="E13" i="253"/>
  <c r="E12" i="253"/>
  <c r="B5" i="253"/>
  <c r="D18" i="253" s="1"/>
  <c r="F2" i="253"/>
  <c r="F23" i="253" s="1"/>
  <c r="D20" i="254" l="1"/>
  <c r="D26" i="255"/>
  <c r="D27" i="255"/>
  <c r="D18" i="255"/>
  <c r="D19" i="255"/>
  <c r="D25" i="255"/>
  <c r="D26" i="254"/>
  <c r="F8" i="254"/>
  <c r="D25" i="254"/>
  <c r="D18" i="254"/>
  <c r="D19" i="254"/>
  <c r="D19" i="253"/>
  <c r="D20" i="253"/>
  <c r="D25" i="253"/>
  <c r="F8" i="253"/>
  <c r="D26" i="253"/>
  <c r="D27" i="253"/>
  <c r="D34" i="252"/>
  <c r="C33" i="252"/>
  <c r="D33" i="252" s="1"/>
  <c r="D32" i="252"/>
  <c r="C29" i="252"/>
  <c r="A29" i="252"/>
  <c r="C28" i="252"/>
  <c r="A28" i="252"/>
  <c r="C27" i="252"/>
  <c r="A27" i="252"/>
  <c r="A25" i="252"/>
  <c r="E24" i="252"/>
  <c r="B24" i="252"/>
  <c r="A24" i="252"/>
  <c r="E15" i="252"/>
  <c r="E14" i="252"/>
  <c r="E13" i="252"/>
  <c r="E12" i="252"/>
  <c r="B5" i="252"/>
  <c r="D20" i="252" s="1"/>
  <c r="D28" i="252" s="1"/>
  <c r="F2" i="252"/>
  <c r="F24" i="252" s="1"/>
  <c r="D27" i="252" l="1"/>
  <c r="D21" i="252"/>
  <c r="D29" i="252" s="1"/>
  <c r="F8" i="252"/>
  <c r="D19" i="252"/>
  <c r="D34" i="251"/>
  <c r="D33" i="251"/>
  <c r="D32" i="251"/>
  <c r="C29" i="251"/>
  <c r="A29" i="251"/>
  <c r="C28" i="251"/>
  <c r="A28" i="251"/>
  <c r="C27" i="251"/>
  <c r="A27" i="251"/>
  <c r="A25" i="251"/>
  <c r="E24" i="251"/>
  <c r="B24" i="251"/>
  <c r="A24" i="251"/>
  <c r="D19" i="251"/>
  <c r="E15" i="251"/>
  <c r="E14" i="251"/>
  <c r="E13" i="251"/>
  <c r="E12" i="251"/>
  <c r="F8" i="251"/>
  <c r="B5" i="251"/>
  <c r="D27" i="251" s="1"/>
  <c r="F2" i="251"/>
  <c r="F24" i="251" s="1"/>
  <c r="D34" i="250"/>
  <c r="D33" i="250"/>
  <c r="D32" i="250"/>
  <c r="C29" i="250"/>
  <c r="A29" i="250"/>
  <c r="C28" i="250"/>
  <c r="A28" i="250"/>
  <c r="C27" i="250"/>
  <c r="A27" i="250"/>
  <c r="A25" i="250"/>
  <c r="E24" i="250"/>
  <c r="B24" i="250"/>
  <c r="A24" i="250"/>
  <c r="D19" i="250"/>
  <c r="E15" i="250"/>
  <c r="E14" i="250"/>
  <c r="E13" i="250"/>
  <c r="E12" i="250"/>
  <c r="F8" i="250"/>
  <c r="B5" i="250"/>
  <c r="D27" i="250" s="1"/>
  <c r="F2" i="250"/>
  <c r="F24" i="250" s="1"/>
  <c r="D34" i="249"/>
  <c r="D33" i="249"/>
  <c r="D32" i="249"/>
  <c r="C29" i="249"/>
  <c r="A29" i="249"/>
  <c r="C28" i="249"/>
  <c r="A28" i="249"/>
  <c r="C27" i="249"/>
  <c r="A27" i="249"/>
  <c r="A25" i="249"/>
  <c r="E24" i="249"/>
  <c r="B24" i="249"/>
  <c r="A24" i="249"/>
  <c r="E15" i="249"/>
  <c r="E14" i="249"/>
  <c r="E13" i="249"/>
  <c r="E12" i="249"/>
  <c r="B5" i="249"/>
  <c r="D20" i="249" s="1"/>
  <c r="D28" i="249" s="1"/>
  <c r="F2" i="249"/>
  <c r="F24" i="249" s="1"/>
  <c r="D20" i="251" l="1"/>
  <c r="D28" i="251" s="1"/>
  <c r="D21" i="251"/>
  <c r="D29" i="251" s="1"/>
  <c r="D20" i="250"/>
  <c r="D28" i="250" s="1"/>
  <c r="D21" i="250"/>
  <c r="D29" i="250" s="1"/>
  <c r="D21" i="249"/>
  <c r="D29" i="249" s="1"/>
  <c r="F8" i="249"/>
  <c r="D27" i="249"/>
  <c r="D19" i="249"/>
  <c r="D32" i="248"/>
  <c r="C31" i="248"/>
  <c r="D31" i="248" s="1"/>
  <c r="D30" i="248"/>
  <c r="C27" i="248"/>
  <c r="A27" i="248"/>
  <c r="C26" i="248"/>
  <c r="A26" i="248"/>
  <c r="C25" i="248"/>
  <c r="A25" i="248"/>
  <c r="E23" i="248"/>
  <c r="C23" i="248"/>
  <c r="A23" i="248"/>
  <c r="D20" i="248"/>
  <c r="E14" i="248"/>
  <c r="E13" i="248"/>
  <c r="E12" i="248"/>
  <c r="F8" i="248"/>
  <c r="B5" i="248"/>
  <c r="D25" i="248" s="1"/>
  <c r="F2" i="248"/>
  <c r="F23" i="248" s="1"/>
  <c r="D32" i="247"/>
  <c r="C31" i="247"/>
  <c r="D31" i="247" s="1"/>
  <c r="D30" i="247"/>
  <c r="C27" i="247"/>
  <c r="A27" i="247"/>
  <c r="C26" i="247"/>
  <c r="A26" i="247"/>
  <c r="C25" i="247"/>
  <c r="A25" i="247"/>
  <c r="E23" i="247"/>
  <c r="C23" i="247"/>
  <c r="A23" i="247"/>
  <c r="D20" i="247"/>
  <c r="E14" i="247"/>
  <c r="E13" i="247"/>
  <c r="E12" i="247"/>
  <c r="B5" i="247"/>
  <c r="D25" i="247" s="1"/>
  <c r="F2" i="247"/>
  <c r="F23" i="247" s="1"/>
  <c r="D32" i="246"/>
  <c r="C31" i="246"/>
  <c r="D31" i="246" s="1"/>
  <c r="D30" i="246"/>
  <c r="C27" i="246"/>
  <c r="A27" i="246"/>
  <c r="C26" i="246"/>
  <c r="A26" i="246"/>
  <c r="C25" i="246"/>
  <c r="A25" i="246"/>
  <c r="E23" i="246"/>
  <c r="C23" i="246"/>
  <c r="A23" i="246"/>
  <c r="E14" i="246"/>
  <c r="E13" i="246"/>
  <c r="E12" i="246"/>
  <c r="B5" i="246"/>
  <c r="D20" i="246" s="1"/>
  <c r="F2" i="246"/>
  <c r="F23" i="246" s="1"/>
  <c r="D26" i="248" l="1"/>
  <c r="D27" i="248"/>
  <c r="D18" i="248"/>
  <c r="D19" i="248"/>
  <c r="D27" i="247"/>
  <c r="F8" i="247"/>
  <c r="D26" i="247"/>
  <c r="D18" i="247"/>
  <c r="D19" i="247"/>
  <c r="F8" i="246"/>
  <c r="D27" i="246"/>
  <c r="D26" i="246"/>
  <c r="D18" i="246"/>
  <c r="D19" i="246"/>
  <c r="D25" i="246"/>
  <c r="D35" i="245"/>
  <c r="C34" i="245"/>
  <c r="D34" i="245" s="1"/>
  <c r="D33" i="245"/>
  <c r="C29" i="245"/>
  <c r="A29" i="245"/>
  <c r="C28" i="245"/>
  <c r="A28" i="245"/>
  <c r="C27" i="245"/>
  <c r="A27" i="245"/>
  <c r="A25" i="245"/>
  <c r="E24" i="245"/>
  <c r="B24" i="245"/>
  <c r="A24" i="245"/>
  <c r="E15" i="245"/>
  <c r="E14" i="245"/>
  <c r="E13" i="245"/>
  <c r="E12" i="245"/>
  <c r="B5" i="245"/>
  <c r="D20" i="245" s="1"/>
  <c r="D28" i="245" s="1"/>
  <c r="F2" i="245"/>
  <c r="F24" i="245" s="1"/>
  <c r="D27" i="245" l="1"/>
  <c r="D21" i="245"/>
  <c r="D29" i="245" s="1"/>
  <c r="F8" i="245"/>
  <c r="D19" i="245"/>
  <c r="D35" i="244"/>
  <c r="C34" i="244"/>
  <c r="D34" i="244" s="1"/>
  <c r="D33" i="244"/>
  <c r="C29" i="244"/>
  <c r="A29" i="244"/>
  <c r="C28" i="244"/>
  <c r="A28" i="244"/>
  <c r="C27" i="244"/>
  <c r="A27" i="244"/>
  <c r="A25" i="244"/>
  <c r="E24" i="244"/>
  <c r="B24" i="244"/>
  <c r="A24" i="244"/>
  <c r="D19" i="244"/>
  <c r="E15" i="244"/>
  <c r="E14" i="244"/>
  <c r="E13" i="244"/>
  <c r="E12" i="244"/>
  <c r="F8" i="244"/>
  <c r="B5" i="244"/>
  <c r="D27" i="244" s="1"/>
  <c r="F2" i="244"/>
  <c r="F24" i="244" s="1"/>
  <c r="D35" i="243"/>
  <c r="C34" i="243"/>
  <c r="D34" i="243" s="1"/>
  <c r="D33" i="243"/>
  <c r="C29" i="243"/>
  <c r="A29" i="243"/>
  <c r="C28" i="243"/>
  <c r="A28" i="243"/>
  <c r="C27" i="243"/>
  <c r="A27" i="243"/>
  <c r="A25" i="243"/>
  <c r="E24" i="243"/>
  <c r="B24" i="243"/>
  <c r="A24" i="243"/>
  <c r="E15" i="243"/>
  <c r="E14" i="243"/>
  <c r="E13" i="243"/>
  <c r="E12" i="243"/>
  <c r="B5" i="243"/>
  <c r="D27" i="243" s="1"/>
  <c r="F2" i="243"/>
  <c r="F24" i="243" s="1"/>
  <c r="D35" i="242"/>
  <c r="C34" i="242"/>
  <c r="D34" i="242" s="1"/>
  <c r="D33" i="242"/>
  <c r="C29" i="242"/>
  <c r="A29" i="242"/>
  <c r="C28" i="242"/>
  <c r="A28" i="242"/>
  <c r="C27" i="242"/>
  <c r="A27" i="242"/>
  <c r="A25" i="242"/>
  <c r="E24" i="242"/>
  <c r="B24" i="242"/>
  <c r="A24" i="242"/>
  <c r="E15" i="242"/>
  <c r="E14" i="242"/>
  <c r="E13" i="242"/>
  <c r="E12" i="242"/>
  <c r="B5" i="242"/>
  <c r="D27" i="242" s="1"/>
  <c r="F2" i="242"/>
  <c r="F24" i="242" s="1"/>
  <c r="D20" i="244" l="1"/>
  <c r="D28" i="244" s="1"/>
  <c r="D21" i="244"/>
  <c r="D29" i="244" s="1"/>
  <c r="F8" i="243"/>
  <c r="D19" i="243"/>
  <c r="F8" i="242"/>
  <c r="D19" i="242"/>
  <c r="D20" i="243"/>
  <c r="D28" i="243" s="1"/>
  <c r="D21" i="243"/>
  <c r="D29" i="243" s="1"/>
  <c r="D20" i="242"/>
  <c r="D28" i="242" s="1"/>
  <c r="D21" i="242"/>
  <c r="D29" i="242" s="1"/>
  <c r="D32" i="241"/>
  <c r="C31" i="241"/>
  <c r="D31" i="241" s="1"/>
  <c r="D30" i="241"/>
  <c r="C25" i="241"/>
  <c r="A25" i="241"/>
  <c r="E23" i="241"/>
  <c r="C23" i="241"/>
  <c r="A23" i="241"/>
  <c r="E14" i="241"/>
  <c r="E13" i="241"/>
  <c r="E12" i="241"/>
  <c r="B5" i="241"/>
  <c r="D18" i="241" s="1"/>
  <c r="D25" i="241" s="1"/>
  <c r="F2" i="241"/>
  <c r="F23" i="241" s="1"/>
  <c r="F8" i="241" l="1"/>
  <c r="D34" i="240"/>
  <c r="C33" i="240"/>
  <c r="D33" i="240" s="1"/>
  <c r="D32" i="240"/>
  <c r="C29" i="240"/>
  <c r="A29" i="240"/>
  <c r="C28" i="240"/>
  <c r="A28" i="240"/>
  <c r="C27" i="240"/>
  <c r="A27" i="240"/>
  <c r="A25" i="240"/>
  <c r="E24" i="240"/>
  <c r="B24" i="240"/>
  <c r="A24" i="240"/>
  <c r="D19" i="240"/>
  <c r="E15" i="240"/>
  <c r="E14" i="240"/>
  <c r="E13" i="240"/>
  <c r="E12" i="240"/>
  <c r="F8" i="240"/>
  <c r="B5" i="240"/>
  <c r="D27" i="240" s="1"/>
  <c r="F2" i="240"/>
  <c r="F24" i="240" s="1"/>
  <c r="D34" i="239"/>
  <c r="C33" i="239"/>
  <c r="D33" i="239" s="1"/>
  <c r="D32" i="239"/>
  <c r="C29" i="239"/>
  <c r="A29" i="239"/>
  <c r="C28" i="239"/>
  <c r="A28" i="239"/>
  <c r="C27" i="239"/>
  <c r="A27" i="239"/>
  <c r="A25" i="239"/>
  <c r="E24" i="239"/>
  <c r="B24" i="239"/>
  <c r="A24" i="239"/>
  <c r="D19" i="239"/>
  <c r="E15" i="239"/>
  <c r="E14" i="239"/>
  <c r="E13" i="239"/>
  <c r="E12" i="239"/>
  <c r="F8" i="239"/>
  <c r="B5" i="239"/>
  <c r="D27" i="239" s="1"/>
  <c r="F2" i="239"/>
  <c r="F24" i="239" s="1"/>
  <c r="D34" i="238"/>
  <c r="C33" i="238"/>
  <c r="D33" i="238" s="1"/>
  <c r="D32" i="238"/>
  <c r="C29" i="238"/>
  <c r="A29" i="238"/>
  <c r="C28" i="238"/>
  <c r="A28" i="238"/>
  <c r="C27" i="238"/>
  <c r="A27" i="238"/>
  <c r="A25" i="238"/>
  <c r="E24" i="238"/>
  <c r="B24" i="238"/>
  <c r="A24" i="238"/>
  <c r="E15" i="238"/>
  <c r="E14" i="238"/>
  <c r="E13" i="238"/>
  <c r="E12" i="238"/>
  <c r="B5" i="238"/>
  <c r="D27" i="238" s="1"/>
  <c r="F2" i="238"/>
  <c r="F24" i="238" s="1"/>
  <c r="D20" i="240" l="1"/>
  <c r="D28" i="240" s="1"/>
  <c r="D21" i="240"/>
  <c r="D29" i="240" s="1"/>
  <c r="D20" i="239"/>
  <c r="D28" i="239" s="1"/>
  <c r="D21" i="239"/>
  <c r="D29" i="239" s="1"/>
  <c r="F8" i="238"/>
  <c r="D19" i="238"/>
  <c r="D20" i="238"/>
  <c r="D28" i="238" s="1"/>
  <c r="D21" i="238"/>
  <c r="D29" i="238" s="1"/>
  <c r="D32" i="237"/>
  <c r="C31" i="237"/>
  <c r="D31" i="237" s="1"/>
  <c r="D30" i="237"/>
  <c r="C25" i="237"/>
  <c r="A25" i="237"/>
  <c r="E23" i="237"/>
  <c r="C23" i="237"/>
  <c r="A23" i="237"/>
  <c r="E14" i="237"/>
  <c r="E13" i="237"/>
  <c r="E12" i="237"/>
  <c r="B5" i="237"/>
  <c r="D18" i="237" s="1"/>
  <c r="D25" i="237" s="1"/>
  <c r="F2" i="237"/>
  <c r="F23" i="237" s="1"/>
  <c r="F8" i="237" l="1"/>
  <c r="D34" i="236"/>
  <c r="D33" i="236"/>
  <c r="D32" i="236"/>
  <c r="C29" i="236"/>
  <c r="A29" i="236"/>
  <c r="C28" i="236"/>
  <c r="A28" i="236"/>
  <c r="C27" i="236"/>
  <c r="A27" i="236"/>
  <c r="A25" i="236"/>
  <c r="E24" i="236"/>
  <c r="B24" i="236"/>
  <c r="A24" i="236"/>
  <c r="D19" i="236"/>
  <c r="E15" i="236"/>
  <c r="E14" i="236"/>
  <c r="E13" i="236"/>
  <c r="E12" i="236"/>
  <c r="F8" i="236"/>
  <c r="B5" i="236"/>
  <c r="D27" i="236" s="1"/>
  <c r="F2" i="236"/>
  <c r="F24" i="236" s="1"/>
  <c r="D34" i="235"/>
  <c r="D33" i="235"/>
  <c r="D32" i="235"/>
  <c r="C29" i="235"/>
  <c r="A29" i="235"/>
  <c r="C28" i="235"/>
  <c r="A28" i="235"/>
  <c r="C27" i="235"/>
  <c r="A27" i="235"/>
  <c r="A25" i="235"/>
  <c r="E24" i="235"/>
  <c r="B24" i="235"/>
  <c r="A24" i="235"/>
  <c r="E15" i="235"/>
  <c r="E14" i="235"/>
  <c r="E13" i="235"/>
  <c r="E12" i="235"/>
  <c r="F8" i="235"/>
  <c r="B5" i="235"/>
  <c r="D27" i="235" s="1"/>
  <c r="F2" i="235"/>
  <c r="F24" i="235" s="1"/>
  <c r="D19" i="234"/>
  <c r="D34" i="234"/>
  <c r="D33" i="234"/>
  <c r="D32" i="234"/>
  <c r="C29" i="234"/>
  <c r="A29" i="234"/>
  <c r="C28" i="234"/>
  <c r="A28" i="234"/>
  <c r="C27" i="234"/>
  <c r="A27" i="234"/>
  <c r="A25" i="234"/>
  <c r="E24" i="234"/>
  <c r="B24" i="234"/>
  <c r="A24" i="234"/>
  <c r="E15" i="234"/>
  <c r="E14" i="234"/>
  <c r="E13" i="234"/>
  <c r="E12" i="234"/>
  <c r="B5" i="234"/>
  <c r="D20" i="234" s="1"/>
  <c r="D28" i="234" s="1"/>
  <c r="F2" i="234"/>
  <c r="F24" i="234" s="1"/>
  <c r="D20" i="236" l="1"/>
  <c r="D28" i="236" s="1"/>
  <c r="D21" i="236"/>
  <c r="D29" i="236" s="1"/>
  <c r="D19" i="235"/>
  <c r="D20" i="235"/>
  <c r="D28" i="235" s="1"/>
  <c r="D21" i="235"/>
  <c r="D29" i="235" s="1"/>
  <c r="D21" i="234"/>
  <c r="D29" i="234" s="1"/>
  <c r="D27" i="234"/>
  <c r="F8" i="234"/>
  <c r="D21" i="233"/>
  <c r="D34" i="233"/>
  <c r="C33" i="233"/>
  <c r="D33" i="233" s="1"/>
  <c r="C28" i="233"/>
  <c r="A28" i="233"/>
  <c r="A27" i="233"/>
  <c r="E25" i="233"/>
  <c r="C25" i="233"/>
  <c r="A25" i="233"/>
  <c r="E15" i="233"/>
  <c r="E14" i="233"/>
  <c r="E13" i="233"/>
  <c r="E12" i="233"/>
  <c r="B5" i="233"/>
  <c r="F8" i="233" s="1"/>
  <c r="F2" i="233"/>
  <c r="F25" i="233" s="1"/>
  <c r="D28" i="233" l="1"/>
  <c r="D32" i="233"/>
  <c r="D33" i="232"/>
  <c r="C32" i="232"/>
  <c r="D32" i="232" s="1"/>
  <c r="D31" i="232"/>
  <c r="C26" i="232"/>
  <c r="A26" i="232"/>
  <c r="E24" i="232"/>
  <c r="C24" i="232"/>
  <c r="A24" i="232"/>
  <c r="E15" i="232"/>
  <c r="E14" i="232"/>
  <c r="E13" i="232"/>
  <c r="E12" i="232"/>
  <c r="B5" i="232"/>
  <c r="F8" i="232" s="1"/>
  <c r="F2" i="232"/>
  <c r="F24" i="232" s="1"/>
  <c r="D33" i="231"/>
  <c r="C32" i="231"/>
  <c r="D32" i="231" s="1"/>
  <c r="D31" i="231"/>
  <c r="C26" i="231"/>
  <c r="A26" i="231"/>
  <c r="E24" i="231"/>
  <c r="C24" i="231"/>
  <c r="A24" i="231"/>
  <c r="E15" i="231"/>
  <c r="E14" i="231"/>
  <c r="E13" i="231"/>
  <c r="E12" i="231"/>
  <c r="B5" i="231"/>
  <c r="F8" i="231" s="1"/>
  <c r="F2" i="231"/>
  <c r="F24" i="231" s="1"/>
  <c r="D19" i="232" l="1"/>
  <c r="D26" i="232" s="1"/>
  <c r="D19" i="231"/>
  <c r="D26" i="231" s="1"/>
  <c r="D34" i="230"/>
  <c r="C33" i="230"/>
  <c r="D33" i="230" s="1"/>
  <c r="D32" i="230"/>
  <c r="C29" i="230"/>
  <c r="A29" i="230"/>
  <c r="C28" i="230"/>
  <c r="A28" i="230"/>
  <c r="C27" i="230"/>
  <c r="A27" i="230"/>
  <c r="A25" i="230"/>
  <c r="E24" i="230"/>
  <c r="B24" i="230"/>
  <c r="A24" i="230"/>
  <c r="D19" i="230"/>
  <c r="E15" i="230"/>
  <c r="E14" i="230"/>
  <c r="E13" i="230"/>
  <c r="E12" i="230"/>
  <c r="F8" i="230"/>
  <c r="B5" i="230"/>
  <c r="D27" i="230" s="1"/>
  <c r="F2" i="230"/>
  <c r="F24" i="230" s="1"/>
  <c r="D20" i="230" l="1"/>
  <c r="D28" i="230" s="1"/>
  <c r="D21" i="230"/>
  <c r="D29" i="230" s="1"/>
  <c r="D34" i="229"/>
  <c r="C33" i="229"/>
  <c r="D33" i="229" s="1"/>
  <c r="D32" i="229"/>
  <c r="C29" i="229"/>
  <c r="A29" i="229"/>
  <c r="D28" i="229"/>
  <c r="C28" i="229"/>
  <c r="A28" i="229"/>
  <c r="C27" i="229"/>
  <c r="A27" i="229"/>
  <c r="A25" i="229"/>
  <c r="E24" i="229"/>
  <c r="B24" i="229"/>
  <c r="A24" i="229"/>
  <c r="D20" i="229"/>
  <c r="D19" i="229"/>
  <c r="E15" i="229"/>
  <c r="E14" i="229"/>
  <c r="E13" i="229"/>
  <c r="E12" i="229"/>
  <c r="F8" i="229"/>
  <c r="B5" i="229"/>
  <c r="D27" i="229" s="1"/>
  <c r="F2" i="229"/>
  <c r="F24" i="229" s="1"/>
  <c r="D21" i="229" l="1"/>
  <c r="D29" i="229" s="1"/>
  <c r="D34" i="228"/>
  <c r="C33" i="228"/>
  <c r="D33" i="228" s="1"/>
  <c r="D32" i="228"/>
  <c r="C29" i="228"/>
  <c r="A29" i="228"/>
  <c r="C28" i="228"/>
  <c r="A28" i="228"/>
  <c r="C27" i="228"/>
  <c r="A27" i="228"/>
  <c r="A25" i="228"/>
  <c r="E24" i="228"/>
  <c r="B24" i="228"/>
  <c r="A24" i="228"/>
  <c r="E15" i="228"/>
  <c r="E14" i="228"/>
  <c r="E13" i="228"/>
  <c r="E12" i="228"/>
  <c r="B5" i="228"/>
  <c r="D20" i="228" s="1"/>
  <c r="D28" i="228" s="1"/>
  <c r="F2" i="228"/>
  <c r="F24" i="228" s="1"/>
  <c r="D27" i="228" l="1"/>
  <c r="D21" i="228"/>
  <c r="D29" i="228" s="1"/>
  <c r="F8" i="228"/>
  <c r="D19" i="228"/>
  <c r="D34" i="227"/>
  <c r="D33" i="227"/>
  <c r="D32" i="227"/>
  <c r="C33" i="227"/>
  <c r="C29" i="227"/>
  <c r="A29" i="227"/>
  <c r="C28" i="227"/>
  <c r="A28" i="227"/>
  <c r="C27" i="227"/>
  <c r="A27" i="227"/>
  <c r="A25" i="227"/>
  <c r="E24" i="227"/>
  <c r="B24" i="227"/>
  <c r="A24" i="227"/>
  <c r="E15" i="227"/>
  <c r="E14" i="227"/>
  <c r="E13" i="227"/>
  <c r="E12" i="227"/>
  <c r="B5" i="227"/>
  <c r="D19" i="227" s="1"/>
  <c r="F2" i="227"/>
  <c r="F24" i="227" s="1"/>
  <c r="D20" i="227" l="1"/>
  <c r="D28" i="227" s="1"/>
  <c r="D21" i="227"/>
  <c r="D29" i="227" s="1"/>
  <c r="D27" i="227"/>
  <c r="F8" i="227"/>
  <c r="D32" i="226"/>
  <c r="C31" i="226"/>
  <c r="D31" i="226" s="1"/>
  <c r="D30" i="226"/>
  <c r="C27" i="226"/>
  <c r="A27" i="226"/>
  <c r="C26" i="226"/>
  <c r="A26" i="226"/>
  <c r="C25" i="226"/>
  <c r="A25" i="226"/>
  <c r="E23" i="226"/>
  <c r="C23" i="226"/>
  <c r="A23" i="226"/>
  <c r="D20" i="226"/>
  <c r="E14" i="226"/>
  <c r="E13" i="226"/>
  <c r="E12" i="226"/>
  <c r="B5" i="226"/>
  <c r="D25" i="226" s="1"/>
  <c r="F2" i="226"/>
  <c r="F23" i="226" s="1"/>
  <c r="D32" i="225"/>
  <c r="C31" i="225"/>
  <c r="D31" i="225" s="1"/>
  <c r="D30" i="225"/>
  <c r="C27" i="225"/>
  <c r="A27" i="225"/>
  <c r="C26" i="225"/>
  <c r="A26" i="225"/>
  <c r="C25" i="225"/>
  <c r="A25" i="225"/>
  <c r="E23" i="225"/>
  <c r="C23" i="225"/>
  <c r="A23" i="225"/>
  <c r="D20" i="225"/>
  <c r="D19" i="225"/>
  <c r="E14" i="225"/>
  <c r="E13" i="225"/>
  <c r="E12" i="225"/>
  <c r="F8" i="225"/>
  <c r="B5" i="225"/>
  <c r="D25" i="225" s="1"/>
  <c r="F2" i="225"/>
  <c r="F23" i="225" s="1"/>
  <c r="D27" i="226" l="1"/>
  <c r="D18" i="226"/>
  <c r="F8" i="226"/>
  <c r="D26" i="226"/>
  <c r="D19" i="226"/>
  <c r="D27" i="225"/>
  <c r="D26" i="225"/>
  <c r="D18" i="225"/>
  <c r="C27" i="224"/>
  <c r="D32" i="224"/>
  <c r="D31" i="224"/>
  <c r="C31" i="224"/>
  <c r="D30" i="224"/>
  <c r="A27" i="224"/>
  <c r="C26" i="224"/>
  <c r="A26" i="224"/>
  <c r="C25" i="224"/>
  <c r="A25" i="224"/>
  <c r="E23" i="224"/>
  <c r="C23" i="224"/>
  <c r="A23" i="224"/>
  <c r="E14" i="224"/>
  <c r="E13" i="224"/>
  <c r="E12" i="224"/>
  <c r="B5" i="224"/>
  <c r="D25" i="224" s="1"/>
  <c r="F2" i="224"/>
  <c r="F23" i="224" s="1"/>
  <c r="D20" i="224" l="1"/>
  <c r="F8" i="224"/>
  <c r="D26" i="224"/>
  <c r="D27" i="224"/>
  <c r="D18" i="224"/>
  <c r="D19" i="224"/>
  <c r="D35" i="223"/>
  <c r="C34" i="223"/>
  <c r="D34" i="223" s="1"/>
  <c r="D33" i="223"/>
  <c r="C29" i="223"/>
  <c r="A29" i="223"/>
  <c r="C28" i="223"/>
  <c r="A28" i="223"/>
  <c r="C27" i="223"/>
  <c r="A27" i="223"/>
  <c r="A25" i="223"/>
  <c r="E24" i="223"/>
  <c r="B24" i="223"/>
  <c r="A24" i="223"/>
  <c r="D19" i="223"/>
  <c r="E15" i="223"/>
  <c r="E14" i="223"/>
  <c r="E13" i="223"/>
  <c r="E12" i="223"/>
  <c r="F8" i="223"/>
  <c r="B5" i="223"/>
  <c r="D27" i="223" s="1"/>
  <c r="F2" i="223"/>
  <c r="F24" i="223" s="1"/>
  <c r="D35" i="222"/>
  <c r="C34" i="222"/>
  <c r="D34" i="222" s="1"/>
  <c r="D33" i="222"/>
  <c r="C29" i="222"/>
  <c r="A29" i="222"/>
  <c r="C28" i="222"/>
  <c r="A28" i="222"/>
  <c r="C27" i="222"/>
  <c r="A27" i="222"/>
  <c r="A25" i="222"/>
  <c r="E24" i="222"/>
  <c r="B24" i="222"/>
  <c r="A24" i="222"/>
  <c r="D19" i="222"/>
  <c r="E15" i="222"/>
  <c r="E14" i="222"/>
  <c r="E13" i="222"/>
  <c r="E12" i="222"/>
  <c r="F8" i="222"/>
  <c r="B5" i="222"/>
  <c r="D27" i="222" s="1"/>
  <c r="F2" i="222"/>
  <c r="F24" i="222" s="1"/>
  <c r="D35" i="221"/>
  <c r="C34" i="221"/>
  <c r="D34" i="221" s="1"/>
  <c r="D33" i="221"/>
  <c r="C29" i="221"/>
  <c r="A29" i="221"/>
  <c r="C28" i="221"/>
  <c r="A28" i="221"/>
  <c r="C27" i="221"/>
  <c r="A27" i="221"/>
  <c r="A25" i="221"/>
  <c r="E24" i="221"/>
  <c r="B24" i="221"/>
  <c r="A24" i="221"/>
  <c r="E15" i="221"/>
  <c r="E14" i="221"/>
  <c r="E13" i="221"/>
  <c r="E12" i="221"/>
  <c r="B5" i="221"/>
  <c r="F2" i="221"/>
  <c r="F24" i="221" s="1"/>
  <c r="D20" i="223" l="1"/>
  <c r="D28" i="223" s="1"/>
  <c r="D21" i="223"/>
  <c r="D29" i="223" s="1"/>
  <c r="D20" i="222"/>
  <c r="D28" i="222" s="1"/>
  <c r="D21" i="222"/>
  <c r="D29" i="222" s="1"/>
  <c r="D27" i="221"/>
  <c r="D19" i="221"/>
  <c r="F8" i="221"/>
  <c r="D20" i="221"/>
  <c r="D28" i="221" s="1"/>
  <c r="D21" i="221"/>
  <c r="D29" i="221" s="1"/>
  <c r="C27" i="218"/>
  <c r="D32" i="220" l="1"/>
  <c r="C31" i="220"/>
  <c r="D31" i="220" s="1"/>
  <c r="D30" i="220"/>
  <c r="A27" i="220"/>
  <c r="C26" i="220"/>
  <c r="A26" i="220"/>
  <c r="C25" i="220"/>
  <c r="A25" i="220"/>
  <c r="E23" i="220"/>
  <c r="C23" i="220"/>
  <c r="A23" i="220"/>
  <c r="D20" i="220"/>
  <c r="E14" i="220"/>
  <c r="E13" i="220"/>
  <c r="E12" i="220"/>
  <c r="B5" i="220"/>
  <c r="D25" i="220" s="1"/>
  <c r="F2" i="220"/>
  <c r="F23" i="220" s="1"/>
  <c r="D32" i="219"/>
  <c r="C31" i="219"/>
  <c r="D31" i="219" s="1"/>
  <c r="D30" i="219"/>
  <c r="A27" i="219"/>
  <c r="A26" i="219"/>
  <c r="C25" i="219"/>
  <c r="A25" i="219"/>
  <c r="E23" i="219"/>
  <c r="C23" i="219"/>
  <c r="A23" i="219"/>
  <c r="D20" i="219"/>
  <c r="E14" i="219"/>
  <c r="E13" i="219"/>
  <c r="E12" i="219"/>
  <c r="B5" i="219"/>
  <c r="D25" i="219" s="1"/>
  <c r="F2" i="219"/>
  <c r="F23" i="219" s="1"/>
  <c r="A27" i="218"/>
  <c r="D32" i="218"/>
  <c r="C31" i="218"/>
  <c r="D31" i="218" s="1"/>
  <c r="D30" i="218"/>
  <c r="C26" i="218"/>
  <c r="A26" i="218"/>
  <c r="C25" i="218"/>
  <c r="A25" i="218"/>
  <c r="E23" i="218"/>
  <c r="C23" i="218"/>
  <c r="A23" i="218"/>
  <c r="E14" i="218"/>
  <c r="E13" i="218"/>
  <c r="E12" i="218"/>
  <c r="B5" i="218"/>
  <c r="D25" i="218" s="1"/>
  <c r="F2" i="218"/>
  <c r="F23" i="218" s="1"/>
  <c r="F8" i="220" l="1"/>
  <c r="D26" i="220"/>
  <c r="D27" i="220"/>
  <c r="D18" i="220"/>
  <c r="D19" i="220"/>
  <c r="D26" i="219"/>
  <c r="D27" i="219"/>
  <c r="D18" i="219"/>
  <c r="F8" i="219"/>
  <c r="D19" i="219"/>
  <c r="D20" i="218"/>
  <c r="D26" i="218"/>
  <c r="F8" i="218"/>
  <c r="D27" i="218"/>
  <c r="D18" i="218"/>
  <c r="D19" i="218"/>
  <c r="D33" i="217"/>
  <c r="C32" i="217"/>
  <c r="D32" i="217" s="1"/>
  <c r="D31" i="217"/>
  <c r="C28" i="217"/>
  <c r="A28" i="217"/>
  <c r="D27" i="217"/>
  <c r="C27" i="217"/>
  <c r="A27" i="217"/>
  <c r="C26" i="217"/>
  <c r="A26" i="217"/>
  <c r="A24" i="217"/>
  <c r="E23" i="217"/>
  <c r="B23" i="217"/>
  <c r="A23" i="217"/>
  <c r="E14" i="217"/>
  <c r="E13" i="217"/>
  <c r="E12" i="217"/>
  <c r="B5" i="217"/>
  <c r="F8" i="217" s="1"/>
  <c r="F2" i="217"/>
  <c r="F23" i="217" s="1"/>
  <c r="D33" i="216"/>
  <c r="C32" i="216"/>
  <c r="D32" i="216" s="1"/>
  <c r="D31" i="216"/>
  <c r="C28" i="216"/>
  <c r="A28" i="216"/>
  <c r="C27" i="216"/>
  <c r="A27" i="216"/>
  <c r="C26" i="216"/>
  <c r="A26" i="216"/>
  <c r="A24" i="216"/>
  <c r="E23" i="216"/>
  <c r="B23" i="216"/>
  <c r="A23" i="216"/>
  <c r="E14" i="216"/>
  <c r="E13" i="216"/>
  <c r="E12" i="216"/>
  <c r="B5" i="216"/>
  <c r="F8" i="216" s="1"/>
  <c r="F2" i="216"/>
  <c r="F23" i="216" s="1"/>
  <c r="D33" i="215"/>
  <c r="C32" i="215"/>
  <c r="D32" i="215" s="1"/>
  <c r="D31" i="215"/>
  <c r="C28" i="215"/>
  <c r="A28" i="215"/>
  <c r="C27" i="215"/>
  <c r="A27" i="215"/>
  <c r="C26" i="215"/>
  <c r="A26" i="215"/>
  <c r="A24" i="215"/>
  <c r="E23" i="215"/>
  <c r="B23" i="215"/>
  <c r="A23" i="215"/>
  <c r="E14" i="215"/>
  <c r="E13" i="215"/>
  <c r="E12" i="215"/>
  <c r="B5" i="215"/>
  <c r="D19" i="215" s="1"/>
  <c r="F2" i="215"/>
  <c r="F23" i="215" s="1"/>
  <c r="D28" i="217" l="1"/>
  <c r="D18" i="217"/>
  <c r="D19" i="217"/>
  <c r="D20" i="217"/>
  <c r="D26" i="217"/>
  <c r="D27" i="216"/>
  <c r="D28" i="216"/>
  <c r="D18" i="216"/>
  <c r="D19" i="216"/>
  <c r="D20" i="216"/>
  <c r="D26" i="216"/>
  <c r="D20" i="215"/>
  <c r="D26" i="215"/>
  <c r="F8" i="215"/>
  <c r="D27" i="215"/>
  <c r="D18" i="215"/>
  <c r="D28" i="215"/>
  <c r="D33" i="214"/>
  <c r="C32" i="214"/>
  <c r="D32" i="214" s="1"/>
  <c r="D31" i="214"/>
  <c r="C26" i="214"/>
  <c r="A26" i="214"/>
  <c r="E24" i="214"/>
  <c r="C24" i="214"/>
  <c r="A24" i="214"/>
  <c r="E15" i="214"/>
  <c r="E14" i="214"/>
  <c r="E13" i="214"/>
  <c r="E12" i="214"/>
  <c r="B5" i="214"/>
  <c r="D19" i="214" s="1"/>
  <c r="D26" i="214" s="1"/>
  <c r="F2" i="214"/>
  <c r="F24" i="214" s="1"/>
  <c r="D33" i="213"/>
  <c r="C32" i="213"/>
  <c r="D32" i="213" s="1"/>
  <c r="D31" i="213"/>
  <c r="C26" i="213"/>
  <c r="A26" i="213"/>
  <c r="E24" i="213"/>
  <c r="C24" i="213"/>
  <c r="A24" i="213"/>
  <c r="E15" i="213"/>
  <c r="E14" i="213"/>
  <c r="E13" i="213"/>
  <c r="E12" i="213"/>
  <c r="B5" i="213"/>
  <c r="F8" i="213" s="1"/>
  <c r="F2" i="213"/>
  <c r="F24" i="213" s="1"/>
  <c r="F8" i="214" l="1"/>
  <c r="D19" i="213"/>
  <c r="D26" i="213" s="1"/>
  <c r="D33" i="212"/>
  <c r="C32" i="212"/>
  <c r="D32" i="212" s="1"/>
  <c r="D31" i="212"/>
  <c r="C28" i="212"/>
  <c r="A28" i="212"/>
  <c r="C27" i="212"/>
  <c r="A27" i="212"/>
  <c r="C26" i="212"/>
  <c r="A26" i="212"/>
  <c r="A24" i="212"/>
  <c r="E23" i="212"/>
  <c r="B23" i="212"/>
  <c r="A23" i="212"/>
  <c r="E14" i="212"/>
  <c r="E13" i="212"/>
  <c r="E12" i="212"/>
  <c r="F8" i="212"/>
  <c r="B5" i="212"/>
  <c r="D19" i="212" s="1"/>
  <c r="F2" i="212"/>
  <c r="F23" i="212" s="1"/>
  <c r="D33" i="211"/>
  <c r="C32" i="211"/>
  <c r="D32" i="211" s="1"/>
  <c r="D31" i="211"/>
  <c r="C28" i="211"/>
  <c r="A28" i="211"/>
  <c r="C27" i="211"/>
  <c r="A27" i="211"/>
  <c r="C26" i="211"/>
  <c r="A26" i="211"/>
  <c r="A24" i="211"/>
  <c r="E23" i="211"/>
  <c r="B23" i="211"/>
  <c r="A23" i="211"/>
  <c r="E14" i="211"/>
  <c r="E13" i="211"/>
  <c r="E12" i="211"/>
  <c r="B5" i="211"/>
  <c r="F2" i="211"/>
  <c r="F23" i="211" s="1"/>
  <c r="D33" i="210"/>
  <c r="C32" i="210"/>
  <c r="D32" i="210" s="1"/>
  <c r="D31" i="210"/>
  <c r="C28" i="210"/>
  <c r="A28" i="210"/>
  <c r="C27" i="210"/>
  <c r="A27" i="210"/>
  <c r="C26" i="210"/>
  <c r="A26" i="210"/>
  <c r="A24" i="210"/>
  <c r="E23" i="210"/>
  <c r="B23" i="210"/>
  <c r="A23" i="210"/>
  <c r="E14" i="210"/>
  <c r="E13" i="210"/>
  <c r="E12" i="210"/>
  <c r="B5" i="210"/>
  <c r="D19" i="210" s="1"/>
  <c r="F2" i="210"/>
  <c r="F23" i="210" s="1"/>
  <c r="D26" i="211" l="1"/>
  <c r="D18" i="211"/>
  <c r="D27" i="211"/>
  <c r="D18" i="212"/>
  <c r="D26" i="212"/>
  <c r="D27" i="212"/>
  <c r="D28" i="212"/>
  <c r="D20" i="212"/>
  <c r="D28" i="211"/>
  <c r="D19" i="211"/>
  <c r="F8" i="211"/>
  <c r="D20" i="211"/>
  <c r="D20" i="210"/>
  <c r="D26" i="210"/>
  <c r="D28" i="210"/>
  <c r="D18" i="210"/>
  <c r="F8" i="210"/>
  <c r="D27" i="210"/>
  <c r="D36" i="209"/>
  <c r="C35" i="209"/>
  <c r="D35" i="209" s="1"/>
  <c r="D34" i="209"/>
  <c r="C28" i="209"/>
  <c r="A28" i="209"/>
  <c r="A26" i="209"/>
  <c r="E25" i="209"/>
  <c r="B25" i="209"/>
  <c r="A25" i="209"/>
  <c r="D19" i="209"/>
  <c r="E14" i="209"/>
  <c r="E13" i="209"/>
  <c r="E12" i="209"/>
  <c r="F8" i="209"/>
  <c r="B5" i="209"/>
  <c r="D28" i="209" s="1"/>
  <c r="F2" i="209"/>
  <c r="F25" i="209" s="1"/>
  <c r="D36" i="208"/>
  <c r="C35" i="208"/>
  <c r="D35" i="208" s="1"/>
  <c r="D34" i="208"/>
  <c r="D28" i="208"/>
  <c r="C28" i="208"/>
  <c r="A28" i="208"/>
  <c r="A26" i="208"/>
  <c r="E25" i="208"/>
  <c r="B25" i="208"/>
  <c r="A25" i="208"/>
  <c r="D19" i="208"/>
  <c r="E14" i="208"/>
  <c r="E13" i="208"/>
  <c r="E12" i="208"/>
  <c r="F8" i="208"/>
  <c r="B5" i="208"/>
  <c r="F2" i="208"/>
  <c r="F25" i="208" s="1"/>
  <c r="D36" i="207"/>
  <c r="C35" i="207"/>
  <c r="D35" i="207" s="1"/>
  <c r="D34" i="207"/>
  <c r="C28" i="207"/>
  <c r="A28" i="207"/>
  <c r="A26" i="207"/>
  <c r="E25" i="207"/>
  <c r="B25" i="207"/>
  <c r="A25" i="207"/>
  <c r="E14" i="207"/>
  <c r="E13" i="207"/>
  <c r="E12" i="207"/>
  <c r="B5" i="207"/>
  <c r="F8" i="207" s="1"/>
  <c r="F2" i="207"/>
  <c r="F25" i="207" s="1"/>
  <c r="D19" i="207" l="1"/>
  <c r="D28" i="207"/>
  <c r="D35" i="206"/>
  <c r="D34" i="206"/>
  <c r="C34" i="206"/>
  <c r="D33" i="206"/>
  <c r="C30" i="206"/>
  <c r="A30" i="206"/>
  <c r="C29" i="206"/>
  <c r="A29" i="206"/>
  <c r="C28" i="206"/>
  <c r="A28" i="206"/>
  <c r="A26" i="206"/>
  <c r="E25" i="206"/>
  <c r="B25" i="206"/>
  <c r="A25" i="206"/>
  <c r="E15" i="206"/>
  <c r="E14" i="206"/>
  <c r="E13" i="206"/>
  <c r="E12" i="206"/>
  <c r="B5" i="206"/>
  <c r="D28" i="206" s="1"/>
  <c r="F2" i="206"/>
  <c r="F25" i="206" s="1"/>
  <c r="D35" i="205"/>
  <c r="D34" i="205"/>
  <c r="C34" i="205"/>
  <c r="D33" i="205"/>
  <c r="C30" i="205"/>
  <c r="A30" i="205"/>
  <c r="C29" i="205"/>
  <c r="D29" i="205" s="1"/>
  <c r="A29" i="205"/>
  <c r="C28" i="205"/>
  <c r="A28" i="205"/>
  <c r="A26" i="205"/>
  <c r="E25" i="205"/>
  <c r="B25" i="205"/>
  <c r="A25" i="205"/>
  <c r="E15" i="205"/>
  <c r="E14" i="205"/>
  <c r="E13" i="205"/>
  <c r="E12" i="205"/>
  <c r="B5" i="205"/>
  <c r="D28" i="205" s="1"/>
  <c r="F2" i="205"/>
  <c r="F25" i="205" s="1"/>
  <c r="D34" i="204"/>
  <c r="C33" i="204"/>
  <c r="D33" i="204" s="1"/>
  <c r="D32" i="204"/>
  <c r="C28" i="204"/>
  <c r="A28" i="204"/>
  <c r="C27" i="204"/>
  <c r="A27" i="204"/>
  <c r="C26" i="204"/>
  <c r="A26" i="204"/>
  <c r="A24" i="204"/>
  <c r="E23" i="204"/>
  <c r="B23" i="204"/>
  <c r="A23" i="204"/>
  <c r="E14" i="204"/>
  <c r="E13" i="204"/>
  <c r="E12" i="204"/>
  <c r="B5" i="204"/>
  <c r="F8" i="204" s="1"/>
  <c r="F2" i="204"/>
  <c r="F23" i="204" s="1"/>
  <c r="F8" i="205" l="1"/>
  <c r="D20" i="206"/>
  <c r="F8" i="206"/>
  <c r="D29" i="206"/>
  <c r="D30" i="206"/>
  <c r="D21" i="206"/>
  <c r="D22" i="206"/>
  <c r="D20" i="205"/>
  <c r="D30" i="205"/>
  <c r="D21" i="205"/>
  <c r="D22" i="205"/>
  <c r="D18" i="204"/>
  <c r="D19" i="204"/>
  <c r="D27" i="204" s="1"/>
  <c r="D20" i="204"/>
  <c r="D28" i="204" s="1"/>
  <c r="D26" i="204"/>
  <c r="D37" i="203"/>
  <c r="C36" i="203"/>
  <c r="D36" i="203" s="1"/>
  <c r="D35" i="203"/>
  <c r="A30" i="203"/>
  <c r="C29" i="203"/>
  <c r="A29" i="203"/>
  <c r="A27" i="203"/>
  <c r="E26" i="203"/>
  <c r="B26" i="203"/>
  <c r="A26" i="203"/>
  <c r="D21" i="203"/>
  <c r="D20" i="203"/>
  <c r="E15" i="203"/>
  <c r="E14" i="203"/>
  <c r="E13" i="203"/>
  <c r="B5" i="203"/>
  <c r="F8" i="203" s="1"/>
  <c r="F2" i="203"/>
  <c r="F26" i="203" s="1"/>
  <c r="D37" i="202"/>
  <c r="C36" i="202"/>
  <c r="D36" i="202" s="1"/>
  <c r="D35" i="202"/>
  <c r="A30" i="202"/>
  <c r="C29" i="202"/>
  <c r="A29" i="202"/>
  <c r="A27" i="202"/>
  <c r="E26" i="202"/>
  <c r="B26" i="202"/>
  <c r="A26" i="202"/>
  <c r="D20" i="202"/>
  <c r="E15" i="202"/>
  <c r="E14" i="202"/>
  <c r="E13" i="202"/>
  <c r="B5" i="202"/>
  <c r="F8" i="202" s="1"/>
  <c r="F2" i="202"/>
  <c r="F26" i="202" s="1"/>
  <c r="D37" i="201"/>
  <c r="C36" i="201"/>
  <c r="D36" i="201" s="1"/>
  <c r="D35" i="201"/>
  <c r="A30" i="201"/>
  <c r="C29" i="201"/>
  <c r="A29" i="201"/>
  <c r="A27" i="201"/>
  <c r="E26" i="201"/>
  <c r="B26" i="201"/>
  <c r="A26" i="201"/>
  <c r="E15" i="201"/>
  <c r="E14" i="201"/>
  <c r="E13" i="201"/>
  <c r="B5" i="201"/>
  <c r="F8" i="201" s="1"/>
  <c r="F2" i="201"/>
  <c r="F26" i="201" s="1"/>
  <c r="D29" i="203" l="1"/>
  <c r="D30" i="203"/>
  <c r="D21" i="202"/>
  <c r="D29" i="202"/>
  <c r="D30" i="202"/>
  <c r="D20" i="201"/>
  <c r="D21" i="201"/>
  <c r="D29" i="201"/>
  <c r="D30" i="201"/>
  <c r="A10" i="200"/>
  <c r="D35" i="200" l="1"/>
  <c r="D34" i="200"/>
  <c r="C34" i="200"/>
  <c r="D33" i="200"/>
  <c r="C30" i="200"/>
  <c r="D30" i="200" s="1"/>
  <c r="A30" i="200"/>
  <c r="C29" i="200"/>
  <c r="A29" i="200"/>
  <c r="C28" i="200"/>
  <c r="A28" i="200"/>
  <c r="A26" i="200"/>
  <c r="E25" i="200"/>
  <c r="B25" i="200"/>
  <c r="A25" i="200"/>
  <c r="D20" i="200"/>
  <c r="E15" i="200"/>
  <c r="E14" i="200"/>
  <c r="E13" i="200"/>
  <c r="E12" i="200"/>
  <c r="F8" i="200"/>
  <c r="B5" i="200"/>
  <c r="D28" i="200" s="1"/>
  <c r="F2" i="200"/>
  <c r="F25" i="200" s="1"/>
  <c r="D35" i="199"/>
  <c r="C34" i="199"/>
  <c r="D34" i="199" s="1"/>
  <c r="D33" i="199"/>
  <c r="C30" i="199"/>
  <c r="A30" i="199"/>
  <c r="C29" i="199"/>
  <c r="A29" i="199"/>
  <c r="C28" i="199"/>
  <c r="A28" i="199"/>
  <c r="A26" i="199"/>
  <c r="E25" i="199"/>
  <c r="B25" i="199"/>
  <c r="A25" i="199"/>
  <c r="E15" i="199"/>
  <c r="E14" i="199"/>
  <c r="E13" i="199"/>
  <c r="E12" i="199"/>
  <c r="B5" i="199"/>
  <c r="D28" i="199" s="1"/>
  <c r="F2" i="199"/>
  <c r="F25" i="199" s="1"/>
  <c r="D29" i="200" l="1"/>
  <c r="D29" i="199"/>
  <c r="D20" i="199"/>
  <c r="F8" i="199"/>
  <c r="D21" i="200"/>
  <c r="D22" i="200"/>
  <c r="D30" i="199"/>
  <c r="D21" i="199"/>
  <c r="D22" i="199"/>
  <c r="C26" i="189"/>
  <c r="D33" i="198"/>
  <c r="C32" i="198"/>
  <c r="D32" i="198" s="1"/>
  <c r="D31" i="198"/>
  <c r="A28" i="198"/>
  <c r="C27" i="198"/>
  <c r="D27" i="198" s="1"/>
  <c r="A27" i="198"/>
  <c r="C26" i="198"/>
  <c r="D26" i="198" s="1"/>
  <c r="A26" i="198"/>
  <c r="E24" i="198"/>
  <c r="C24" i="198"/>
  <c r="A24" i="198"/>
  <c r="D20" i="198"/>
  <c r="E14" i="198"/>
  <c r="E13" i="198"/>
  <c r="E12" i="198"/>
  <c r="F8" i="198"/>
  <c r="B5" i="198"/>
  <c r="F2" i="198"/>
  <c r="F24" i="198" s="1"/>
  <c r="D33" i="197"/>
  <c r="D32" i="197"/>
  <c r="C32" i="197"/>
  <c r="D31" i="197"/>
  <c r="C28" i="197"/>
  <c r="A28" i="197"/>
  <c r="C27" i="197"/>
  <c r="A27" i="197"/>
  <c r="C26" i="197"/>
  <c r="A26" i="197"/>
  <c r="E24" i="197"/>
  <c r="C24" i="197"/>
  <c r="A24" i="197"/>
  <c r="E14" i="197"/>
  <c r="E13" i="197"/>
  <c r="E12" i="197"/>
  <c r="B5" i="197"/>
  <c r="D26" i="197" s="1"/>
  <c r="F2" i="197"/>
  <c r="F24" i="197" s="1"/>
  <c r="D19" i="198" l="1"/>
  <c r="D27" i="197"/>
  <c r="F8" i="197"/>
  <c r="D28" i="197"/>
  <c r="D19" i="197"/>
  <c r="D21" i="197"/>
  <c r="D20" i="197"/>
  <c r="D34" i="196"/>
  <c r="C33" i="196"/>
  <c r="D33" i="196" s="1"/>
  <c r="D32" i="196"/>
  <c r="C28" i="196"/>
  <c r="A28" i="196"/>
  <c r="A27" i="196"/>
  <c r="E25" i="196"/>
  <c r="C25" i="196"/>
  <c r="A25" i="196"/>
  <c r="E15" i="196"/>
  <c r="E14" i="196"/>
  <c r="E13" i="196"/>
  <c r="E12" i="196"/>
  <c r="B5" i="196"/>
  <c r="D21" i="196" s="1"/>
  <c r="D28" i="196" s="1"/>
  <c r="F2" i="196"/>
  <c r="F25" i="196" s="1"/>
  <c r="F8" i="196" l="1"/>
  <c r="D27" i="196"/>
  <c r="D20" i="196"/>
  <c r="D34" i="195"/>
  <c r="C33" i="195"/>
  <c r="D33" i="195" s="1"/>
  <c r="D32" i="195"/>
  <c r="C29" i="195"/>
  <c r="A29" i="195"/>
  <c r="C28" i="195"/>
  <c r="D28" i="195" s="1"/>
  <c r="A28" i="195"/>
  <c r="C27" i="195"/>
  <c r="A27" i="195"/>
  <c r="E25" i="195"/>
  <c r="C25" i="195"/>
  <c r="A25" i="195"/>
  <c r="E15" i="195"/>
  <c r="E14" i="195"/>
  <c r="E13" i="195"/>
  <c r="E12" i="195"/>
  <c r="F8" i="195"/>
  <c r="B5" i="195"/>
  <c r="D22" i="195" s="1"/>
  <c r="F2" i="195"/>
  <c r="F25" i="195" s="1"/>
  <c r="D32" i="194"/>
  <c r="C31" i="194"/>
  <c r="D31" i="194" s="1"/>
  <c r="D30" i="194"/>
  <c r="C27" i="194"/>
  <c r="A27" i="194"/>
  <c r="C26" i="194"/>
  <c r="A26" i="194"/>
  <c r="C25" i="194"/>
  <c r="A25" i="194"/>
  <c r="E23" i="194"/>
  <c r="C23" i="194"/>
  <c r="A23" i="194"/>
  <c r="E14" i="194"/>
  <c r="E13" i="194"/>
  <c r="E12" i="194"/>
  <c r="B5" i="194"/>
  <c r="D20" i="194" s="1"/>
  <c r="F2" i="194"/>
  <c r="F23" i="194" s="1"/>
  <c r="D34" i="193"/>
  <c r="D33" i="193"/>
  <c r="C33" i="193"/>
  <c r="D32" i="193"/>
  <c r="C29" i="193"/>
  <c r="A29" i="193"/>
  <c r="C28" i="193"/>
  <c r="A28" i="193"/>
  <c r="C27" i="193"/>
  <c r="A27" i="193"/>
  <c r="E25" i="193"/>
  <c r="C25" i="193"/>
  <c r="A25" i="193"/>
  <c r="E15" i="193"/>
  <c r="E14" i="193"/>
  <c r="E13" i="193"/>
  <c r="E12" i="193"/>
  <c r="B5" i="193"/>
  <c r="D27" i="193" s="1"/>
  <c r="F2" i="193"/>
  <c r="F25" i="193" s="1"/>
  <c r="D29" i="195" l="1"/>
  <c r="D20" i="195"/>
  <c r="D21" i="195"/>
  <c r="D27" i="195"/>
  <c r="D25" i="194"/>
  <c r="D18" i="194"/>
  <c r="D26" i="194"/>
  <c r="D19" i="194"/>
  <c r="F8" i="194"/>
  <c r="D27" i="194"/>
  <c r="D22" i="193"/>
  <c r="F8" i="193"/>
  <c r="D29" i="193"/>
  <c r="D20" i="193"/>
  <c r="D28" i="193"/>
  <c r="D21" i="193"/>
  <c r="D35" i="192"/>
  <c r="C34" i="192"/>
  <c r="D34" i="192" s="1"/>
  <c r="D33" i="192"/>
  <c r="C30" i="192"/>
  <c r="A30" i="192"/>
  <c r="C29" i="192"/>
  <c r="A29" i="192"/>
  <c r="C28" i="192"/>
  <c r="A28" i="192"/>
  <c r="A26" i="192"/>
  <c r="E25" i="192"/>
  <c r="B25" i="192"/>
  <c r="A25" i="192"/>
  <c r="D20" i="192"/>
  <c r="E15" i="192"/>
  <c r="E14" i="192"/>
  <c r="E13" i="192"/>
  <c r="E12" i="192"/>
  <c r="F8" i="192"/>
  <c r="B5" i="192"/>
  <c r="D28" i="192" s="1"/>
  <c r="F2" i="192"/>
  <c r="F25" i="192" s="1"/>
  <c r="D35" i="191"/>
  <c r="C34" i="191"/>
  <c r="D34" i="191" s="1"/>
  <c r="D33" i="191"/>
  <c r="C30" i="191"/>
  <c r="A30" i="191"/>
  <c r="C29" i="191"/>
  <c r="A29" i="191"/>
  <c r="C28" i="191"/>
  <c r="A28" i="191"/>
  <c r="A26" i="191"/>
  <c r="E25" i="191"/>
  <c r="B25" i="191"/>
  <c r="A25" i="191"/>
  <c r="D20" i="191"/>
  <c r="E15" i="191"/>
  <c r="E14" i="191"/>
  <c r="E13" i="191"/>
  <c r="E12" i="191"/>
  <c r="B5" i="191"/>
  <c r="D28" i="191" s="1"/>
  <c r="F2" i="191"/>
  <c r="F25" i="191" s="1"/>
  <c r="D35" i="190"/>
  <c r="D34" i="190"/>
  <c r="C34" i="190"/>
  <c r="D33" i="190"/>
  <c r="C30" i="190"/>
  <c r="A30" i="190"/>
  <c r="C29" i="190"/>
  <c r="A29" i="190"/>
  <c r="C28" i="190"/>
  <c r="A28" i="190"/>
  <c r="A26" i="190"/>
  <c r="E25" i="190"/>
  <c r="B25" i="190"/>
  <c r="A25" i="190"/>
  <c r="E15" i="190"/>
  <c r="E14" i="190"/>
  <c r="E13" i="190"/>
  <c r="E12" i="190"/>
  <c r="B5" i="190"/>
  <c r="D28" i="190" s="1"/>
  <c r="F2" i="190"/>
  <c r="F25" i="190" s="1"/>
  <c r="D33" i="189"/>
  <c r="C32" i="189"/>
  <c r="D32" i="189" s="1"/>
  <c r="D31" i="189"/>
  <c r="C27" i="189"/>
  <c r="A27" i="189"/>
  <c r="D26" i="189"/>
  <c r="A26" i="189"/>
  <c r="E24" i="189"/>
  <c r="C24" i="189"/>
  <c r="A24" i="189"/>
  <c r="E15" i="189"/>
  <c r="E14" i="189"/>
  <c r="E13" i="189"/>
  <c r="E12" i="189"/>
  <c r="B5" i="189"/>
  <c r="F8" i="189" s="1"/>
  <c r="F2" i="189"/>
  <c r="F24" i="189" s="1"/>
  <c r="D33" i="188"/>
  <c r="C32" i="188"/>
  <c r="D32" i="188" s="1"/>
  <c r="D31" i="188"/>
  <c r="C27" i="188"/>
  <c r="A27" i="188"/>
  <c r="A26" i="188"/>
  <c r="E24" i="188"/>
  <c r="C24" i="188"/>
  <c r="A24" i="188"/>
  <c r="E15" i="188"/>
  <c r="E14" i="188"/>
  <c r="E13" i="188"/>
  <c r="E12" i="188"/>
  <c r="B5" i="188"/>
  <c r="D20" i="188" s="1"/>
  <c r="D27" i="188" s="1"/>
  <c r="F2" i="188"/>
  <c r="F24" i="188" s="1"/>
  <c r="D20" i="187"/>
  <c r="D21" i="192" l="1"/>
  <c r="D29" i="192" s="1"/>
  <c r="D22" i="192"/>
  <c r="D30" i="192" s="1"/>
  <c r="F8" i="191"/>
  <c r="D21" i="191"/>
  <c r="D29" i="191" s="1"/>
  <c r="D22" i="191"/>
  <c r="D30" i="191" s="1"/>
  <c r="F8" i="190"/>
  <c r="D20" i="190"/>
  <c r="D21" i="190"/>
  <c r="D29" i="190" s="1"/>
  <c r="D22" i="190"/>
  <c r="D30" i="190" s="1"/>
  <c r="D19" i="189"/>
  <c r="D20" i="189"/>
  <c r="D27" i="189" s="1"/>
  <c r="F8" i="188"/>
  <c r="D26" i="188"/>
  <c r="D19" i="188"/>
  <c r="D33" i="187" l="1"/>
  <c r="D32" i="187"/>
  <c r="C32" i="187"/>
  <c r="D31" i="187"/>
  <c r="C27" i="187"/>
  <c r="A27" i="187"/>
  <c r="A26" i="187"/>
  <c r="E24" i="187"/>
  <c r="C24" i="187"/>
  <c r="A24" i="187"/>
  <c r="D27" i="187"/>
  <c r="E15" i="187"/>
  <c r="E14" i="187"/>
  <c r="E13" i="187"/>
  <c r="E12" i="187"/>
  <c r="B5" i="187"/>
  <c r="F2" i="187"/>
  <c r="F24" i="187" s="1"/>
  <c r="F8" i="187" l="1"/>
  <c r="D19" i="187"/>
  <c r="D26" i="187"/>
  <c r="D33" i="186"/>
  <c r="C32" i="186"/>
  <c r="D32" i="186" s="1"/>
  <c r="D31" i="186"/>
  <c r="C28" i="186"/>
  <c r="A28" i="186"/>
  <c r="C27" i="186"/>
  <c r="A27" i="186"/>
  <c r="A26" i="186"/>
  <c r="E24" i="186"/>
  <c r="C24" i="186"/>
  <c r="A24" i="186"/>
  <c r="D20" i="186"/>
  <c r="D27" i="186" s="1"/>
  <c r="E15" i="186"/>
  <c r="E14" i="186"/>
  <c r="E13" i="186"/>
  <c r="E12" i="186"/>
  <c r="B5" i="186"/>
  <c r="D21" i="186" s="1"/>
  <c r="D28" i="186" s="1"/>
  <c r="F2" i="186"/>
  <c r="F24" i="186" s="1"/>
  <c r="D33" i="185"/>
  <c r="C32" i="185"/>
  <c r="D32" i="185" s="1"/>
  <c r="D31" i="185"/>
  <c r="C28" i="185"/>
  <c r="A28" i="185"/>
  <c r="C27" i="185"/>
  <c r="A27" i="185"/>
  <c r="A26" i="185"/>
  <c r="E24" i="185"/>
  <c r="C24" i="185"/>
  <c r="A24" i="185"/>
  <c r="D20" i="185"/>
  <c r="D27" i="185" s="1"/>
  <c r="E15" i="185"/>
  <c r="E14" i="185"/>
  <c r="E13" i="185"/>
  <c r="E12" i="185"/>
  <c r="B5" i="185"/>
  <c r="D21" i="185" s="1"/>
  <c r="D28" i="185" s="1"/>
  <c r="F2" i="185"/>
  <c r="F24" i="185" s="1"/>
  <c r="D33" i="184"/>
  <c r="C32" i="184"/>
  <c r="D32" i="184" s="1"/>
  <c r="D31" i="184"/>
  <c r="C28" i="184"/>
  <c r="A28" i="184"/>
  <c r="C27" i="184"/>
  <c r="A27" i="184"/>
  <c r="A26" i="184"/>
  <c r="E24" i="184"/>
  <c r="C24" i="184"/>
  <c r="A24" i="184"/>
  <c r="D20" i="184"/>
  <c r="D27" i="184" s="1"/>
  <c r="E15" i="184"/>
  <c r="E14" i="184"/>
  <c r="E13" i="184"/>
  <c r="E12" i="184"/>
  <c r="B5" i="184"/>
  <c r="F8" i="184" s="1"/>
  <c r="F2" i="184"/>
  <c r="F24" i="184" s="1"/>
  <c r="F8" i="186" l="1"/>
  <c r="D19" i="186"/>
  <c r="D26" i="186"/>
  <c r="F8" i="185"/>
  <c r="D19" i="185"/>
  <c r="D26" i="185"/>
  <c r="D26" i="184"/>
  <c r="D19" i="184"/>
  <c r="D21" i="184"/>
  <c r="D28" i="184" s="1"/>
  <c r="D37" i="183"/>
  <c r="D36" i="183"/>
  <c r="C36" i="183"/>
  <c r="D35" i="183"/>
  <c r="C30" i="183"/>
  <c r="A30" i="183"/>
  <c r="C29" i="183"/>
  <c r="A29" i="183"/>
  <c r="A27" i="183"/>
  <c r="E26" i="183"/>
  <c r="B26" i="183"/>
  <c r="A26" i="183"/>
  <c r="E15" i="183"/>
  <c r="E14" i="183"/>
  <c r="E13" i="183"/>
  <c r="B5" i="183"/>
  <c r="D20" i="183" s="1"/>
  <c r="F2" i="183"/>
  <c r="F26" i="183" s="1"/>
  <c r="D37" i="182"/>
  <c r="C36" i="182"/>
  <c r="D36" i="182" s="1"/>
  <c r="D35" i="182"/>
  <c r="C30" i="182"/>
  <c r="A30" i="182"/>
  <c r="C29" i="182"/>
  <c r="A29" i="182"/>
  <c r="A27" i="182"/>
  <c r="E26" i="182"/>
  <c r="B26" i="182"/>
  <c r="A26" i="182"/>
  <c r="E15" i="182"/>
  <c r="E14" i="182"/>
  <c r="E13" i="182"/>
  <c r="B5" i="182"/>
  <c r="D20" i="182" s="1"/>
  <c r="F2" i="182"/>
  <c r="F26" i="182" s="1"/>
  <c r="D37" i="181"/>
  <c r="C36" i="181"/>
  <c r="D36" i="181" s="1"/>
  <c r="D35" i="181"/>
  <c r="C30" i="181"/>
  <c r="A30" i="181"/>
  <c r="C29" i="181"/>
  <c r="A29" i="181"/>
  <c r="A27" i="181"/>
  <c r="E26" i="181"/>
  <c r="B26" i="181"/>
  <c r="A26" i="181"/>
  <c r="E15" i="181"/>
  <c r="E14" i="181"/>
  <c r="E13" i="181"/>
  <c r="B5" i="181"/>
  <c r="D20" i="181" s="1"/>
  <c r="F2" i="181"/>
  <c r="F26" i="181" s="1"/>
  <c r="C30" i="180"/>
  <c r="A30" i="180"/>
  <c r="C29" i="180"/>
  <c r="A29" i="180"/>
  <c r="E25" i="180"/>
  <c r="B25" i="180"/>
  <c r="A25" i="180"/>
  <c r="D21" i="180"/>
  <c r="E14" i="180"/>
  <c r="E13" i="180"/>
  <c r="E12" i="180"/>
  <c r="B5" i="180"/>
  <c r="D30" i="180" s="1"/>
  <c r="F2" i="180"/>
  <c r="F25" i="180" s="1"/>
  <c r="D29" i="183" l="1"/>
  <c r="D21" i="183"/>
  <c r="F8" i="183"/>
  <c r="D30" i="183"/>
  <c r="D29" i="182"/>
  <c r="D21" i="182"/>
  <c r="F8" i="182"/>
  <c r="D30" i="182"/>
  <c r="D21" i="181"/>
  <c r="D29" i="181"/>
  <c r="F8" i="181"/>
  <c r="D30" i="181"/>
  <c r="F8" i="180"/>
  <c r="D20" i="180"/>
  <c r="D29" i="180"/>
  <c r="D34" i="179"/>
  <c r="D33" i="179"/>
  <c r="D32" i="179"/>
  <c r="C29" i="179"/>
  <c r="A29" i="179"/>
  <c r="C28" i="179"/>
  <c r="A28" i="179"/>
  <c r="C27" i="179"/>
  <c r="A27" i="179"/>
  <c r="A25" i="179"/>
  <c r="E24" i="179"/>
  <c r="B24" i="179"/>
  <c r="A24" i="179"/>
  <c r="E15" i="179"/>
  <c r="E14" i="179"/>
  <c r="E13" i="179"/>
  <c r="E12" i="179"/>
  <c r="B5" i="179"/>
  <c r="D27" i="179" s="1"/>
  <c r="F2" i="179"/>
  <c r="F24" i="179" s="1"/>
  <c r="D34" i="178"/>
  <c r="D33" i="178"/>
  <c r="D32" i="178"/>
  <c r="C29" i="178"/>
  <c r="A29" i="178"/>
  <c r="C28" i="178"/>
  <c r="A28" i="178"/>
  <c r="C27" i="178"/>
  <c r="A27" i="178"/>
  <c r="A25" i="178"/>
  <c r="E24" i="178"/>
  <c r="B24" i="178"/>
  <c r="A24" i="178"/>
  <c r="D19" i="178"/>
  <c r="E15" i="178"/>
  <c r="E14" i="178"/>
  <c r="E13" i="178"/>
  <c r="E12" i="178"/>
  <c r="B5" i="178"/>
  <c r="D27" i="178" s="1"/>
  <c r="F2" i="178"/>
  <c r="F24" i="178" s="1"/>
  <c r="D34" i="177"/>
  <c r="D33" i="177"/>
  <c r="D32" i="177"/>
  <c r="C29" i="177"/>
  <c r="A29" i="177"/>
  <c r="C28" i="177"/>
  <c r="A28" i="177"/>
  <c r="C27" i="177"/>
  <c r="A27" i="177"/>
  <c r="A25" i="177"/>
  <c r="E24" i="177"/>
  <c r="B24" i="177"/>
  <c r="A24" i="177"/>
  <c r="E15" i="177"/>
  <c r="E14" i="177"/>
  <c r="E13" i="177"/>
  <c r="E12" i="177"/>
  <c r="B5" i="177"/>
  <c r="D27" i="177" s="1"/>
  <c r="F2" i="177"/>
  <c r="F24" i="177" s="1"/>
  <c r="D32" i="57"/>
  <c r="D33" i="57"/>
  <c r="D34" i="57"/>
  <c r="D19" i="179" l="1"/>
  <c r="F8" i="179"/>
  <c r="D20" i="179"/>
  <c r="D28" i="179" s="1"/>
  <c r="D21" i="179"/>
  <c r="D29" i="179" s="1"/>
  <c r="F8" i="178"/>
  <c r="D20" i="178"/>
  <c r="D28" i="178" s="1"/>
  <c r="D21" i="178"/>
  <c r="D29" i="178" s="1"/>
  <c r="F8" i="177"/>
  <c r="D19" i="177"/>
  <c r="D20" i="177"/>
  <c r="D28" i="177" s="1"/>
  <c r="D21" i="177"/>
  <c r="D29" i="177" s="1"/>
  <c r="D33" i="176"/>
  <c r="C32" i="176"/>
  <c r="D32" i="176" s="1"/>
  <c r="D31" i="176"/>
  <c r="C26" i="176"/>
  <c r="A26" i="176"/>
  <c r="E24" i="176"/>
  <c r="C24" i="176"/>
  <c r="A24" i="176"/>
  <c r="E15" i="176"/>
  <c r="E14" i="176"/>
  <c r="E13" i="176"/>
  <c r="E12" i="176"/>
  <c r="B5" i="176"/>
  <c r="F8" i="176" s="1"/>
  <c r="F2" i="176"/>
  <c r="F24" i="176" s="1"/>
  <c r="D33" i="175"/>
  <c r="C32" i="175"/>
  <c r="D32" i="175" s="1"/>
  <c r="D31" i="175"/>
  <c r="C26" i="175"/>
  <c r="A26" i="175"/>
  <c r="E24" i="175"/>
  <c r="C24" i="175"/>
  <c r="A24" i="175"/>
  <c r="E15" i="175"/>
  <c r="E14" i="175"/>
  <c r="E13" i="175"/>
  <c r="E12" i="175"/>
  <c r="B5" i="175"/>
  <c r="D19" i="175" s="1"/>
  <c r="D26" i="175" s="1"/>
  <c r="F2" i="175"/>
  <c r="F24" i="175" s="1"/>
  <c r="D33" i="174"/>
  <c r="C32" i="174"/>
  <c r="D32" i="174" s="1"/>
  <c r="D31" i="174"/>
  <c r="C26" i="174"/>
  <c r="A26" i="174"/>
  <c r="E24" i="174"/>
  <c r="C24" i="174"/>
  <c r="A24" i="174"/>
  <c r="E15" i="174"/>
  <c r="E14" i="174"/>
  <c r="E13" i="174"/>
  <c r="E12" i="174"/>
  <c r="B5" i="174"/>
  <c r="F8" i="174" s="1"/>
  <c r="F2" i="174"/>
  <c r="F24" i="174" s="1"/>
  <c r="D19" i="176" l="1"/>
  <c r="D26" i="176" s="1"/>
  <c r="F8" i="175"/>
  <c r="D19" i="174"/>
  <c r="D26" i="174" s="1"/>
  <c r="D35" i="173"/>
  <c r="C34" i="173"/>
  <c r="D34" i="173" s="1"/>
  <c r="D33" i="173"/>
  <c r="C30" i="173"/>
  <c r="A30" i="173"/>
  <c r="C29" i="173"/>
  <c r="A29" i="173"/>
  <c r="C28" i="173"/>
  <c r="A28" i="173"/>
  <c r="A26" i="173"/>
  <c r="E25" i="173"/>
  <c r="B25" i="173"/>
  <c r="A25" i="173"/>
  <c r="E15" i="173"/>
  <c r="E14" i="173"/>
  <c r="E13" i="173"/>
  <c r="E12" i="173"/>
  <c r="B5" i="173"/>
  <c r="D28" i="173" s="1"/>
  <c r="F2" i="173"/>
  <c r="F25" i="173" s="1"/>
  <c r="D35" i="172"/>
  <c r="C34" i="172"/>
  <c r="D34" i="172" s="1"/>
  <c r="D33" i="172"/>
  <c r="C30" i="172"/>
  <c r="A30" i="172"/>
  <c r="C29" i="172"/>
  <c r="A29" i="172"/>
  <c r="C28" i="172"/>
  <c r="A28" i="172"/>
  <c r="A26" i="172"/>
  <c r="E25" i="172"/>
  <c r="B25" i="172"/>
  <c r="A25" i="172"/>
  <c r="E15" i="172"/>
  <c r="E14" i="172"/>
  <c r="E13" i="172"/>
  <c r="E12" i="172"/>
  <c r="B5" i="172"/>
  <c r="D28" i="172" s="1"/>
  <c r="F2" i="172"/>
  <c r="F25" i="172" s="1"/>
  <c r="D35" i="171"/>
  <c r="D34" i="171"/>
  <c r="C34" i="171"/>
  <c r="D33" i="171"/>
  <c r="C30" i="171"/>
  <c r="A30" i="171"/>
  <c r="C29" i="171"/>
  <c r="A29" i="171"/>
  <c r="C28" i="171"/>
  <c r="A28" i="171"/>
  <c r="A26" i="171"/>
  <c r="E25" i="171"/>
  <c r="B25" i="171"/>
  <c r="A25" i="171"/>
  <c r="D20" i="171"/>
  <c r="E15" i="171"/>
  <c r="E14" i="171"/>
  <c r="E13" i="171"/>
  <c r="E12" i="171"/>
  <c r="B5" i="171"/>
  <c r="D28" i="171" s="1"/>
  <c r="F2" i="171"/>
  <c r="F25" i="171" s="1"/>
  <c r="D20" i="173" l="1"/>
  <c r="F8" i="173"/>
  <c r="D21" i="173"/>
  <c r="D29" i="173" s="1"/>
  <c r="D22" i="173"/>
  <c r="D30" i="173" s="1"/>
  <c r="F8" i="172"/>
  <c r="D20" i="172"/>
  <c r="D21" i="172"/>
  <c r="D29" i="172" s="1"/>
  <c r="D22" i="172"/>
  <c r="D30" i="172" s="1"/>
  <c r="F8" i="171"/>
  <c r="D21" i="171"/>
  <c r="D29" i="171" s="1"/>
  <c r="D22" i="171"/>
  <c r="D30" i="171" s="1"/>
  <c r="C31" i="170"/>
  <c r="A31" i="170"/>
  <c r="C30" i="170"/>
  <c r="A30" i="170"/>
  <c r="E26" i="170"/>
  <c r="B26" i="170"/>
  <c r="A26" i="170"/>
  <c r="E15" i="170"/>
  <c r="E14" i="170"/>
  <c r="E13" i="170"/>
  <c r="E12" i="170"/>
  <c r="B5" i="170"/>
  <c r="F2" i="170"/>
  <c r="F26" i="170" s="1"/>
  <c r="D30" i="170" l="1"/>
  <c r="F8" i="170"/>
  <c r="D31" i="170"/>
  <c r="D21" i="170"/>
  <c r="D22" i="170"/>
  <c r="D33" i="169" l="1"/>
  <c r="C32" i="169"/>
  <c r="D32" i="169" s="1"/>
  <c r="D31" i="169"/>
  <c r="C26" i="169"/>
  <c r="A26" i="169"/>
  <c r="E24" i="169"/>
  <c r="C24" i="169"/>
  <c r="A24" i="169"/>
  <c r="E15" i="169"/>
  <c r="E14" i="169"/>
  <c r="E13" i="169"/>
  <c r="E12" i="169"/>
  <c r="B5" i="169"/>
  <c r="F8" i="169" s="1"/>
  <c r="F2" i="169"/>
  <c r="F24" i="169" s="1"/>
  <c r="D33" i="168"/>
  <c r="C32" i="168"/>
  <c r="D32" i="168" s="1"/>
  <c r="D31" i="168"/>
  <c r="C26" i="168"/>
  <c r="A26" i="168"/>
  <c r="E24" i="168"/>
  <c r="C24" i="168"/>
  <c r="A24" i="168"/>
  <c r="E15" i="168"/>
  <c r="E14" i="168"/>
  <c r="E13" i="168"/>
  <c r="E12" i="168"/>
  <c r="B5" i="168"/>
  <c r="F8" i="168" s="1"/>
  <c r="F2" i="168"/>
  <c r="F24" i="168" s="1"/>
  <c r="D33" i="167"/>
  <c r="C32" i="167"/>
  <c r="D32" i="167" s="1"/>
  <c r="D31" i="167"/>
  <c r="C26" i="167"/>
  <c r="A26" i="167"/>
  <c r="E24" i="167"/>
  <c r="C24" i="167"/>
  <c r="A24" i="167"/>
  <c r="E15" i="167"/>
  <c r="E14" i="167"/>
  <c r="E13" i="167"/>
  <c r="E12" i="167"/>
  <c r="B5" i="167"/>
  <c r="D19" i="167" s="1"/>
  <c r="D26" i="167" s="1"/>
  <c r="F2" i="167"/>
  <c r="F24" i="167" s="1"/>
  <c r="D19" i="169" l="1"/>
  <c r="D26" i="169" s="1"/>
  <c r="D19" i="168"/>
  <c r="D26" i="168" s="1"/>
  <c r="F8" i="167"/>
  <c r="D33" i="166"/>
  <c r="C32" i="166"/>
  <c r="D32" i="166" s="1"/>
  <c r="D31" i="166"/>
  <c r="C26" i="166"/>
  <c r="A26" i="166"/>
  <c r="E24" i="166"/>
  <c r="C24" i="166"/>
  <c r="A24" i="166"/>
  <c r="E15" i="166"/>
  <c r="E14" i="166"/>
  <c r="E13" i="166"/>
  <c r="E12" i="166"/>
  <c r="B5" i="166"/>
  <c r="F8" i="166" s="1"/>
  <c r="F2" i="166"/>
  <c r="F24" i="166" s="1"/>
  <c r="D33" i="165"/>
  <c r="C32" i="165"/>
  <c r="D32" i="165" s="1"/>
  <c r="D31" i="165"/>
  <c r="C26" i="165"/>
  <c r="A26" i="165"/>
  <c r="E24" i="165"/>
  <c r="C24" i="165"/>
  <c r="A24" i="165"/>
  <c r="E15" i="165"/>
  <c r="E14" i="165"/>
  <c r="E13" i="165"/>
  <c r="E12" i="165"/>
  <c r="B5" i="165"/>
  <c r="F8" i="165" s="1"/>
  <c r="F2" i="165"/>
  <c r="F24" i="165" s="1"/>
  <c r="D33" i="164"/>
  <c r="C32" i="164"/>
  <c r="D32" i="164" s="1"/>
  <c r="D31" i="164"/>
  <c r="C26" i="164"/>
  <c r="A26" i="164"/>
  <c r="E24" i="164"/>
  <c r="C24" i="164"/>
  <c r="A24" i="164"/>
  <c r="E15" i="164"/>
  <c r="E14" i="164"/>
  <c r="E13" i="164"/>
  <c r="E12" i="164"/>
  <c r="B5" i="164"/>
  <c r="F8" i="164" s="1"/>
  <c r="F2" i="164"/>
  <c r="F24" i="164" s="1"/>
  <c r="D19" i="166" l="1"/>
  <c r="D26" i="166" s="1"/>
  <c r="D19" i="165"/>
  <c r="D26" i="165" s="1"/>
  <c r="D19" i="164"/>
  <c r="D26" i="164" s="1"/>
  <c r="D33" i="163"/>
  <c r="D32" i="163"/>
  <c r="C32" i="163"/>
  <c r="D31" i="163"/>
  <c r="C28" i="163"/>
  <c r="A28" i="163"/>
  <c r="C27" i="163"/>
  <c r="A27" i="163"/>
  <c r="A26" i="163"/>
  <c r="E24" i="163"/>
  <c r="C24" i="163"/>
  <c r="A24" i="163"/>
  <c r="D20" i="163"/>
  <c r="D27" i="163" s="1"/>
  <c r="E15" i="163"/>
  <c r="E14" i="163"/>
  <c r="E13" i="163"/>
  <c r="E12" i="163"/>
  <c r="B5" i="163"/>
  <c r="D21" i="163" s="1"/>
  <c r="D28" i="163" s="1"/>
  <c r="F2" i="163"/>
  <c r="F24" i="163" s="1"/>
  <c r="D33" i="162"/>
  <c r="C32" i="162"/>
  <c r="D32" i="162" s="1"/>
  <c r="D31" i="162"/>
  <c r="C28" i="162"/>
  <c r="A28" i="162"/>
  <c r="D27" i="162"/>
  <c r="C27" i="162"/>
  <c r="A27" i="162"/>
  <c r="A26" i="162"/>
  <c r="E24" i="162"/>
  <c r="C24" i="162"/>
  <c r="A24" i="162"/>
  <c r="D20" i="162"/>
  <c r="E15" i="162"/>
  <c r="E14" i="162"/>
  <c r="E13" i="162"/>
  <c r="E12" i="162"/>
  <c r="B5" i="162"/>
  <c r="D21" i="162" s="1"/>
  <c r="D28" i="162" s="1"/>
  <c r="F2" i="162"/>
  <c r="F24" i="162" s="1"/>
  <c r="D33" i="161"/>
  <c r="C32" i="161"/>
  <c r="D32" i="161" s="1"/>
  <c r="D31" i="161"/>
  <c r="C28" i="161"/>
  <c r="A28" i="161"/>
  <c r="C27" i="161"/>
  <c r="A27" i="161"/>
  <c r="A26" i="161"/>
  <c r="E24" i="161"/>
  <c r="C24" i="161"/>
  <c r="A24" i="161"/>
  <c r="E15" i="161"/>
  <c r="E14" i="161"/>
  <c r="E13" i="161"/>
  <c r="E12" i="161"/>
  <c r="B5" i="161"/>
  <c r="D21" i="161" s="1"/>
  <c r="D28" i="161" s="1"/>
  <c r="F2" i="161"/>
  <c r="F24" i="161" s="1"/>
  <c r="F8" i="163" l="1"/>
  <c r="D19" i="163"/>
  <c r="D26" i="163"/>
  <c r="F8" i="162"/>
  <c r="D19" i="162"/>
  <c r="D26" i="162"/>
  <c r="F8" i="161"/>
  <c r="D20" i="161"/>
  <c r="D27" i="161" s="1"/>
  <c r="D19" i="161"/>
  <c r="D26" i="161"/>
  <c r="D34" i="160"/>
  <c r="C33" i="160"/>
  <c r="D33" i="160" s="1"/>
  <c r="C28" i="160"/>
  <c r="A28" i="160"/>
  <c r="D27" i="160"/>
  <c r="A27" i="160"/>
  <c r="E25" i="160"/>
  <c r="C25" i="160"/>
  <c r="A25" i="160"/>
  <c r="D20" i="160"/>
  <c r="E15" i="160"/>
  <c r="E14" i="160"/>
  <c r="E13" i="160"/>
  <c r="E12" i="160"/>
  <c r="B5" i="160"/>
  <c r="F8" i="160" s="1"/>
  <c r="F2" i="160"/>
  <c r="F25" i="160" s="1"/>
  <c r="D34" i="159"/>
  <c r="D33" i="159"/>
  <c r="C33" i="159"/>
  <c r="D32" i="159"/>
  <c r="C28" i="159"/>
  <c r="A28" i="159"/>
  <c r="A27" i="159"/>
  <c r="E25" i="159"/>
  <c r="C25" i="159"/>
  <c r="A25" i="159"/>
  <c r="E15" i="159"/>
  <c r="E14" i="159"/>
  <c r="E13" i="159"/>
  <c r="E12" i="159"/>
  <c r="B5" i="159"/>
  <c r="F8" i="159" s="1"/>
  <c r="F2" i="159"/>
  <c r="F25" i="159" s="1"/>
  <c r="D21" i="160" l="1"/>
  <c r="D28" i="160" s="1"/>
  <c r="D32" i="160"/>
  <c r="D27" i="159"/>
  <c r="D20" i="159"/>
  <c r="D21" i="159"/>
  <c r="D28" i="159" s="1"/>
  <c r="D34" i="158"/>
  <c r="D33" i="158"/>
  <c r="C33" i="158"/>
  <c r="D32" i="158"/>
  <c r="C29" i="158"/>
  <c r="A29" i="158"/>
  <c r="C28" i="158"/>
  <c r="A28" i="158"/>
  <c r="C27" i="158"/>
  <c r="A27" i="158"/>
  <c r="E25" i="158"/>
  <c r="C25" i="158"/>
  <c r="A25" i="158"/>
  <c r="E15" i="158"/>
  <c r="E14" i="158"/>
  <c r="E13" i="158"/>
  <c r="E12" i="158"/>
  <c r="B5" i="158"/>
  <c r="F2" i="158"/>
  <c r="F25" i="158" s="1"/>
  <c r="D27" i="158" l="1"/>
  <c r="D22" i="158"/>
  <c r="F8" i="158"/>
  <c r="D29" i="158"/>
  <c r="D28" i="158"/>
  <c r="D20" i="158"/>
  <c r="D21" i="158"/>
  <c r="D33" i="157"/>
  <c r="C32" i="157"/>
  <c r="D32" i="157" s="1"/>
  <c r="D31" i="157"/>
  <c r="C28" i="157"/>
  <c r="A28" i="157"/>
  <c r="C27" i="157"/>
  <c r="A27" i="157"/>
  <c r="A26" i="157"/>
  <c r="E24" i="157"/>
  <c r="C24" i="157"/>
  <c r="A24" i="157"/>
  <c r="E15" i="157"/>
  <c r="E14" i="157"/>
  <c r="E13" i="157"/>
  <c r="E12" i="157"/>
  <c r="B5" i="157"/>
  <c r="D21" i="157" s="1"/>
  <c r="D28" i="157" s="1"/>
  <c r="F2" i="157"/>
  <c r="F24" i="157" s="1"/>
  <c r="D33" i="156"/>
  <c r="C32" i="156"/>
  <c r="D32" i="156" s="1"/>
  <c r="D31" i="156"/>
  <c r="C28" i="156"/>
  <c r="A28" i="156"/>
  <c r="D27" i="156"/>
  <c r="C27" i="156"/>
  <c r="A27" i="156"/>
  <c r="A26" i="156"/>
  <c r="E24" i="156"/>
  <c r="C24" i="156"/>
  <c r="A24" i="156"/>
  <c r="D20" i="156"/>
  <c r="E15" i="156"/>
  <c r="E14" i="156"/>
  <c r="E13" i="156"/>
  <c r="E12" i="156"/>
  <c r="F8" i="156"/>
  <c r="B5" i="156"/>
  <c r="D21" i="156" s="1"/>
  <c r="D28" i="156" s="1"/>
  <c r="F2" i="156"/>
  <c r="F24" i="156" s="1"/>
  <c r="D33" i="155"/>
  <c r="C32" i="155"/>
  <c r="D32" i="155" s="1"/>
  <c r="D31" i="155"/>
  <c r="C28" i="155"/>
  <c r="A28" i="155"/>
  <c r="C27" i="155"/>
  <c r="A27" i="155"/>
  <c r="A26" i="155"/>
  <c r="E24" i="155"/>
  <c r="C24" i="155"/>
  <c r="A24" i="155"/>
  <c r="D20" i="155"/>
  <c r="D27" i="155" s="1"/>
  <c r="D19" i="155"/>
  <c r="E15" i="155"/>
  <c r="E14" i="155"/>
  <c r="E13" i="155"/>
  <c r="E12" i="155"/>
  <c r="B5" i="155"/>
  <c r="F8" i="155" s="1"/>
  <c r="F2" i="155"/>
  <c r="F24" i="155" s="1"/>
  <c r="F8" i="157" l="1"/>
  <c r="D20" i="157"/>
  <c r="D27" i="157" s="1"/>
  <c r="D19" i="157"/>
  <c r="D26" i="157"/>
  <c r="D19" i="156"/>
  <c r="D26" i="156"/>
  <c r="D26" i="155"/>
  <c r="D21" i="155"/>
  <c r="D28" i="155" s="1"/>
  <c r="D34" i="154"/>
  <c r="C33" i="154"/>
  <c r="D33" i="154" s="1"/>
  <c r="C28" i="154"/>
  <c r="A28" i="154"/>
  <c r="A27" i="154"/>
  <c r="E25" i="154"/>
  <c r="C25" i="154"/>
  <c r="A25" i="154"/>
  <c r="E15" i="154"/>
  <c r="E14" i="154"/>
  <c r="E13" i="154"/>
  <c r="E12" i="154"/>
  <c r="B5" i="154"/>
  <c r="F8" i="154" s="1"/>
  <c r="F2" i="154"/>
  <c r="F25" i="154" s="1"/>
  <c r="D34" i="153"/>
  <c r="C33" i="153"/>
  <c r="D33" i="153" s="1"/>
  <c r="D32" i="153"/>
  <c r="C28" i="153"/>
  <c r="A28" i="153"/>
  <c r="A27" i="153"/>
  <c r="E25" i="153"/>
  <c r="C25" i="153"/>
  <c r="A25" i="153"/>
  <c r="D21" i="153"/>
  <c r="D28" i="153" s="1"/>
  <c r="D20" i="153"/>
  <c r="E15" i="153"/>
  <c r="E14" i="153"/>
  <c r="E13" i="153"/>
  <c r="E12" i="153"/>
  <c r="B5" i="153"/>
  <c r="F8" i="153" s="1"/>
  <c r="F2" i="153"/>
  <c r="F25" i="153" s="1"/>
  <c r="D27" i="154" l="1"/>
  <c r="D20" i="154"/>
  <c r="D21" i="154"/>
  <c r="D28" i="154" s="1"/>
  <c r="D32" i="154"/>
  <c r="D27" i="153"/>
  <c r="D34" i="152"/>
  <c r="D33" i="152"/>
  <c r="C33" i="152"/>
  <c r="D32" i="152"/>
  <c r="C28" i="152"/>
  <c r="A28" i="152"/>
  <c r="A27" i="152"/>
  <c r="E25" i="152"/>
  <c r="C25" i="152"/>
  <c r="A25" i="152"/>
  <c r="E15" i="152"/>
  <c r="E14" i="152"/>
  <c r="E13" i="152"/>
  <c r="E12" i="152"/>
  <c r="B5" i="152"/>
  <c r="F8" i="152" s="1"/>
  <c r="F2" i="152"/>
  <c r="F25" i="152" s="1"/>
  <c r="D34" i="151"/>
  <c r="C33" i="151"/>
  <c r="D33" i="151" s="1"/>
  <c r="C28" i="151"/>
  <c r="A28" i="151"/>
  <c r="A27" i="151"/>
  <c r="E25" i="151"/>
  <c r="C25" i="151"/>
  <c r="A25" i="151"/>
  <c r="D20" i="151"/>
  <c r="E15" i="151"/>
  <c r="E14" i="151"/>
  <c r="E13" i="151"/>
  <c r="E12" i="151"/>
  <c r="B5" i="151"/>
  <c r="F8" i="151" s="1"/>
  <c r="F2" i="151"/>
  <c r="F25" i="151" s="1"/>
  <c r="D34" i="150"/>
  <c r="C33" i="150"/>
  <c r="D33" i="150" s="1"/>
  <c r="C28" i="150"/>
  <c r="A28" i="150"/>
  <c r="A27" i="150"/>
  <c r="E25" i="150"/>
  <c r="C25" i="150"/>
  <c r="A25" i="150"/>
  <c r="E15" i="150"/>
  <c r="E14" i="150"/>
  <c r="E13" i="150"/>
  <c r="E12" i="150"/>
  <c r="B5" i="150"/>
  <c r="F8" i="150" s="1"/>
  <c r="F2" i="150"/>
  <c r="F25" i="150" s="1"/>
  <c r="D27" i="152" l="1"/>
  <c r="D20" i="152"/>
  <c r="D21" i="152"/>
  <c r="D28" i="152" s="1"/>
  <c r="D27" i="151"/>
  <c r="D21" i="151"/>
  <c r="D28" i="151" s="1"/>
  <c r="D32" i="151"/>
  <c r="D27" i="150"/>
  <c r="D20" i="150"/>
  <c r="D21" i="150"/>
  <c r="D28" i="150" s="1"/>
  <c r="D32" i="150"/>
  <c r="D33" i="149"/>
  <c r="C32" i="149"/>
  <c r="D32" i="149" s="1"/>
  <c r="D31" i="149"/>
  <c r="C28" i="149"/>
  <c r="A28" i="149"/>
  <c r="C27" i="149"/>
  <c r="A27" i="149"/>
  <c r="A26" i="149"/>
  <c r="E24" i="149"/>
  <c r="C24" i="149"/>
  <c r="A24" i="149"/>
  <c r="E15" i="149"/>
  <c r="E14" i="149"/>
  <c r="E13" i="149"/>
  <c r="E12" i="149"/>
  <c r="B5" i="149"/>
  <c r="D21" i="149" s="1"/>
  <c r="D28" i="149" s="1"/>
  <c r="F2" i="149"/>
  <c r="F24" i="149" s="1"/>
  <c r="D33" i="148"/>
  <c r="C32" i="148"/>
  <c r="D32" i="148" s="1"/>
  <c r="D31" i="148"/>
  <c r="C28" i="148"/>
  <c r="A28" i="148"/>
  <c r="C27" i="148"/>
  <c r="A27" i="148"/>
  <c r="A26" i="148"/>
  <c r="E24" i="148"/>
  <c r="C24" i="148"/>
  <c r="A24" i="148"/>
  <c r="D20" i="148"/>
  <c r="D27" i="148" s="1"/>
  <c r="E15" i="148"/>
  <c r="E14" i="148"/>
  <c r="E13" i="148"/>
  <c r="E12" i="148"/>
  <c r="B5" i="148"/>
  <c r="D21" i="148" s="1"/>
  <c r="D28" i="148" s="1"/>
  <c r="F2" i="148"/>
  <c r="F24" i="148" s="1"/>
  <c r="D33" i="147"/>
  <c r="C32" i="147"/>
  <c r="D32" i="147" s="1"/>
  <c r="D31" i="147"/>
  <c r="C28" i="147"/>
  <c r="A28" i="147"/>
  <c r="C27" i="147"/>
  <c r="A27" i="147"/>
  <c r="A26" i="147"/>
  <c r="E24" i="147"/>
  <c r="C24" i="147"/>
  <c r="A24" i="147"/>
  <c r="D20" i="147"/>
  <c r="D27" i="147" s="1"/>
  <c r="E15" i="147"/>
  <c r="E14" i="147"/>
  <c r="E13" i="147"/>
  <c r="E12" i="147"/>
  <c r="B5" i="147"/>
  <c r="D21" i="147" s="1"/>
  <c r="D28" i="147" s="1"/>
  <c r="F2" i="147"/>
  <c r="F24" i="147" s="1"/>
  <c r="D20" i="149" l="1"/>
  <c r="D27" i="149" s="1"/>
  <c r="F8" i="149"/>
  <c r="F8" i="148"/>
  <c r="D26" i="148"/>
  <c r="D19" i="148"/>
  <c r="F8" i="147"/>
  <c r="D19" i="149"/>
  <c r="D26" i="149"/>
  <c r="D19" i="147"/>
  <c r="D26" i="147"/>
  <c r="D33" i="146"/>
  <c r="C32" i="146"/>
  <c r="D32" i="146" s="1"/>
  <c r="D31" i="146"/>
  <c r="C26" i="146"/>
  <c r="A26" i="146"/>
  <c r="E24" i="146"/>
  <c r="C24" i="146"/>
  <c r="A24" i="146"/>
  <c r="E15" i="146"/>
  <c r="E14" i="146"/>
  <c r="E13" i="146"/>
  <c r="E12" i="146"/>
  <c r="B5" i="146"/>
  <c r="F8" i="146" s="1"/>
  <c r="F2" i="146"/>
  <c r="F24" i="146" s="1"/>
  <c r="D19" i="146" l="1"/>
  <c r="D26" i="146" s="1"/>
  <c r="D33" i="145"/>
  <c r="D32" i="145"/>
  <c r="C32" i="145"/>
  <c r="D31" i="145"/>
  <c r="C26" i="145"/>
  <c r="A26" i="145"/>
  <c r="E24" i="145"/>
  <c r="C24" i="145"/>
  <c r="A24" i="145"/>
  <c r="D19" i="145"/>
  <c r="D26" i="145" s="1"/>
  <c r="E15" i="145"/>
  <c r="E14" i="145"/>
  <c r="E13" i="145"/>
  <c r="E12" i="145"/>
  <c r="B5" i="145"/>
  <c r="F8" i="145" s="1"/>
  <c r="F2" i="145"/>
  <c r="F24" i="145" s="1"/>
  <c r="D35" i="144" l="1"/>
  <c r="C34" i="144"/>
  <c r="D34" i="144" s="1"/>
  <c r="D33" i="144"/>
  <c r="C30" i="144"/>
  <c r="A30" i="144"/>
  <c r="D29" i="144"/>
  <c r="C29" i="144"/>
  <c r="A29" i="144"/>
  <c r="C28" i="144"/>
  <c r="A28" i="144"/>
  <c r="A26" i="144"/>
  <c r="E25" i="144"/>
  <c r="B25" i="144"/>
  <c r="A25" i="144"/>
  <c r="D20" i="144"/>
  <c r="E15" i="144"/>
  <c r="E14" i="144"/>
  <c r="E13" i="144"/>
  <c r="E12" i="144"/>
  <c r="F8" i="144"/>
  <c r="B5" i="144"/>
  <c r="F2" i="144"/>
  <c r="F25" i="144" s="1"/>
  <c r="D28" i="144" l="1"/>
  <c r="D30" i="144"/>
  <c r="D21" i="144"/>
  <c r="D22" i="144"/>
  <c r="D35" i="143"/>
  <c r="C34" i="143"/>
  <c r="D34" i="143" s="1"/>
  <c r="D33" i="143"/>
  <c r="C30" i="143"/>
  <c r="A30" i="143"/>
  <c r="C29" i="143"/>
  <c r="A29" i="143"/>
  <c r="C28" i="143"/>
  <c r="A28" i="143"/>
  <c r="A26" i="143"/>
  <c r="E25" i="143"/>
  <c r="B25" i="143"/>
  <c r="A25" i="143"/>
  <c r="E15" i="143"/>
  <c r="E14" i="143"/>
  <c r="E13" i="143"/>
  <c r="E12" i="143"/>
  <c r="B5" i="143"/>
  <c r="D28" i="143" s="1"/>
  <c r="F2" i="143"/>
  <c r="F25" i="143" s="1"/>
  <c r="D35" i="142"/>
  <c r="C34" i="142"/>
  <c r="D34" i="142" s="1"/>
  <c r="D33" i="142"/>
  <c r="C30" i="142"/>
  <c r="A30" i="142"/>
  <c r="C29" i="142"/>
  <c r="A29" i="142"/>
  <c r="C28" i="142"/>
  <c r="A28" i="142"/>
  <c r="A26" i="142"/>
  <c r="E25" i="142"/>
  <c r="B25" i="142"/>
  <c r="A25" i="142"/>
  <c r="E15" i="142"/>
  <c r="E14" i="142"/>
  <c r="E13" i="142"/>
  <c r="E12" i="142"/>
  <c r="B5" i="142"/>
  <c r="D28" i="142" s="1"/>
  <c r="F2" i="142"/>
  <c r="F25" i="142" s="1"/>
  <c r="D20" i="143" l="1"/>
  <c r="D29" i="143"/>
  <c r="F8" i="143"/>
  <c r="D30" i="143"/>
  <c r="D21" i="143"/>
  <c r="D22" i="143"/>
  <c r="D20" i="142"/>
  <c r="D29" i="142"/>
  <c r="F8" i="142"/>
  <c r="D30" i="142"/>
  <c r="D21" i="142"/>
  <c r="D22" i="142"/>
  <c r="D35" i="141"/>
  <c r="C34" i="141"/>
  <c r="D34" i="141" s="1"/>
  <c r="D33" i="141"/>
  <c r="C30" i="141"/>
  <c r="A30" i="141"/>
  <c r="C29" i="141"/>
  <c r="A29" i="141"/>
  <c r="C28" i="141"/>
  <c r="A28" i="141"/>
  <c r="A26" i="141"/>
  <c r="E25" i="141"/>
  <c r="B25" i="141"/>
  <c r="A25" i="141"/>
  <c r="E15" i="141"/>
  <c r="E14" i="141"/>
  <c r="E13" i="141"/>
  <c r="E12" i="141"/>
  <c r="B5" i="141"/>
  <c r="D21" i="141" s="1"/>
  <c r="F2" i="141"/>
  <c r="F25" i="141" s="1"/>
  <c r="D28" i="141" l="1"/>
  <c r="F8" i="141"/>
  <c r="D29" i="141"/>
  <c r="D22" i="141"/>
  <c r="D20" i="141"/>
  <c r="D30" i="141"/>
  <c r="D35" i="140"/>
  <c r="C34" i="140"/>
  <c r="D34" i="140" s="1"/>
  <c r="D33" i="140"/>
  <c r="C30" i="140"/>
  <c r="A30" i="140"/>
  <c r="C29" i="140"/>
  <c r="A29" i="140"/>
  <c r="C28" i="140"/>
  <c r="A28" i="140"/>
  <c r="A26" i="140"/>
  <c r="E25" i="140"/>
  <c r="B25" i="140"/>
  <c r="A25" i="140"/>
  <c r="E15" i="140"/>
  <c r="E14" i="140"/>
  <c r="E13" i="140"/>
  <c r="E12" i="140"/>
  <c r="B5" i="140"/>
  <c r="F8" i="140" s="1"/>
  <c r="F2" i="140"/>
  <c r="F25" i="140" s="1"/>
  <c r="D35" i="139"/>
  <c r="C34" i="139"/>
  <c r="D34" i="139" s="1"/>
  <c r="D33" i="139"/>
  <c r="C30" i="139"/>
  <c r="A30" i="139"/>
  <c r="C29" i="139"/>
  <c r="A29" i="139"/>
  <c r="C28" i="139"/>
  <c r="A28" i="139"/>
  <c r="A26" i="139"/>
  <c r="E25" i="139"/>
  <c r="B25" i="139"/>
  <c r="A25" i="139"/>
  <c r="D20" i="139"/>
  <c r="E15" i="139"/>
  <c r="E14" i="139"/>
  <c r="E13" i="139"/>
  <c r="E12" i="139"/>
  <c r="B5" i="139"/>
  <c r="D28" i="139" s="1"/>
  <c r="F2" i="139"/>
  <c r="F25" i="139" s="1"/>
  <c r="D35" i="138"/>
  <c r="D34" i="138"/>
  <c r="C34" i="138"/>
  <c r="D33" i="138"/>
  <c r="C30" i="138"/>
  <c r="A30" i="138"/>
  <c r="C29" i="138"/>
  <c r="A29" i="138"/>
  <c r="C28" i="138"/>
  <c r="A28" i="138"/>
  <c r="A26" i="138"/>
  <c r="E25" i="138"/>
  <c r="B25" i="138"/>
  <c r="A25" i="138"/>
  <c r="D21" i="138"/>
  <c r="D20" i="138"/>
  <c r="E15" i="138"/>
  <c r="E14" i="138"/>
  <c r="E13" i="138"/>
  <c r="E12" i="138"/>
  <c r="B5" i="138"/>
  <c r="D28" i="138" s="1"/>
  <c r="F2" i="138"/>
  <c r="F25" i="138" s="1"/>
  <c r="D29" i="140" l="1"/>
  <c r="D20" i="140"/>
  <c r="D30" i="140"/>
  <c r="D21" i="140"/>
  <c r="D22" i="140"/>
  <c r="D28" i="140"/>
  <c r="D21" i="139"/>
  <c r="F8" i="139"/>
  <c r="D29" i="139"/>
  <c r="D30" i="139"/>
  <c r="D22" i="139"/>
  <c r="D29" i="138"/>
  <c r="F8" i="138"/>
  <c r="D30" i="138"/>
  <c r="D22" i="138"/>
  <c r="D34" i="137"/>
  <c r="C33" i="137"/>
  <c r="D33" i="137" s="1"/>
  <c r="C28" i="137"/>
  <c r="A28" i="137"/>
  <c r="D27" i="137"/>
  <c r="A27" i="137"/>
  <c r="E25" i="137"/>
  <c r="C25" i="137"/>
  <c r="A25" i="137"/>
  <c r="D20" i="137"/>
  <c r="E15" i="137"/>
  <c r="E14" i="137"/>
  <c r="E13" i="137"/>
  <c r="E12" i="137"/>
  <c r="B5" i="137"/>
  <c r="F8" i="137" s="1"/>
  <c r="F2" i="137"/>
  <c r="F25" i="137" s="1"/>
  <c r="D34" i="136"/>
  <c r="D33" i="136"/>
  <c r="C33" i="136"/>
  <c r="D32" i="136" s="1"/>
  <c r="C28" i="136"/>
  <c r="A28" i="136"/>
  <c r="D27" i="136"/>
  <c r="A27" i="136"/>
  <c r="E25" i="136"/>
  <c r="C25" i="136"/>
  <c r="A25" i="136"/>
  <c r="D21" i="136"/>
  <c r="D28" i="136" s="1"/>
  <c r="D20" i="136"/>
  <c r="E15" i="136"/>
  <c r="E14" i="136"/>
  <c r="E13" i="136"/>
  <c r="E12" i="136"/>
  <c r="B5" i="136"/>
  <c r="F8" i="136" s="1"/>
  <c r="F2" i="136"/>
  <c r="F25" i="136" s="1"/>
  <c r="D34" i="135"/>
  <c r="C33" i="135"/>
  <c r="D33" i="135" s="1"/>
  <c r="C28" i="135"/>
  <c r="A28" i="135"/>
  <c r="A27" i="135"/>
  <c r="E25" i="135"/>
  <c r="C25" i="135"/>
  <c r="A25" i="135"/>
  <c r="E15" i="135"/>
  <c r="E14" i="135"/>
  <c r="E13" i="135"/>
  <c r="E12" i="135"/>
  <c r="B5" i="135"/>
  <c r="F8" i="135" s="1"/>
  <c r="F2" i="135"/>
  <c r="F25" i="135" s="1"/>
  <c r="D21" i="137" l="1"/>
  <c r="D28" i="137" s="1"/>
  <c r="D32" i="137"/>
  <c r="D27" i="135"/>
  <c r="D21" i="135"/>
  <c r="D28" i="135" s="1"/>
  <c r="D32" i="135"/>
  <c r="D20" i="135"/>
  <c r="D33" i="134"/>
  <c r="C32" i="134"/>
  <c r="D32" i="134" s="1"/>
  <c r="D31" i="134"/>
  <c r="C28" i="134"/>
  <c r="A28" i="134"/>
  <c r="C27" i="134"/>
  <c r="A27" i="134"/>
  <c r="A26" i="134"/>
  <c r="E24" i="134"/>
  <c r="C24" i="134"/>
  <c r="A24" i="134"/>
  <c r="E15" i="134"/>
  <c r="E14" i="134"/>
  <c r="E13" i="134"/>
  <c r="E12" i="134"/>
  <c r="B5" i="134"/>
  <c r="D21" i="134" s="1"/>
  <c r="D28" i="134" s="1"/>
  <c r="F2" i="134"/>
  <c r="F24" i="134" s="1"/>
  <c r="D33" i="133"/>
  <c r="C32" i="133"/>
  <c r="D32" i="133" s="1"/>
  <c r="D31" i="133"/>
  <c r="C28" i="133"/>
  <c r="A28" i="133"/>
  <c r="D27" i="133"/>
  <c r="C27" i="133"/>
  <c r="A27" i="133"/>
  <c r="D26" i="133"/>
  <c r="A26" i="133"/>
  <c r="E24" i="133"/>
  <c r="C24" i="133"/>
  <c r="A24" i="133"/>
  <c r="D20" i="133"/>
  <c r="D19" i="133"/>
  <c r="E15" i="133"/>
  <c r="E14" i="133"/>
  <c r="E13" i="133"/>
  <c r="E12" i="133"/>
  <c r="F8" i="133"/>
  <c r="B5" i="133"/>
  <c r="D21" i="133" s="1"/>
  <c r="D28" i="133" s="1"/>
  <c r="F2" i="133"/>
  <c r="F24" i="133" s="1"/>
  <c r="D33" i="132"/>
  <c r="C32" i="132"/>
  <c r="D32" i="132" s="1"/>
  <c r="D31" i="132"/>
  <c r="C28" i="132"/>
  <c r="A28" i="132"/>
  <c r="C27" i="132"/>
  <c r="A27" i="132"/>
  <c r="A26" i="132"/>
  <c r="E24" i="132"/>
  <c r="C24" i="132"/>
  <c r="A24" i="132"/>
  <c r="D20" i="132"/>
  <c r="D27" i="132" s="1"/>
  <c r="D19" i="132"/>
  <c r="E15" i="132"/>
  <c r="E14" i="132"/>
  <c r="E13" i="132"/>
  <c r="E12" i="132"/>
  <c r="B5" i="132"/>
  <c r="F8" i="132" s="1"/>
  <c r="F2" i="132"/>
  <c r="F24" i="132" s="1"/>
  <c r="F8" i="134" l="1"/>
  <c r="D20" i="134"/>
  <c r="D27" i="134" s="1"/>
  <c r="D19" i="134"/>
  <c r="D26" i="134"/>
  <c r="D26" i="132"/>
  <c r="D21" i="132"/>
  <c r="D28" i="132" s="1"/>
  <c r="D33" i="131"/>
  <c r="C32" i="131"/>
  <c r="D32" i="131" s="1"/>
  <c r="D31" i="131"/>
  <c r="C26" i="131"/>
  <c r="A26" i="131"/>
  <c r="E24" i="131"/>
  <c r="C24" i="131"/>
  <c r="A24" i="131"/>
  <c r="E15" i="131"/>
  <c r="E14" i="131"/>
  <c r="E13" i="131"/>
  <c r="E12" i="131"/>
  <c r="B5" i="131"/>
  <c r="F8" i="131" s="1"/>
  <c r="F2" i="131"/>
  <c r="F24" i="131" s="1"/>
  <c r="D33" i="130"/>
  <c r="D32" i="130"/>
  <c r="C32" i="130"/>
  <c r="D31" i="130"/>
  <c r="C26" i="130"/>
  <c r="A26" i="130"/>
  <c r="E24" i="130"/>
  <c r="C24" i="130"/>
  <c r="A24" i="130"/>
  <c r="E15" i="130"/>
  <c r="E14" i="130"/>
  <c r="E13" i="130"/>
  <c r="E12" i="130"/>
  <c r="B5" i="130"/>
  <c r="F8" i="130" s="1"/>
  <c r="F2" i="130"/>
  <c r="F24" i="130" s="1"/>
  <c r="D33" i="129"/>
  <c r="C32" i="129"/>
  <c r="D32" i="129" s="1"/>
  <c r="D31" i="129"/>
  <c r="C26" i="129"/>
  <c r="A26" i="129"/>
  <c r="E24" i="129"/>
  <c r="C24" i="129"/>
  <c r="A24" i="129"/>
  <c r="E15" i="129"/>
  <c r="E14" i="129"/>
  <c r="E13" i="129"/>
  <c r="E12" i="129"/>
  <c r="B5" i="129"/>
  <c r="F8" i="129" s="1"/>
  <c r="F2" i="129"/>
  <c r="F24" i="129" s="1"/>
  <c r="D19" i="131" l="1"/>
  <c r="D26" i="131" s="1"/>
  <c r="D19" i="130"/>
  <c r="D26" i="130" s="1"/>
  <c r="D19" i="129"/>
  <c r="D26" i="129" s="1"/>
  <c r="D33" i="128"/>
  <c r="C32" i="128"/>
  <c r="D32" i="128" s="1"/>
  <c r="D31" i="128"/>
  <c r="C26" i="128"/>
  <c r="A26" i="128"/>
  <c r="E24" i="128"/>
  <c r="C24" i="128"/>
  <c r="A24" i="128"/>
  <c r="D19" i="128"/>
  <c r="D26" i="128" s="1"/>
  <c r="E15" i="128"/>
  <c r="E14" i="128"/>
  <c r="E13" i="128"/>
  <c r="E12" i="128"/>
  <c r="B5" i="128"/>
  <c r="F8" i="128" s="1"/>
  <c r="F2" i="128"/>
  <c r="F24" i="128" s="1"/>
  <c r="D33" i="127"/>
  <c r="C32" i="127"/>
  <c r="D32" i="127" s="1"/>
  <c r="D31" i="127"/>
  <c r="C26" i="127"/>
  <c r="A26" i="127"/>
  <c r="E24" i="127"/>
  <c r="C24" i="127"/>
  <c r="A24" i="127"/>
  <c r="D19" i="127"/>
  <c r="D26" i="127" s="1"/>
  <c r="E15" i="127"/>
  <c r="E14" i="127"/>
  <c r="E13" i="127"/>
  <c r="E12" i="127"/>
  <c r="B5" i="127"/>
  <c r="F8" i="127" s="1"/>
  <c r="F2" i="127"/>
  <c r="F24" i="127" s="1"/>
  <c r="D33" i="126"/>
  <c r="C32" i="126"/>
  <c r="D32" i="126" s="1"/>
  <c r="D31" i="126"/>
  <c r="C26" i="126"/>
  <c r="A26" i="126"/>
  <c r="E24" i="126"/>
  <c r="C24" i="126"/>
  <c r="A24" i="126"/>
  <c r="E15" i="126"/>
  <c r="E14" i="126"/>
  <c r="E13" i="126"/>
  <c r="E12" i="126"/>
  <c r="B5" i="126"/>
  <c r="F8" i="126" s="1"/>
  <c r="F2" i="126"/>
  <c r="F24" i="126" s="1"/>
  <c r="D19" i="126" l="1"/>
  <c r="D26" i="126" s="1"/>
  <c r="D33" i="125"/>
  <c r="C32" i="125"/>
  <c r="D32" i="125" s="1"/>
  <c r="D31" i="125"/>
  <c r="C26" i="125"/>
  <c r="A26" i="125"/>
  <c r="E24" i="125"/>
  <c r="C24" i="125"/>
  <c r="A24" i="125"/>
  <c r="E15" i="125"/>
  <c r="E14" i="125"/>
  <c r="E13" i="125"/>
  <c r="E12" i="125"/>
  <c r="B5" i="125"/>
  <c r="F8" i="125" s="1"/>
  <c r="F2" i="125"/>
  <c r="F24" i="125" s="1"/>
  <c r="D34" i="124"/>
  <c r="C33" i="124"/>
  <c r="D33" i="124" s="1"/>
  <c r="D32" i="124"/>
  <c r="C27" i="124"/>
  <c r="A27" i="124"/>
  <c r="E25" i="124"/>
  <c r="C25" i="124"/>
  <c r="A25" i="124"/>
  <c r="E16" i="124"/>
  <c r="E15" i="124"/>
  <c r="E14" i="124"/>
  <c r="E13" i="124"/>
  <c r="B5" i="124"/>
  <c r="F8" i="124" s="1"/>
  <c r="F2" i="124"/>
  <c r="F25" i="124" s="1"/>
  <c r="A25" i="123"/>
  <c r="D34" i="123"/>
  <c r="C33" i="123"/>
  <c r="D33" i="123" s="1"/>
  <c r="D32" i="123"/>
  <c r="C27" i="123"/>
  <c r="A27" i="123"/>
  <c r="E25" i="123"/>
  <c r="C25" i="123"/>
  <c r="E16" i="123"/>
  <c r="E15" i="123"/>
  <c r="E14" i="123"/>
  <c r="E13" i="123"/>
  <c r="B5" i="123"/>
  <c r="F8" i="123" s="1"/>
  <c r="F2" i="123"/>
  <c r="F25" i="123" s="1"/>
  <c r="D19" i="125" l="1"/>
  <c r="D26" i="125" s="1"/>
  <c r="D20" i="124"/>
  <c r="D27" i="124" s="1"/>
  <c r="D20" i="123"/>
  <c r="D27" i="123" s="1"/>
  <c r="D33" i="122"/>
  <c r="C32" i="122"/>
  <c r="D32" i="122" s="1"/>
  <c r="D31" i="122"/>
  <c r="C26" i="122"/>
  <c r="A26" i="122"/>
  <c r="E24" i="122"/>
  <c r="C24" i="122"/>
  <c r="A24" i="122"/>
  <c r="E15" i="122"/>
  <c r="E14" i="122"/>
  <c r="E13" i="122"/>
  <c r="E12" i="122"/>
  <c r="B5" i="122"/>
  <c r="F8" i="122" s="1"/>
  <c r="F2" i="122"/>
  <c r="F24" i="122" s="1"/>
  <c r="D33" i="121"/>
  <c r="C32" i="121"/>
  <c r="D32" i="121" s="1"/>
  <c r="D31" i="121"/>
  <c r="C26" i="121"/>
  <c r="A26" i="121"/>
  <c r="E24" i="121"/>
  <c r="C24" i="121"/>
  <c r="A24" i="121"/>
  <c r="E15" i="121"/>
  <c r="E14" i="121"/>
  <c r="E13" i="121"/>
  <c r="E12" i="121"/>
  <c r="B5" i="121"/>
  <c r="D19" i="121" s="1"/>
  <c r="D26" i="121" s="1"/>
  <c r="F2" i="121"/>
  <c r="F24" i="121" s="1"/>
  <c r="D33" i="120"/>
  <c r="C32" i="120"/>
  <c r="D32" i="120" s="1"/>
  <c r="D31" i="120"/>
  <c r="C26" i="120"/>
  <c r="A26" i="120"/>
  <c r="E24" i="120"/>
  <c r="C24" i="120"/>
  <c r="A24" i="120"/>
  <c r="E15" i="120"/>
  <c r="E14" i="120"/>
  <c r="E13" i="120"/>
  <c r="E12" i="120"/>
  <c r="B5" i="120"/>
  <c r="D19" i="120" s="1"/>
  <c r="D26" i="120" s="1"/>
  <c r="F2" i="120"/>
  <c r="F24" i="120" s="1"/>
  <c r="D19" i="122" l="1"/>
  <c r="D26" i="122" s="1"/>
  <c r="F8" i="121"/>
  <c r="F8" i="120"/>
  <c r="D33" i="119"/>
  <c r="C32" i="119"/>
  <c r="D32" i="119" s="1"/>
  <c r="D31" i="119"/>
  <c r="C26" i="119"/>
  <c r="A26" i="119"/>
  <c r="E24" i="119"/>
  <c r="C24" i="119"/>
  <c r="A24" i="119"/>
  <c r="E15" i="119"/>
  <c r="E14" i="119"/>
  <c r="E13" i="119"/>
  <c r="E12" i="119"/>
  <c r="B5" i="119"/>
  <c r="F8" i="119" s="1"/>
  <c r="F2" i="119"/>
  <c r="F24" i="119" s="1"/>
  <c r="D33" i="118"/>
  <c r="C32" i="118"/>
  <c r="D32" i="118" s="1"/>
  <c r="D31" i="118"/>
  <c r="C26" i="118"/>
  <c r="A26" i="118"/>
  <c r="E24" i="118"/>
  <c r="C24" i="118"/>
  <c r="A24" i="118"/>
  <c r="E15" i="118"/>
  <c r="E14" i="118"/>
  <c r="E13" i="118"/>
  <c r="E12" i="118"/>
  <c r="B5" i="118"/>
  <c r="F8" i="118" s="1"/>
  <c r="F2" i="118"/>
  <c r="F24" i="118" s="1"/>
  <c r="D33" i="117"/>
  <c r="C32" i="117"/>
  <c r="D32" i="117" s="1"/>
  <c r="D31" i="117"/>
  <c r="C26" i="117"/>
  <c r="A26" i="117"/>
  <c r="E24" i="117"/>
  <c r="C24" i="117"/>
  <c r="A24" i="117"/>
  <c r="D19" i="117"/>
  <c r="D26" i="117" s="1"/>
  <c r="E15" i="117"/>
  <c r="E14" i="117"/>
  <c r="E13" i="117"/>
  <c r="E12" i="117"/>
  <c r="B5" i="117"/>
  <c r="F8" i="117" s="1"/>
  <c r="F2" i="117"/>
  <c r="F24" i="117" s="1"/>
  <c r="D19" i="119" l="1"/>
  <c r="D26" i="119" s="1"/>
  <c r="D19" i="118"/>
  <c r="D26" i="118" s="1"/>
  <c r="C28" i="116"/>
  <c r="C27" i="116"/>
  <c r="D20" i="116"/>
  <c r="C26" i="116"/>
  <c r="A28" i="116"/>
  <c r="A26" i="116"/>
  <c r="D33" i="116"/>
  <c r="C32" i="116"/>
  <c r="D32" i="116" s="1"/>
  <c r="D31" i="116"/>
  <c r="A27" i="116"/>
  <c r="E24" i="116"/>
  <c r="C24" i="116"/>
  <c r="A24" i="116"/>
  <c r="E14" i="116"/>
  <c r="E13" i="116"/>
  <c r="E12" i="116"/>
  <c r="B5" i="116"/>
  <c r="F8" i="116" s="1"/>
  <c r="F2" i="116"/>
  <c r="F24" i="116" s="1"/>
  <c r="D27" i="116" l="1"/>
  <c r="D28" i="116"/>
  <c r="D21" i="116"/>
  <c r="D19" i="116"/>
  <c r="D26" i="116"/>
  <c r="D35" i="115"/>
  <c r="C34" i="115"/>
  <c r="D34" i="115" s="1"/>
  <c r="D33" i="115"/>
  <c r="C30" i="115"/>
  <c r="A30" i="115"/>
  <c r="C29" i="115"/>
  <c r="A29" i="115"/>
  <c r="C28" i="115"/>
  <c r="A28" i="115"/>
  <c r="A26" i="115"/>
  <c r="E25" i="115"/>
  <c r="B25" i="115"/>
  <c r="A25" i="115"/>
  <c r="E15" i="115"/>
  <c r="E14" i="115"/>
  <c r="E13" i="115"/>
  <c r="E12" i="115"/>
  <c r="B5" i="115"/>
  <c r="D28" i="115" s="1"/>
  <c r="F2" i="115"/>
  <c r="F25" i="115" s="1"/>
  <c r="D35" i="114"/>
  <c r="C34" i="114"/>
  <c r="D34" i="114" s="1"/>
  <c r="D33" i="114"/>
  <c r="C30" i="114"/>
  <c r="A30" i="114"/>
  <c r="C29" i="114"/>
  <c r="A29" i="114"/>
  <c r="C28" i="114"/>
  <c r="A28" i="114"/>
  <c r="A26" i="114"/>
  <c r="E25" i="114"/>
  <c r="B25" i="114"/>
  <c r="A25" i="114"/>
  <c r="E15" i="114"/>
  <c r="E14" i="114"/>
  <c r="E13" i="114"/>
  <c r="E12" i="114"/>
  <c r="B5" i="114"/>
  <c r="D28" i="114" s="1"/>
  <c r="F2" i="114"/>
  <c r="F25" i="114" s="1"/>
  <c r="D35" i="113"/>
  <c r="D34" i="113"/>
  <c r="C34" i="113"/>
  <c r="D33" i="113"/>
  <c r="C30" i="113"/>
  <c r="A30" i="113"/>
  <c r="C29" i="113"/>
  <c r="A29" i="113"/>
  <c r="C28" i="113"/>
  <c r="A28" i="113"/>
  <c r="A26" i="113"/>
  <c r="E25" i="113"/>
  <c r="B25" i="113"/>
  <c r="A25" i="113"/>
  <c r="D21" i="113"/>
  <c r="D29" i="113" s="1"/>
  <c r="D20" i="113"/>
  <c r="E15" i="113"/>
  <c r="E14" i="113"/>
  <c r="E13" i="113"/>
  <c r="E12" i="113"/>
  <c r="B5" i="113"/>
  <c r="D28" i="113" s="1"/>
  <c r="F2" i="113"/>
  <c r="F25" i="113" s="1"/>
  <c r="D20" i="115" l="1"/>
  <c r="F8" i="115"/>
  <c r="D21" i="115"/>
  <c r="D29" i="115" s="1"/>
  <c r="D22" i="115"/>
  <c r="D30" i="115" s="1"/>
  <c r="F8" i="114"/>
  <c r="D20" i="114"/>
  <c r="D21" i="114"/>
  <c r="D29" i="114" s="1"/>
  <c r="D22" i="114"/>
  <c r="D30" i="114" s="1"/>
  <c r="F8" i="113"/>
  <c r="D22" i="113"/>
  <c r="D30" i="113" s="1"/>
  <c r="D34" i="112"/>
  <c r="C33" i="112"/>
  <c r="D33" i="112" s="1"/>
  <c r="C28" i="112"/>
  <c r="A28" i="112"/>
  <c r="A27" i="112"/>
  <c r="E25" i="112"/>
  <c r="C25" i="112"/>
  <c r="A25" i="112"/>
  <c r="D20" i="112"/>
  <c r="E15" i="112"/>
  <c r="E14" i="112"/>
  <c r="E13" i="112"/>
  <c r="E12" i="112"/>
  <c r="B5" i="112"/>
  <c r="F8" i="112" s="1"/>
  <c r="F2" i="112"/>
  <c r="F25" i="112" s="1"/>
  <c r="D34" i="111"/>
  <c r="C33" i="111"/>
  <c r="D33" i="111" s="1"/>
  <c r="C28" i="111"/>
  <c r="A28" i="111"/>
  <c r="A27" i="111"/>
  <c r="E25" i="111"/>
  <c r="C25" i="111"/>
  <c r="A25" i="111"/>
  <c r="D21" i="111"/>
  <c r="D28" i="111" s="1"/>
  <c r="E15" i="111"/>
  <c r="E14" i="111"/>
  <c r="E13" i="111"/>
  <c r="E12" i="111"/>
  <c r="B5" i="111"/>
  <c r="F8" i="111" s="1"/>
  <c r="F2" i="111"/>
  <c r="F25" i="111" s="1"/>
  <c r="D34" i="110"/>
  <c r="C33" i="110"/>
  <c r="D33" i="110" s="1"/>
  <c r="C28" i="110"/>
  <c r="A28" i="110"/>
  <c r="A27" i="110"/>
  <c r="E25" i="110"/>
  <c r="C25" i="110"/>
  <c r="A25" i="110"/>
  <c r="E15" i="110"/>
  <c r="E14" i="110"/>
  <c r="E13" i="110"/>
  <c r="E12" i="110"/>
  <c r="B5" i="110"/>
  <c r="F8" i="110" s="1"/>
  <c r="F2" i="110"/>
  <c r="F25" i="110" s="1"/>
  <c r="D27" i="112" l="1"/>
  <c r="D21" i="112"/>
  <c r="D28" i="112" s="1"/>
  <c r="D32" i="112"/>
  <c r="D27" i="111"/>
  <c r="D20" i="111"/>
  <c r="D32" i="111"/>
  <c r="D27" i="110"/>
  <c r="D20" i="110"/>
  <c r="D21" i="110"/>
  <c r="D28" i="110" s="1"/>
  <c r="D32" i="110"/>
  <c r="D34" i="109"/>
  <c r="C33" i="109"/>
  <c r="D33" i="109" s="1"/>
  <c r="D32" i="109"/>
  <c r="C27" i="109"/>
  <c r="A27" i="109"/>
  <c r="E25" i="109"/>
  <c r="C25" i="109"/>
  <c r="A25" i="109"/>
  <c r="E16" i="109"/>
  <c r="E15" i="109"/>
  <c r="E14" i="109"/>
  <c r="E13" i="109"/>
  <c r="B5" i="109"/>
  <c r="F8" i="109" s="1"/>
  <c r="F2" i="109"/>
  <c r="F25" i="109" s="1"/>
  <c r="D34" i="108"/>
  <c r="C33" i="108"/>
  <c r="D33" i="108" s="1"/>
  <c r="D32" i="108"/>
  <c r="C27" i="108"/>
  <c r="A27" i="108"/>
  <c r="E25" i="108"/>
  <c r="C25" i="108"/>
  <c r="A25" i="108"/>
  <c r="E16" i="108"/>
  <c r="E15" i="108"/>
  <c r="E14" i="108"/>
  <c r="E13" i="108"/>
  <c r="B5" i="108"/>
  <c r="F8" i="108" s="1"/>
  <c r="F2" i="108"/>
  <c r="F25" i="108" s="1"/>
  <c r="D34" i="107"/>
  <c r="C33" i="107"/>
  <c r="D33" i="107" s="1"/>
  <c r="D32" i="107"/>
  <c r="C27" i="107"/>
  <c r="A27" i="107"/>
  <c r="E25" i="107"/>
  <c r="C25" i="107"/>
  <c r="A25" i="107"/>
  <c r="E16" i="107"/>
  <c r="E15" i="107"/>
  <c r="E14" i="107"/>
  <c r="E13" i="107"/>
  <c r="B5" i="107"/>
  <c r="F8" i="107" s="1"/>
  <c r="F2" i="107"/>
  <c r="F25" i="107" s="1"/>
  <c r="D20" i="109" l="1"/>
  <c r="D27" i="109" s="1"/>
  <c r="D20" i="108"/>
  <c r="D27" i="108" s="1"/>
  <c r="D20" i="107"/>
  <c r="D27" i="107" s="1"/>
  <c r="D35" i="106" l="1"/>
  <c r="C34" i="106"/>
  <c r="D34" i="106" s="1"/>
  <c r="D33" i="106"/>
  <c r="C30" i="106"/>
  <c r="A30" i="106"/>
  <c r="D29" i="106"/>
  <c r="C29" i="106"/>
  <c r="A29" i="106"/>
  <c r="C28" i="106"/>
  <c r="A28" i="106"/>
  <c r="A26" i="106"/>
  <c r="E25" i="106"/>
  <c r="B25" i="106"/>
  <c r="A25" i="106"/>
  <c r="D20" i="106"/>
  <c r="E15" i="106"/>
  <c r="E14" i="106"/>
  <c r="E13" i="106"/>
  <c r="E12" i="106"/>
  <c r="F8" i="106"/>
  <c r="B5" i="106"/>
  <c r="D28" i="106" s="1"/>
  <c r="F2" i="106"/>
  <c r="F25" i="106" s="1"/>
  <c r="D35" i="105"/>
  <c r="C34" i="105"/>
  <c r="D34" i="105" s="1"/>
  <c r="D33" i="105"/>
  <c r="C30" i="105"/>
  <c r="A30" i="105"/>
  <c r="C29" i="105"/>
  <c r="A29" i="105"/>
  <c r="C28" i="105"/>
  <c r="A28" i="105"/>
  <c r="A26" i="105"/>
  <c r="E25" i="105"/>
  <c r="B25" i="105"/>
  <c r="A25" i="105"/>
  <c r="E15" i="105"/>
  <c r="E14" i="105"/>
  <c r="E13" i="105"/>
  <c r="E12" i="105"/>
  <c r="B5" i="105"/>
  <c r="D28" i="105" s="1"/>
  <c r="F2" i="105"/>
  <c r="F25" i="105" s="1"/>
  <c r="D35" i="104"/>
  <c r="C34" i="104"/>
  <c r="D34" i="104" s="1"/>
  <c r="D33" i="104"/>
  <c r="C30" i="104"/>
  <c r="A30" i="104"/>
  <c r="C29" i="104"/>
  <c r="A29" i="104"/>
  <c r="C28" i="104"/>
  <c r="A28" i="104"/>
  <c r="A26" i="104"/>
  <c r="E25" i="104"/>
  <c r="B25" i="104"/>
  <c r="A25" i="104"/>
  <c r="E15" i="104"/>
  <c r="E14" i="104"/>
  <c r="E13" i="104"/>
  <c r="E12" i="104"/>
  <c r="B5" i="104"/>
  <c r="F8" i="104" s="1"/>
  <c r="F2" i="104"/>
  <c r="F25" i="104" s="1"/>
  <c r="D30" i="106" l="1"/>
  <c r="D21" i="106"/>
  <c r="D22" i="106"/>
  <c r="D20" i="105"/>
  <c r="F8" i="105"/>
  <c r="D29" i="105"/>
  <c r="D30" i="105"/>
  <c r="D21" i="105"/>
  <c r="D22" i="105"/>
  <c r="D29" i="104"/>
  <c r="D30" i="104"/>
  <c r="D20" i="104"/>
  <c r="D21" i="104"/>
  <c r="D22" i="104"/>
  <c r="D28" i="104"/>
  <c r="D37" i="103"/>
  <c r="C36" i="103"/>
  <c r="D36" i="103" s="1"/>
  <c r="D35" i="103"/>
  <c r="A30" i="103"/>
  <c r="C29" i="103"/>
  <c r="A29" i="103"/>
  <c r="A27" i="103"/>
  <c r="E26" i="103"/>
  <c r="B26" i="103"/>
  <c r="A26" i="103"/>
  <c r="D20" i="103"/>
  <c r="E15" i="103"/>
  <c r="E14" i="103"/>
  <c r="E13" i="103"/>
  <c r="B5" i="103"/>
  <c r="F8" i="103" s="1"/>
  <c r="F2" i="103"/>
  <c r="F26" i="103" s="1"/>
  <c r="D37" i="102"/>
  <c r="C36" i="102"/>
  <c r="D36" i="102" s="1"/>
  <c r="D35" i="102"/>
  <c r="A30" i="102"/>
  <c r="C29" i="102"/>
  <c r="D29" i="102" s="1"/>
  <c r="A29" i="102"/>
  <c r="A27" i="102"/>
  <c r="E26" i="102"/>
  <c r="B26" i="102"/>
  <c r="A26" i="102"/>
  <c r="D21" i="102"/>
  <c r="D20" i="102"/>
  <c r="E15" i="102"/>
  <c r="E14" i="102"/>
  <c r="E13" i="102"/>
  <c r="B5" i="102"/>
  <c r="F8" i="102" s="1"/>
  <c r="F2" i="102"/>
  <c r="F26" i="102" s="1"/>
  <c r="D35" i="101"/>
  <c r="D34" i="101"/>
  <c r="C34" i="101"/>
  <c r="D33" i="101"/>
  <c r="C30" i="101"/>
  <c r="D30" i="101" s="1"/>
  <c r="A30" i="101"/>
  <c r="C29" i="101"/>
  <c r="D29" i="101" s="1"/>
  <c r="A29" i="101"/>
  <c r="C28" i="101"/>
  <c r="A28" i="101"/>
  <c r="A26" i="101"/>
  <c r="E25" i="101"/>
  <c r="B25" i="101"/>
  <c r="A25" i="101"/>
  <c r="D20" i="101"/>
  <c r="E15" i="101"/>
  <c r="E14" i="101"/>
  <c r="E13" i="101"/>
  <c r="E12" i="101"/>
  <c r="F8" i="101"/>
  <c r="B5" i="101"/>
  <c r="F2" i="101"/>
  <c r="F25" i="101" s="1"/>
  <c r="D21" i="103" l="1"/>
  <c r="D29" i="103"/>
  <c r="D30" i="103"/>
  <c r="D30" i="102"/>
  <c r="D28" i="101"/>
  <c r="D21" i="101"/>
  <c r="D22" i="101"/>
  <c r="A30" i="100" l="1"/>
  <c r="D37" i="100"/>
  <c r="C36" i="100"/>
  <c r="D36" i="100" s="1"/>
  <c r="D35" i="100"/>
  <c r="C29" i="100"/>
  <c r="A29" i="100"/>
  <c r="A27" i="100"/>
  <c r="E26" i="100"/>
  <c r="B26" i="100"/>
  <c r="A26" i="100"/>
  <c r="E15" i="100"/>
  <c r="E14" i="100"/>
  <c r="E13" i="100"/>
  <c r="B5" i="100"/>
  <c r="D21" i="100" s="1"/>
  <c r="F2" i="100"/>
  <c r="F26" i="100" s="1"/>
  <c r="D30" i="100" l="1"/>
  <c r="F8" i="100"/>
  <c r="D29" i="100"/>
  <c r="D20" i="100"/>
  <c r="D35" i="99"/>
  <c r="C34" i="99"/>
  <c r="D34" i="99" s="1"/>
  <c r="D33" i="99"/>
  <c r="C30" i="99"/>
  <c r="A30" i="99"/>
  <c r="C29" i="99"/>
  <c r="A29" i="99"/>
  <c r="C28" i="99"/>
  <c r="A28" i="99"/>
  <c r="A26" i="99"/>
  <c r="E25" i="99"/>
  <c r="B25" i="99"/>
  <c r="A25" i="99"/>
  <c r="D21" i="99"/>
  <c r="D20" i="99"/>
  <c r="E15" i="99"/>
  <c r="E14" i="99"/>
  <c r="E13" i="99"/>
  <c r="E12" i="99"/>
  <c r="B5" i="99"/>
  <c r="F2" i="99"/>
  <c r="F25" i="99" s="1"/>
  <c r="D35" i="98"/>
  <c r="C34" i="98"/>
  <c r="D34" i="98" s="1"/>
  <c r="D33" i="98"/>
  <c r="C30" i="98"/>
  <c r="A30" i="98"/>
  <c r="C29" i="98"/>
  <c r="D29" i="98" s="1"/>
  <c r="A29" i="98"/>
  <c r="C28" i="98"/>
  <c r="A28" i="98"/>
  <c r="A26" i="98"/>
  <c r="E25" i="98"/>
  <c r="B25" i="98"/>
  <c r="A25" i="98"/>
  <c r="E15" i="98"/>
  <c r="E14" i="98"/>
  <c r="E13" i="98"/>
  <c r="E12" i="98"/>
  <c r="B5" i="98"/>
  <c r="F2" i="98"/>
  <c r="F25" i="98" s="1"/>
  <c r="D35" i="97"/>
  <c r="D34" i="97"/>
  <c r="C34" i="97"/>
  <c r="D33" i="97"/>
  <c r="C30" i="97"/>
  <c r="A30" i="97"/>
  <c r="C29" i="97"/>
  <c r="A29" i="97"/>
  <c r="C28" i="97"/>
  <c r="A28" i="97"/>
  <c r="A26" i="97"/>
  <c r="E25" i="97"/>
  <c r="B25" i="97"/>
  <c r="A25" i="97"/>
  <c r="E15" i="97"/>
  <c r="E14" i="97"/>
  <c r="E13" i="97"/>
  <c r="E12" i="97"/>
  <c r="B5" i="97"/>
  <c r="D28" i="97" s="1"/>
  <c r="F2" i="97"/>
  <c r="F25" i="97" s="1"/>
  <c r="D28" i="99" l="1"/>
  <c r="D28" i="98"/>
  <c r="D29" i="99"/>
  <c r="F8" i="99"/>
  <c r="D30" i="99"/>
  <c r="D22" i="99"/>
  <c r="D20" i="98"/>
  <c r="F8" i="98"/>
  <c r="D30" i="98"/>
  <c r="D21" i="98"/>
  <c r="D22" i="98"/>
  <c r="D20" i="97"/>
  <c r="D29" i="97"/>
  <c r="D30" i="97"/>
  <c r="F8" i="97"/>
  <c r="D21" i="97"/>
  <c r="D22" i="97"/>
  <c r="D37" i="96"/>
  <c r="C36" i="96"/>
  <c r="D36" i="96" s="1"/>
  <c r="D35" i="96"/>
  <c r="C30" i="96"/>
  <c r="A30" i="96"/>
  <c r="C29" i="96"/>
  <c r="A29" i="96"/>
  <c r="A27" i="96"/>
  <c r="E26" i="96"/>
  <c r="B26" i="96"/>
  <c r="A26" i="96"/>
  <c r="D21" i="96"/>
  <c r="E15" i="96"/>
  <c r="E14" i="96"/>
  <c r="E13" i="96"/>
  <c r="B5" i="96"/>
  <c r="D20" i="96" s="1"/>
  <c r="F2" i="96"/>
  <c r="F26" i="96" s="1"/>
  <c r="D36" i="95"/>
  <c r="C35" i="95"/>
  <c r="D35" i="95" s="1"/>
  <c r="D34" i="95"/>
  <c r="C29" i="95"/>
  <c r="A29" i="95"/>
  <c r="C28" i="95"/>
  <c r="A28" i="95"/>
  <c r="A26" i="95"/>
  <c r="E25" i="95"/>
  <c r="B25" i="95"/>
  <c r="A25" i="95"/>
  <c r="E15" i="95"/>
  <c r="E14" i="95"/>
  <c r="E13" i="95"/>
  <c r="B5" i="95"/>
  <c r="F8" i="95" s="1"/>
  <c r="F2" i="95"/>
  <c r="F25" i="95" s="1"/>
  <c r="D29" i="95" l="1"/>
  <c r="D20" i="95"/>
  <c r="D29" i="96"/>
  <c r="F8" i="96"/>
  <c r="D30" i="96"/>
  <c r="D28" i="95"/>
  <c r="D19" i="95"/>
  <c r="D33" i="94"/>
  <c r="C32" i="94"/>
  <c r="D32" i="94" s="1"/>
  <c r="D31" i="94"/>
  <c r="C28" i="94"/>
  <c r="A28" i="94"/>
  <c r="C27" i="94"/>
  <c r="A27" i="94"/>
  <c r="A26" i="94"/>
  <c r="E24" i="94"/>
  <c r="C24" i="94"/>
  <c r="A24" i="94"/>
  <c r="E15" i="94"/>
  <c r="E14" i="94"/>
  <c r="E13" i="94"/>
  <c r="E12" i="94"/>
  <c r="B5" i="94"/>
  <c r="D21" i="94" s="1"/>
  <c r="D28" i="94" s="1"/>
  <c r="F2" i="94"/>
  <c r="F24" i="94" s="1"/>
  <c r="D33" i="93"/>
  <c r="C32" i="93"/>
  <c r="D32" i="93" s="1"/>
  <c r="D31" i="93"/>
  <c r="C28" i="93"/>
  <c r="A28" i="93"/>
  <c r="C27" i="93"/>
  <c r="A27" i="93"/>
  <c r="A26" i="93"/>
  <c r="E24" i="93"/>
  <c r="C24" i="93"/>
  <c r="A24" i="93"/>
  <c r="E15" i="93"/>
  <c r="E14" i="93"/>
  <c r="E13" i="93"/>
  <c r="E12" i="93"/>
  <c r="B5" i="93"/>
  <c r="D21" i="93" s="1"/>
  <c r="D28" i="93" s="1"/>
  <c r="F2" i="93"/>
  <c r="F24" i="93" s="1"/>
  <c r="D33" i="92"/>
  <c r="D32" i="92"/>
  <c r="C32" i="92"/>
  <c r="D31" i="92"/>
  <c r="C28" i="92"/>
  <c r="A28" i="92"/>
  <c r="C27" i="92"/>
  <c r="A27" i="92"/>
  <c r="A26" i="92"/>
  <c r="E24" i="92"/>
  <c r="C24" i="92"/>
  <c r="A24" i="92"/>
  <c r="D20" i="92"/>
  <c r="D27" i="92" s="1"/>
  <c r="E15" i="92"/>
  <c r="E14" i="92"/>
  <c r="E13" i="92"/>
  <c r="E12" i="92"/>
  <c r="B5" i="92"/>
  <c r="D26" i="92" s="1"/>
  <c r="F2" i="92"/>
  <c r="F24" i="92" s="1"/>
  <c r="C29" i="91"/>
  <c r="A29" i="91"/>
  <c r="D36" i="91"/>
  <c r="C35" i="91"/>
  <c r="D35" i="91" s="1"/>
  <c r="D34" i="91"/>
  <c r="C28" i="91"/>
  <c r="A28" i="91"/>
  <c r="A26" i="91"/>
  <c r="E25" i="91"/>
  <c r="B25" i="91"/>
  <c r="A25" i="91"/>
  <c r="E15" i="91"/>
  <c r="E14" i="91"/>
  <c r="E13" i="91"/>
  <c r="B5" i="91"/>
  <c r="D20" i="91" s="1"/>
  <c r="F2" i="91"/>
  <c r="F25" i="91" s="1"/>
  <c r="D29" i="91" l="1"/>
  <c r="D28" i="91"/>
  <c r="F8" i="94"/>
  <c r="D20" i="94"/>
  <c r="D27" i="94" s="1"/>
  <c r="D19" i="94"/>
  <c r="D26" i="94"/>
  <c r="D26" i="93"/>
  <c r="F8" i="93"/>
  <c r="D19" i="93"/>
  <c r="D20" i="93"/>
  <c r="D27" i="93" s="1"/>
  <c r="D21" i="92"/>
  <c r="D28" i="92" s="1"/>
  <c r="F8" i="92"/>
  <c r="D19" i="92"/>
  <c r="F8" i="91"/>
  <c r="D19" i="91"/>
  <c r="D33" i="90"/>
  <c r="C32" i="90"/>
  <c r="D32" i="90" s="1"/>
  <c r="D31" i="90"/>
  <c r="C28" i="90"/>
  <c r="A28" i="90"/>
  <c r="D27" i="90"/>
  <c r="C27" i="90"/>
  <c r="A27" i="90"/>
  <c r="A26" i="90"/>
  <c r="E24" i="90"/>
  <c r="C24" i="90"/>
  <c r="A24" i="90"/>
  <c r="D20" i="90"/>
  <c r="D19" i="90"/>
  <c r="E15" i="90"/>
  <c r="E14" i="90"/>
  <c r="E13" i="90"/>
  <c r="E12" i="90"/>
  <c r="B5" i="90"/>
  <c r="D21" i="90" s="1"/>
  <c r="D28" i="90" s="1"/>
  <c r="F2" i="90"/>
  <c r="F24" i="90" s="1"/>
  <c r="D33" i="89"/>
  <c r="C32" i="89"/>
  <c r="D32" i="89" s="1"/>
  <c r="D31" i="89"/>
  <c r="C28" i="89"/>
  <c r="A28" i="89"/>
  <c r="C27" i="89"/>
  <c r="A27" i="89"/>
  <c r="A26" i="89"/>
  <c r="E24" i="89"/>
  <c r="C24" i="89"/>
  <c r="A24" i="89"/>
  <c r="D20" i="89"/>
  <c r="D27" i="89" s="1"/>
  <c r="D19" i="89"/>
  <c r="E15" i="89"/>
  <c r="E14" i="89"/>
  <c r="E13" i="89"/>
  <c r="E12" i="89"/>
  <c r="F8" i="89"/>
  <c r="B5" i="89"/>
  <c r="D21" i="89" s="1"/>
  <c r="D28" i="89" s="1"/>
  <c r="F2" i="89"/>
  <c r="F24" i="89" s="1"/>
  <c r="D33" i="88"/>
  <c r="C32" i="88"/>
  <c r="D32" i="88" s="1"/>
  <c r="D31" i="88"/>
  <c r="C28" i="88"/>
  <c r="A28" i="88"/>
  <c r="C27" i="88"/>
  <c r="A27" i="88"/>
  <c r="A26" i="88"/>
  <c r="E24" i="88"/>
  <c r="C24" i="88"/>
  <c r="A24" i="88"/>
  <c r="E15" i="88"/>
  <c r="E14" i="88"/>
  <c r="E13" i="88"/>
  <c r="E12" i="88"/>
  <c r="B5" i="88"/>
  <c r="D21" i="88" s="1"/>
  <c r="D28" i="88" s="1"/>
  <c r="F2" i="88"/>
  <c r="F24" i="88" s="1"/>
  <c r="F8" i="90" l="1"/>
  <c r="D26" i="90"/>
  <c r="D26" i="89"/>
  <c r="F8" i="88"/>
  <c r="D20" i="88"/>
  <c r="D27" i="88" s="1"/>
  <c r="D19" i="88"/>
  <c r="D26" i="88"/>
  <c r="D35" i="87"/>
  <c r="C34" i="87"/>
  <c r="D34" i="87" s="1"/>
  <c r="D33" i="87"/>
  <c r="C30" i="87"/>
  <c r="A30" i="87"/>
  <c r="C29" i="87"/>
  <c r="A29" i="87"/>
  <c r="C28" i="87"/>
  <c r="A28" i="87"/>
  <c r="A26" i="87"/>
  <c r="E25" i="87"/>
  <c r="B25" i="87"/>
  <c r="A25" i="87"/>
  <c r="D20" i="87"/>
  <c r="E15" i="87"/>
  <c r="E14" i="87"/>
  <c r="E13" i="87"/>
  <c r="E12" i="87"/>
  <c r="B5" i="87"/>
  <c r="D28" i="87" s="1"/>
  <c r="F2" i="87"/>
  <c r="F25" i="87" s="1"/>
  <c r="D35" i="86"/>
  <c r="C34" i="86"/>
  <c r="D34" i="86" s="1"/>
  <c r="D33" i="86"/>
  <c r="C30" i="86"/>
  <c r="A30" i="86"/>
  <c r="C29" i="86"/>
  <c r="A29" i="86"/>
  <c r="C28" i="86"/>
  <c r="A28" i="86"/>
  <c r="A26" i="86"/>
  <c r="E25" i="86"/>
  <c r="B25" i="86"/>
  <c r="A25" i="86"/>
  <c r="E15" i="86"/>
  <c r="E14" i="86"/>
  <c r="E13" i="86"/>
  <c r="E12" i="86"/>
  <c r="B5" i="86"/>
  <c r="F8" i="86" s="1"/>
  <c r="F2" i="86"/>
  <c r="F25" i="86" s="1"/>
  <c r="D35" i="85"/>
  <c r="C34" i="85"/>
  <c r="D34" i="85" s="1"/>
  <c r="D33" i="85"/>
  <c r="C30" i="85"/>
  <c r="A30" i="85"/>
  <c r="C29" i="85"/>
  <c r="A29" i="85"/>
  <c r="C28" i="85"/>
  <c r="A28" i="85"/>
  <c r="A26" i="85"/>
  <c r="E25" i="85"/>
  <c r="B25" i="85"/>
  <c r="A25" i="85"/>
  <c r="D20" i="85"/>
  <c r="E15" i="85"/>
  <c r="E14" i="85"/>
  <c r="E13" i="85"/>
  <c r="E12" i="85"/>
  <c r="F8" i="85"/>
  <c r="B5" i="85"/>
  <c r="D28" i="85" s="1"/>
  <c r="F2" i="85"/>
  <c r="F25" i="85" s="1"/>
  <c r="D35" i="84"/>
  <c r="C34" i="84"/>
  <c r="D34" i="84" s="1"/>
  <c r="D33" i="84"/>
  <c r="C30" i="84"/>
  <c r="A30" i="84"/>
  <c r="C29" i="84"/>
  <c r="A29" i="84"/>
  <c r="C28" i="84"/>
  <c r="A28" i="84"/>
  <c r="A26" i="84"/>
  <c r="E25" i="84"/>
  <c r="B25" i="84"/>
  <c r="A25" i="84"/>
  <c r="E15" i="84"/>
  <c r="E14" i="84"/>
  <c r="E13" i="84"/>
  <c r="E12" i="84"/>
  <c r="B5" i="84"/>
  <c r="D28" i="84" s="1"/>
  <c r="F2" i="84"/>
  <c r="F25" i="84" s="1"/>
  <c r="F8" i="87" l="1"/>
  <c r="D21" i="87"/>
  <c r="D29" i="87" s="1"/>
  <c r="D22" i="87"/>
  <c r="D30" i="87" s="1"/>
  <c r="D20" i="86"/>
  <c r="D22" i="86"/>
  <c r="D30" i="86" s="1"/>
  <c r="D21" i="86"/>
  <c r="D29" i="86" s="1"/>
  <c r="D28" i="86"/>
  <c r="D21" i="85"/>
  <c r="D29" i="85" s="1"/>
  <c r="D22" i="85"/>
  <c r="D30" i="85" s="1"/>
  <c r="D20" i="84"/>
  <c r="F8" i="84"/>
  <c r="D21" i="84"/>
  <c r="D29" i="84" s="1"/>
  <c r="D22" i="84"/>
  <c r="D30" i="84" s="1"/>
  <c r="D34" i="83"/>
  <c r="C33" i="83"/>
  <c r="D33" i="83" s="1"/>
  <c r="D32" i="83"/>
  <c r="C28" i="83"/>
  <c r="A28" i="83"/>
  <c r="D27" i="83"/>
  <c r="A27" i="83"/>
  <c r="E25" i="83"/>
  <c r="C25" i="83"/>
  <c r="A25" i="83"/>
  <c r="D20" i="83"/>
  <c r="E15" i="83"/>
  <c r="E14" i="83"/>
  <c r="E13" i="83"/>
  <c r="E12" i="83"/>
  <c r="B5" i="83"/>
  <c r="F8" i="83" s="1"/>
  <c r="F2" i="83"/>
  <c r="F25" i="83" s="1"/>
  <c r="D34" i="82"/>
  <c r="C33" i="82"/>
  <c r="D33" i="82" s="1"/>
  <c r="C28" i="82"/>
  <c r="A28" i="82"/>
  <c r="D27" i="82"/>
  <c r="A27" i="82"/>
  <c r="E25" i="82"/>
  <c r="C25" i="82"/>
  <c r="A25" i="82"/>
  <c r="D20" i="82"/>
  <c r="E15" i="82"/>
  <c r="E14" i="82"/>
  <c r="E13" i="82"/>
  <c r="E12" i="82"/>
  <c r="B5" i="82"/>
  <c r="F8" i="82" s="1"/>
  <c r="F2" i="82"/>
  <c r="F25" i="82" s="1"/>
  <c r="D34" i="81"/>
  <c r="C33" i="81"/>
  <c r="D33" i="81" s="1"/>
  <c r="C28" i="81"/>
  <c r="A28" i="81"/>
  <c r="A27" i="81"/>
  <c r="E25" i="81"/>
  <c r="C25" i="81"/>
  <c r="A25" i="81"/>
  <c r="E15" i="81"/>
  <c r="E14" i="81"/>
  <c r="E13" i="81"/>
  <c r="E12" i="81"/>
  <c r="B5" i="81"/>
  <c r="D27" i="81" s="1"/>
  <c r="F2" i="81"/>
  <c r="F25" i="81" s="1"/>
  <c r="D21" i="83" l="1"/>
  <c r="D28" i="83" s="1"/>
  <c r="D21" i="82"/>
  <c r="D28" i="82" s="1"/>
  <c r="D32" i="82"/>
  <c r="D32" i="81"/>
  <c r="D20" i="81"/>
  <c r="D21" i="81"/>
  <c r="D28" i="81" s="1"/>
  <c r="F8" i="81"/>
  <c r="D35" i="80"/>
  <c r="C34" i="80"/>
  <c r="D34" i="80" s="1"/>
  <c r="D33" i="80"/>
  <c r="C30" i="80"/>
  <c r="A30" i="80"/>
  <c r="D29" i="80"/>
  <c r="C29" i="80"/>
  <c r="A29" i="80"/>
  <c r="C28" i="80"/>
  <c r="A28" i="80"/>
  <c r="A26" i="80"/>
  <c r="E25" i="80"/>
  <c r="B25" i="80"/>
  <c r="A25" i="80"/>
  <c r="D21" i="80"/>
  <c r="D20" i="80"/>
  <c r="E15" i="80"/>
  <c r="E14" i="80"/>
  <c r="E13" i="80"/>
  <c r="E12" i="80"/>
  <c r="F8" i="80"/>
  <c r="B5" i="80"/>
  <c r="D28" i="80" s="1"/>
  <c r="F2" i="80"/>
  <c r="F25" i="80" s="1"/>
  <c r="D35" i="79"/>
  <c r="C34" i="79"/>
  <c r="D34" i="79" s="1"/>
  <c r="D33" i="79"/>
  <c r="C30" i="79"/>
  <c r="A30" i="79"/>
  <c r="C29" i="79"/>
  <c r="A29" i="79"/>
  <c r="C28" i="79"/>
  <c r="A28" i="79"/>
  <c r="A26" i="79"/>
  <c r="E25" i="79"/>
  <c r="B25" i="79"/>
  <c r="A25" i="79"/>
  <c r="D20" i="79"/>
  <c r="E15" i="79"/>
  <c r="E14" i="79"/>
  <c r="E13" i="79"/>
  <c r="E12" i="79"/>
  <c r="F8" i="79"/>
  <c r="B5" i="79"/>
  <c r="D28" i="79" s="1"/>
  <c r="F2" i="79"/>
  <c r="F25" i="79" s="1"/>
  <c r="E25" i="78"/>
  <c r="E25" i="77"/>
  <c r="E25" i="76"/>
  <c r="D35" i="78"/>
  <c r="C34" i="78"/>
  <c r="D34" i="78" s="1"/>
  <c r="D33" i="78"/>
  <c r="C30" i="78"/>
  <c r="A30" i="78"/>
  <c r="C29" i="78"/>
  <c r="A29" i="78"/>
  <c r="C28" i="78"/>
  <c r="A28" i="78"/>
  <c r="A26" i="78"/>
  <c r="B25" i="78"/>
  <c r="A25" i="78"/>
  <c r="E15" i="78"/>
  <c r="E14" i="78"/>
  <c r="E13" i="78"/>
  <c r="E12" i="78"/>
  <c r="B5" i="78"/>
  <c r="F8" i="78" s="1"/>
  <c r="F2" i="78"/>
  <c r="F25" i="78" s="1"/>
  <c r="D35" i="77"/>
  <c r="C34" i="77"/>
  <c r="D34" i="77" s="1"/>
  <c r="D33" i="77"/>
  <c r="C30" i="77"/>
  <c r="A30" i="77"/>
  <c r="D29" i="77"/>
  <c r="C29" i="77"/>
  <c r="A29" i="77"/>
  <c r="C28" i="77"/>
  <c r="A28" i="77"/>
  <c r="A26" i="77"/>
  <c r="B25" i="77"/>
  <c r="A25" i="77"/>
  <c r="E15" i="77"/>
  <c r="E14" i="77"/>
  <c r="E13" i="77"/>
  <c r="E12" i="77"/>
  <c r="B5" i="77"/>
  <c r="F8" i="77" s="1"/>
  <c r="F2" i="77"/>
  <c r="F25" i="77" s="1"/>
  <c r="D35" i="76"/>
  <c r="D34" i="76"/>
  <c r="C34" i="76"/>
  <c r="D33" i="76"/>
  <c r="C30" i="76"/>
  <c r="A30" i="76"/>
  <c r="C29" i="76"/>
  <c r="A29" i="76"/>
  <c r="C28" i="76"/>
  <c r="A28" i="76"/>
  <c r="A26" i="76"/>
  <c r="B25" i="76"/>
  <c r="A25" i="76"/>
  <c r="E15" i="76"/>
  <c r="E14" i="76"/>
  <c r="E13" i="76"/>
  <c r="E12" i="76"/>
  <c r="B5" i="76"/>
  <c r="D28" i="76" s="1"/>
  <c r="F2" i="76"/>
  <c r="F25" i="76" s="1"/>
  <c r="D22" i="80" l="1"/>
  <c r="D30" i="80" s="1"/>
  <c r="D21" i="79"/>
  <c r="D29" i="79" s="1"/>
  <c r="D22" i="79"/>
  <c r="D30" i="79" s="1"/>
  <c r="D29" i="78"/>
  <c r="D30" i="78"/>
  <c r="D20" i="78"/>
  <c r="D21" i="78"/>
  <c r="D28" i="78"/>
  <c r="D22" i="78"/>
  <c r="D30" i="77"/>
  <c r="D20" i="77"/>
  <c r="D21" i="77"/>
  <c r="D28" i="77"/>
  <c r="D22" i="77"/>
  <c r="D22" i="76"/>
  <c r="F8" i="76"/>
  <c r="D30" i="76"/>
  <c r="D20" i="76"/>
  <c r="D29" i="76"/>
  <c r="D21" i="76"/>
  <c r="D35" i="75"/>
  <c r="C34" i="75"/>
  <c r="D34" i="75" s="1"/>
  <c r="D33" i="75"/>
  <c r="C30" i="75"/>
  <c r="A30" i="75"/>
  <c r="C29" i="75"/>
  <c r="A29" i="75"/>
  <c r="D28" i="75"/>
  <c r="C28" i="75"/>
  <c r="A28" i="75"/>
  <c r="A26" i="75"/>
  <c r="B25" i="75"/>
  <c r="A25" i="75"/>
  <c r="E15" i="75"/>
  <c r="E14" i="75"/>
  <c r="E13" i="75"/>
  <c r="E12" i="75"/>
  <c r="B5" i="75"/>
  <c r="F8" i="75" s="1"/>
  <c r="F2" i="75"/>
  <c r="F25" i="75" s="1"/>
  <c r="D35" i="74"/>
  <c r="C34" i="74"/>
  <c r="D34" i="74" s="1"/>
  <c r="D33" i="74"/>
  <c r="C30" i="74"/>
  <c r="A30" i="74"/>
  <c r="C29" i="74"/>
  <c r="A29" i="74"/>
  <c r="C28" i="74"/>
  <c r="A28" i="74"/>
  <c r="A26" i="74"/>
  <c r="B25" i="74"/>
  <c r="A25" i="74"/>
  <c r="E15" i="74"/>
  <c r="E14" i="74"/>
  <c r="E13" i="74"/>
  <c r="E12" i="74"/>
  <c r="B5" i="74"/>
  <c r="F8" i="74" s="1"/>
  <c r="F2" i="74"/>
  <c r="F25" i="74" s="1"/>
  <c r="D21" i="75" l="1"/>
  <c r="D29" i="75"/>
  <c r="D30" i="75"/>
  <c r="D20" i="75"/>
  <c r="D22" i="75"/>
  <c r="D29" i="74"/>
  <c r="D30" i="74"/>
  <c r="D20" i="74"/>
  <c r="D21" i="74"/>
  <c r="D28" i="74"/>
  <c r="D22" i="74"/>
  <c r="D35" i="73"/>
  <c r="D33" i="73"/>
  <c r="C34" i="73"/>
  <c r="D34" i="73" s="1"/>
  <c r="C30" i="73"/>
  <c r="A30" i="73"/>
  <c r="C29" i="73"/>
  <c r="A29" i="73"/>
  <c r="C28" i="73"/>
  <c r="A28" i="73"/>
  <c r="A26" i="73"/>
  <c r="B25" i="73"/>
  <c r="A25" i="73"/>
  <c r="E15" i="73"/>
  <c r="E14" i="73"/>
  <c r="E13" i="73"/>
  <c r="E12" i="73"/>
  <c r="B5" i="73"/>
  <c r="F8" i="73" s="1"/>
  <c r="F2" i="73"/>
  <c r="F25" i="73" s="1"/>
  <c r="D22" i="73" l="1"/>
  <c r="D30" i="73"/>
  <c r="D29" i="73"/>
  <c r="D20" i="73"/>
  <c r="D21" i="73"/>
  <c r="D28" i="73"/>
  <c r="D35" i="72"/>
  <c r="C34" i="72"/>
  <c r="D34" i="72" s="1"/>
  <c r="D33" i="72"/>
  <c r="C29" i="72"/>
  <c r="A29" i="72"/>
  <c r="A28" i="72"/>
  <c r="E26" i="72"/>
  <c r="C26" i="72"/>
  <c r="A26" i="72"/>
  <c r="E15" i="72"/>
  <c r="E14" i="72"/>
  <c r="E13" i="72"/>
  <c r="E12" i="72"/>
  <c r="F8" i="72"/>
  <c r="B5" i="72"/>
  <c r="D22" i="72" s="1"/>
  <c r="D29" i="72" s="1"/>
  <c r="F2" i="72"/>
  <c r="F26" i="72" s="1"/>
  <c r="D35" i="71"/>
  <c r="C34" i="71"/>
  <c r="D34" i="71" s="1"/>
  <c r="D33" i="71"/>
  <c r="C29" i="71"/>
  <c r="A29" i="71"/>
  <c r="A28" i="71"/>
  <c r="E26" i="71"/>
  <c r="C26" i="71"/>
  <c r="A26" i="71"/>
  <c r="E15" i="71"/>
  <c r="E14" i="71"/>
  <c r="E13" i="71"/>
  <c r="E12" i="71"/>
  <c r="B5" i="71"/>
  <c r="F8" i="71" s="1"/>
  <c r="F2" i="71"/>
  <c r="F26" i="71" s="1"/>
  <c r="D37" i="51"/>
  <c r="C36" i="51"/>
  <c r="D36" i="51" s="1"/>
  <c r="D35" i="51"/>
  <c r="D35" i="70"/>
  <c r="C34" i="70"/>
  <c r="D34" i="70" s="1"/>
  <c r="D33" i="70"/>
  <c r="C30" i="70"/>
  <c r="A30" i="70"/>
  <c r="C29" i="70"/>
  <c r="A29" i="70"/>
  <c r="C28" i="70"/>
  <c r="A28" i="70"/>
  <c r="A26" i="70"/>
  <c r="E25" i="70"/>
  <c r="B25" i="70"/>
  <c r="A25" i="70"/>
  <c r="E15" i="70"/>
  <c r="E14" i="70"/>
  <c r="E13" i="70"/>
  <c r="E12" i="70"/>
  <c r="B5" i="70"/>
  <c r="F2" i="70"/>
  <c r="F25" i="70" s="1"/>
  <c r="D37" i="53"/>
  <c r="D38" i="53"/>
  <c r="D39" i="53"/>
  <c r="C38" i="53"/>
  <c r="D28" i="72" l="1"/>
  <c r="D21" i="72"/>
  <c r="D28" i="71"/>
  <c r="D21" i="71"/>
  <c r="D22" i="71"/>
  <c r="D29" i="71" s="1"/>
  <c r="D28" i="70"/>
  <c r="D20" i="70"/>
  <c r="D21" i="70"/>
  <c r="D29" i="70" s="1"/>
  <c r="F8" i="70"/>
  <c r="D22" i="70"/>
  <c r="D30" i="70" s="1"/>
  <c r="D34" i="69"/>
  <c r="D33" i="69"/>
  <c r="C33" i="69"/>
  <c r="D32" i="69"/>
  <c r="C27" i="69"/>
  <c r="D20" i="68"/>
  <c r="A27" i="69"/>
  <c r="E25" i="69"/>
  <c r="C25" i="69"/>
  <c r="A25" i="69"/>
  <c r="E15" i="69"/>
  <c r="E14" i="69"/>
  <c r="E13" i="69"/>
  <c r="E12" i="69"/>
  <c r="B5" i="69"/>
  <c r="D20" i="69" s="1"/>
  <c r="F2" i="69"/>
  <c r="F25" i="69" s="1"/>
  <c r="D27" i="69" l="1"/>
  <c r="F8" i="69"/>
  <c r="D34" i="68"/>
  <c r="D32" i="68"/>
  <c r="D34" i="67"/>
  <c r="D32" i="67"/>
  <c r="D34" i="66"/>
  <c r="D32" i="66"/>
  <c r="A27" i="66"/>
  <c r="A27" i="67"/>
  <c r="A27" i="68"/>
  <c r="C33" i="68"/>
  <c r="D33" i="68" s="1"/>
  <c r="C29" i="68"/>
  <c r="A29" i="68"/>
  <c r="C28" i="68"/>
  <c r="A28" i="68"/>
  <c r="E25" i="68"/>
  <c r="C25" i="68"/>
  <c r="A25" i="68"/>
  <c r="E15" i="68"/>
  <c r="E14" i="68"/>
  <c r="E13" i="68"/>
  <c r="E12" i="68"/>
  <c r="B5" i="68"/>
  <c r="D21" i="68" s="1"/>
  <c r="D28" i="68" s="1"/>
  <c r="F2" i="68"/>
  <c r="F25" i="68" s="1"/>
  <c r="C33" i="67"/>
  <c r="D33" i="67" s="1"/>
  <c r="C29" i="67"/>
  <c r="A29" i="67"/>
  <c r="C28" i="67"/>
  <c r="A28" i="67"/>
  <c r="E25" i="67"/>
  <c r="C25" i="67"/>
  <c r="A25" i="67"/>
  <c r="D20" i="67"/>
  <c r="E15" i="67"/>
  <c r="E14" i="67"/>
  <c r="E13" i="67"/>
  <c r="E12" i="67"/>
  <c r="B5" i="67"/>
  <c r="D21" i="67" s="1"/>
  <c r="D28" i="67" s="1"/>
  <c r="F2" i="67"/>
  <c r="F25" i="67" s="1"/>
  <c r="C33" i="66"/>
  <c r="D33" i="66" s="1"/>
  <c r="C29" i="66"/>
  <c r="A29" i="66"/>
  <c r="C28" i="66"/>
  <c r="A28" i="66"/>
  <c r="E25" i="66"/>
  <c r="C25" i="66"/>
  <c r="A25" i="66"/>
  <c r="E15" i="66"/>
  <c r="E14" i="66"/>
  <c r="E13" i="66"/>
  <c r="E12" i="66"/>
  <c r="B5" i="66"/>
  <c r="D22" i="66" s="1"/>
  <c r="D29" i="66" s="1"/>
  <c r="F2" i="66"/>
  <c r="F25" i="66" s="1"/>
  <c r="D22" i="68" l="1"/>
  <c r="D29" i="68" s="1"/>
  <c r="F8" i="68"/>
  <c r="D27" i="68"/>
  <c r="D22" i="67"/>
  <c r="D29" i="67" s="1"/>
  <c r="F8" i="67"/>
  <c r="D27" i="67"/>
  <c r="F8" i="66"/>
  <c r="D27" i="66"/>
  <c r="D21" i="66"/>
  <c r="D28" i="66" s="1"/>
  <c r="D20" i="66"/>
  <c r="A29" i="63"/>
  <c r="D36" i="63"/>
  <c r="D34" i="63"/>
  <c r="D35" i="64"/>
  <c r="D33" i="64"/>
  <c r="D35" i="65"/>
  <c r="D33" i="65"/>
  <c r="C34" i="65"/>
  <c r="D34" i="65" s="1"/>
  <c r="C34" i="64"/>
  <c r="D34" i="64" s="1"/>
  <c r="C35" i="63"/>
  <c r="D35" i="63" s="1"/>
  <c r="C30" i="65"/>
  <c r="A30" i="65"/>
  <c r="C29" i="65"/>
  <c r="A29" i="65"/>
  <c r="C28" i="65"/>
  <c r="A28" i="65"/>
  <c r="A26" i="65"/>
  <c r="E25" i="65"/>
  <c r="B25" i="65"/>
  <c r="A25" i="65"/>
  <c r="E15" i="65"/>
  <c r="E14" i="65"/>
  <c r="E13" i="65"/>
  <c r="E12" i="65"/>
  <c r="B5" i="65"/>
  <c r="D20" i="65" s="1"/>
  <c r="F2" i="65"/>
  <c r="F25" i="65" s="1"/>
  <c r="C30" i="64"/>
  <c r="A30" i="64"/>
  <c r="C29" i="64"/>
  <c r="A29" i="64"/>
  <c r="C28" i="64"/>
  <c r="A28" i="64"/>
  <c r="A26" i="64"/>
  <c r="E25" i="64"/>
  <c r="B25" i="64"/>
  <c r="A25" i="64"/>
  <c r="E15" i="64"/>
  <c r="E14" i="64"/>
  <c r="E13" i="64"/>
  <c r="E12" i="64"/>
  <c r="B5" i="64"/>
  <c r="F2" i="64"/>
  <c r="F25" i="64" s="1"/>
  <c r="C31" i="63"/>
  <c r="A31" i="63"/>
  <c r="C30" i="63"/>
  <c r="A30" i="63"/>
  <c r="C29" i="63"/>
  <c r="A27" i="63"/>
  <c r="E26" i="63"/>
  <c r="B26" i="63"/>
  <c r="A26" i="63"/>
  <c r="D22" i="63"/>
  <c r="D30" i="63" s="1"/>
  <c r="E15" i="63"/>
  <c r="E14" i="63"/>
  <c r="E13" i="63"/>
  <c r="E12" i="63"/>
  <c r="B5" i="63"/>
  <c r="F2" i="63"/>
  <c r="F26" i="63" s="1"/>
  <c r="D28" i="64" l="1"/>
  <c r="D29" i="63"/>
  <c r="D21" i="63"/>
  <c r="F8" i="65"/>
  <c r="D21" i="65"/>
  <c r="D29" i="65" s="1"/>
  <c r="D22" i="65"/>
  <c r="D30" i="65" s="1"/>
  <c r="D28" i="65"/>
  <c r="F8" i="63"/>
  <c r="F8" i="64"/>
  <c r="D19" i="64"/>
  <c r="D20" i="64"/>
  <c r="D29" i="64" s="1"/>
  <c r="D21" i="64"/>
  <c r="D30" i="64" s="1"/>
  <c r="D23" i="63"/>
  <c r="D31" i="63" s="1"/>
  <c r="D37" i="62"/>
  <c r="C36" i="62"/>
  <c r="D36" i="62" s="1"/>
  <c r="D35" i="62"/>
  <c r="C29" i="62"/>
  <c r="A29" i="62"/>
  <c r="A27" i="62"/>
  <c r="E26" i="62"/>
  <c r="B26" i="62"/>
  <c r="A26" i="62"/>
  <c r="D20" i="62"/>
  <c r="E15" i="62"/>
  <c r="E14" i="62"/>
  <c r="E13" i="62"/>
  <c r="B5" i="62"/>
  <c r="F8" i="62" s="1"/>
  <c r="F2" i="62"/>
  <c r="F26" i="62" s="1"/>
  <c r="D37" i="61"/>
  <c r="C36" i="61"/>
  <c r="D36" i="61" s="1"/>
  <c r="D35" i="61"/>
  <c r="C29" i="61"/>
  <c r="A29" i="61"/>
  <c r="A27" i="61"/>
  <c r="E26" i="61"/>
  <c r="B26" i="61"/>
  <c r="A26" i="61"/>
  <c r="D20" i="61"/>
  <c r="E15" i="61"/>
  <c r="E14" i="61"/>
  <c r="E13" i="61"/>
  <c r="F8" i="61"/>
  <c r="B5" i="61"/>
  <c r="D29" i="61" s="1"/>
  <c r="F2" i="61"/>
  <c r="F26" i="61" s="1"/>
  <c r="D37" i="60"/>
  <c r="C36" i="60"/>
  <c r="D36" i="60" s="1"/>
  <c r="D35" i="60"/>
  <c r="C29" i="60"/>
  <c r="A29" i="60"/>
  <c r="A27" i="60"/>
  <c r="E26" i="60"/>
  <c r="B26" i="60"/>
  <c r="A26" i="60"/>
  <c r="E15" i="60"/>
  <c r="E14" i="60"/>
  <c r="E13" i="60"/>
  <c r="B5" i="60"/>
  <c r="D29" i="60" s="1"/>
  <c r="F2" i="60"/>
  <c r="F26" i="60" s="1"/>
  <c r="D29" i="62" l="1"/>
  <c r="F8" i="60"/>
  <c r="D20" i="60"/>
  <c r="D37" i="59"/>
  <c r="C36" i="59"/>
  <c r="D36" i="59" s="1"/>
  <c r="D35" i="59"/>
  <c r="C29" i="59"/>
  <c r="A29" i="59"/>
  <c r="A27" i="59"/>
  <c r="E26" i="59"/>
  <c r="B26" i="59"/>
  <c r="A26" i="59"/>
  <c r="E15" i="59"/>
  <c r="E14" i="59"/>
  <c r="E13" i="59"/>
  <c r="B5" i="59"/>
  <c r="D29" i="59" s="1"/>
  <c r="F2" i="59"/>
  <c r="F26" i="59" s="1"/>
  <c r="D37" i="58"/>
  <c r="C36" i="58"/>
  <c r="D36" i="58" s="1"/>
  <c r="D35" i="58"/>
  <c r="C29" i="58"/>
  <c r="A29" i="58"/>
  <c r="A27" i="58"/>
  <c r="E26" i="58"/>
  <c r="B26" i="58"/>
  <c r="A26" i="58"/>
  <c r="E15" i="58"/>
  <c r="E14" i="58"/>
  <c r="E13" i="58"/>
  <c r="F8" i="58"/>
  <c r="B5" i="58"/>
  <c r="D29" i="58" s="1"/>
  <c r="F2" i="58"/>
  <c r="F26" i="58" s="1"/>
  <c r="F8" i="59" l="1"/>
  <c r="D20" i="59"/>
  <c r="D20" i="58"/>
  <c r="C29" i="57"/>
  <c r="A29" i="57"/>
  <c r="C28" i="57"/>
  <c r="A28" i="57"/>
  <c r="C27" i="57"/>
  <c r="A27" i="57"/>
  <c r="A25" i="57"/>
  <c r="E24" i="57"/>
  <c r="B24" i="57"/>
  <c r="A24" i="57"/>
  <c r="D19" i="57"/>
  <c r="E15" i="57"/>
  <c r="E14" i="57"/>
  <c r="E13" i="57"/>
  <c r="E12" i="57"/>
  <c r="B5" i="57"/>
  <c r="F2" i="57"/>
  <c r="F24" i="57" s="1"/>
  <c r="C32" i="56"/>
  <c r="A32" i="56"/>
  <c r="C31" i="56"/>
  <c r="A31" i="56"/>
  <c r="C30" i="56"/>
  <c r="A30" i="56"/>
  <c r="A28" i="56"/>
  <c r="E27" i="56"/>
  <c r="B27" i="56"/>
  <c r="A27" i="56"/>
  <c r="E15" i="56"/>
  <c r="E14" i="56"/>
  <c r="E13" i="56"/>
  <c r="E12" i="56"/>
  <c r="B5" i="56"/>
  <c r="D30" i="56" s="1"/>
  <c r="F2" i="56"/>
  <c r="F27" i="56" s="1"/>
  <c r="C32" i="55"/>
  <c r="A32" i="55"/>
  <c r="C31" i="55"/>
  <c r="A31" i="55"/>
  <c r="C30" i="55"/>
  <c r="A30" i="55"/>
  <c r="A28" i="55"/>
  <c r="E27" i="55"/>
  <c r="B27" i="55"/>
  <c r="A27" i="55"/>
  <c r="E15" i="55"/>
  <c r="E14" i="55"/>
  <c r="E13" i="55"/>
  <c r="E12" i="55"/>
  <c r="B5" i="55"/>
  <c r="F8" i="55" s="1"/>
  <c r="F2" i="55"/>
  <c r="F27" i="55" s="1"/>
  <c r="D37" i="54"/>
  <c r="D35" i="54"/>
  <c r="C36" i="54"/>
  <c r="D36" i="54" s="1"/>
  <c r="D27" i="57" l="1"/>
  <c r="D20" i="57"/>
  <c r="D28" i="57" s="1"/>
  <c r="F8" i="57"/>
  <c r="D21" i="57"/>
  <c r="D29" i="57" s="1"/>
  <c r="D22" i="56"/>
  <c r="D31" i="56" s="1"/>
  <c r="F8" i="56"/>
  <c r="D21" i="56"/>
  <c r="D23" i="56"/>
  <c r="D32" i="56" s="1"/>
  <c r="D21" i="55"/>
  <c r="D22" i="55"/>
  <c r="D31" i="55" s="1"/>
  <c r="D23" i="55"/>
  <c r="D32" i="55" s="1"/>
  <c r="D30" i="55"/>
  <c r="C29" i="54"/>
  <c r="A29" i="54"/>
  <c r="A27" i="54"/>
  <c r="E26" i="54"/>
  <c r="B26" i="54"/>
  <c r="A26" i="54"/>
  <c r="E15" i="54"/>
  <c r="E14" i="54"/>
  <c r="E13" i="54"/>
  <c r="B5" i="54"/>
  <c r="D29" i="54" s="1"/>
  <c r="F2" i="54"/>
  <c r="F26" i="54" s="1"/>
  <c r="F8" i="54" l="1"/>
  <c r="D20" i="54"/>
  <c r="F8" i="53" l="1"/>
  <c r="F2" i="53" l="1"/>
  <c r="E17" i="53" l="1"/>
  <c r="E15" i="53"/>
  <c r="C34" i="53"/>
  <c r="A34" i="53"/>
  <c r="C33" i="53"/>
  <c r="A33" i="53"/>
  <c r="C32" i="53"/>
  <c r="A32" i="53"/>
  <c r="A30" i="53"/>
  <c r="E29" i="53"/>
  <c r="B29" i="53"/>
  <c r="A29" i="53"/>
  <c r="E16" i="53"/>
  <c r="E14" i="53"/>
  <c r="E13" i="53"/>
  <c r="B5" i="53"/>
  <c r="D22" i="53" s="1"/>
  <c r="F29" i="53"/>
  <c r="C30" i="52"/>
  <c r="A30" i="52"/>
  <c r="C29" i="52"/>
  <c r="A29" i="52"/>
  <c r="C28" i="52"/>
  <c r="A28" i="52"/>
  <c r="A26" i="52"/>
  <c r="E25" i="52"/>
  <c r="B25" i="52"/>
  <c r="A25" i="52"/>
  <c r="E16" i="52"/>
  <c r="E15" i="52"/>
  <c r="E14" i="52"/>
  <c r="E13" i="52"/>
  <c r="B5" i="52"/>
  <c r="D28" i="52" s="1"/>
  <c r="F2" i="52"/>
  <c r="F25" i="52" s="1"/>
  <c r="D23" i="53" l="1"/>
  <c r="D33" i="53" s="1"/>
  <c r="D20" i="52"/>
  <c r="D24" i="53"/>
  <c r="D34" i="53" s="1"/>
  <c r="D32" i="53"/>
  <c r="D21" i="52"/>
  <c r="D29" i="52" s="1"/>
  <c r="F8" i="52"/>
  <c r="D22" i="52"/>
  <c r="D30" i="52" s="1"/>
  <c r="C31" i="51"/>
  <c r="A31" i="51"/>
  <c r="A30" i="51"/>
  <c r="E28" i="51"/>
  <c r="C28" i="51"/>
  <c r="A28" i="51"/>
  <c r="E15" i="51"/>
  <c r="E14" i="51"/>
  <c r="E13" i="51"/>
  <c r="E12" i="51"/>
  <c r="B5" i="51"/>
  <c r="F2" i="51"/>
  <c r="F28" i="51" s="1"/>
  <c r="C33" i="50"/>
  <c r="A33" i="50"/>
  <c r="A32" i="50"/>
  <c r="E30" i="50"/>
  <c r="C30" i="50"/>
  <c r="A30" i="50"/>
  <c r="E15" i="50"/>
  <c r="E14" i="50"/>
  <c r="E13" i="50"/>
  <c r="E12" i="50"/>
  <c r="B5" i="50"/>
  <c r="D23" i="50" s="1"/>
  <c r="D33" i="50" s="1"/>
  <c r="F2" i="50"/>
  <c r="F30" i="50" s="1"/>
  <c r="D23" i="51" l="1"/>
  <c r="D31" i="51" s="1"/>
  <c r="F8" i="51"/>
  <c r="D30" i="51"/>
  <c r="D22" i="51"/>
  <c r="D22" i="50"/>
  <c r="F8" i="50"/>
  <c r="D32" i="50"/>
  <c r="C24" i="49"/>
  <c r="B24" i="49"/>
  <c r="D35" i="49"/>
  <c r="C34" i="49"/>
  <c r="D34" i="49" s="1"/>
  <c r="D33" i="49"/>
  <c r="C29" i="49"/>
  <c r="A29" i="49"/>
  <c r="C28" i="49"/>
  <c r="A28" i="49"/>
  <c r="C27" i="49"/>
  <c r="A27" i="49"/>
  <c r="A25" i="49"/>
  <c r="E24" i="49"/>
  <c r="A24" i="49"/>
  <c r="D19" i="49"/>
  <c r="E15" i="49"/>
  <c r="E14" i="49"/>
  <c r="E13" i="49"/>
  <c r="E12" i="49"/>
  <c r="F8" i="49"/>
  <c r="B5" i="49"/>
  <c r="D27" i="49" s="1"/>
  <c r="F2" i="49"/>
  <c r="F24" i="49" s="1"/>
  <c r="D34" i="48"/>
  <c r="C33" i="48"/>
  <c r="D33" i="48" s="1"/>
  <c r="D32" i="48"/>
  <c r="C28" i="48"/>
  <c r="A28" i="48"/>
  <c r="C27" i="48"/>
  <c r="A27" i="48"/>
  <c r="C26" i="48"/>
  <c r="A26" i="48"/>
  <c r="A24" i="48"/>
  <c r="E23" i="48"/>
  <c r="B23" i="48"/>
  <c r="A23" i="48"/>
  <c r="E14" i="48"/>
  <c r="E13" i="48"/>
  <c r="E12" i="48"/>
  <c r="B5" i="48"/>
  <c r="D26" i="48" s="1"/>
  <c r="F2" i="48"/>
  <c r="F23" i="48" s="1"/>
  <c r="D35" i="47"/>
  <c r="C34" i="47"/>
  <c r="D34" i="47" s="1"/>
  <c r="D33" i="47"/>
  <c r="C29" i="47"/>
  <c r="A29" i="47"/>
  <c r="C28" i="47"/>
  <c r="A28" i="47"/>
  <c r="C27" i="47"/>
  <c r="A27" i="47"/>
  <c r="A25" i="47"/>
  <c r="E24" i="47"/>
  <c r="B24" i="47"/>
  <c r="A24" i="47"/>
  <c r="D20" i="47"/>
  <c r="D28" i="47" s="1"/>
  <c r="E15" i="47"/>
  <c r="E14" i="47"/>
  <c r="E13" i="47"/>
  <c r="E12" i="47"/>
  <c r="B5" i="47"/>
  <c r="F8" i="47" s="1"/>
  <c r="F2" i="47"/>
  <c r="F24" i="47" s="1"/>
  <c r="D35" i="37"/>
  <c r="D34" i="37"/>
  <c r="D33" i="37"/>
  <c r="C34" i="37"/>
  <c r="F8" i="48" l="1"/>
  <c r="D20" i="49"/>
  <c r="D28" i="49" s="1"/>
  <c r="D21" i="49"/>
  <c r="D29" i="49" s="1"/>
  <c r="D18" i="48"/>
  <c r="D19" i="48"/>
  <c r="D27" i="48" s="1"/>
  <c r="D20" i="48"/>
  <c r="D28" i="48" s="1"/>
  <c r="D19" i="47"/>
  <c r="D21" i="47"/>
  <c r="D29" i="47" s="1"/>
  <c r="D27" i="47"/>
  <c r="C35" i="46" l="1"/>
  <c r="A35" i="46"/>
  <c r="C34" i="46"/>
  <c r="A34" i="46"/>
  <c r="C33" i="46"/>
  <c r="A33" i="46"/>
  <c r="A31" i="46"/>
  <c r="E30" i="46"/>
  <c r="B30" i="46"/>
  <c r="A30" i="46"/>
  <c r="D23" i="46"/>
  <c r="D34" i="46" s="1"/>
  <c r="E16" i="46"/>
  <c r="E15" i="46"/>
  <c r="E14" i="46"/>
  <c r="E13" i="46"/>
  <c r="B5" i="46"/>
  <c r="D22" i="46" s="1"/>
  <c r="F2" i="46"/>
  <c r="F30" i="46" s="1"/>
  <c r="C35" i="45"/>
  <c r="A35" i="45"/>
  <c r="C34" i="45"/>
  <c r="A34" i="45"/>
  <c r="C33" i="45"/>
  <c r="A33" i="45"/>
  <c r="A31" i="45"/>
  <c r="E30" i="45"/>
  <c r="B30" i="45"/>
  <c r="A30" i="45"/>
  <c r="D23" i="45"/>
  <c r="D34" i="45" s="1"/>
  <c r="E16" i="45"/>
  <c r="E15" i="45"/>
  <c r="E14" i="45"/>
  <c r="E13" i="45"/>
  <c r="B5" i="45"/>
  <c r="D22" i="45" s="1"/>
  <c r="F2" i="45"/>
  <c r="F30" i="45" s="1"/>
  <c r="C35" i="44"/>
  <c r="A35" i="44"/>
  <c r="D34" i="44"/>
  <c r="C34" i="44"/>
  <c r="A34" i="44"/>
  <c r="C33" i="44"/>
  <c r="A33" i="44"/>
  <c r="A31" i="44"/>
  <c r="E30" i="44"/>
  <c r="B30" i="44"/>
  <c r="A30" i="44"/>
  <c r="D23" i="44"/>
  <c r="D22" i="44"/>
  <c r="E16" i="44"/>
  <c r="E15" i="44"/>
  <c r="E14" i="44"/>
  <c r="E13" i="44"/>
  <c r="F8" i="44"/>
  <c r="B5" i="44"/>
  <c r="D33" i="44" s="1"/>
  <c r="F2" i="44"/>
  <c r="F30" i="44" s="1"/>
  <c r="D33" i="46" l="1"/>
  <c r="D24" i="46"/>
  <c r="D35" i="46" s="1"/>
  <c r="F8" i="46"/>
  <c r="D24" i="45"/>
  <c r="D35" i="45" s="1"/>
  <c r="D33" i="45"/>
  <c r="F8" i="45"/>
  <c r="D24" i="44"/>
  <c r="D35" i="44" s="1"/>
  <c r="C33" i="43" l="1"/>
  <c r="A33" i="43"/>
  <c r="C32" i="43"/>
  <c r="A32" i="43"/>
  <c r="A30" i="43"/>
  <c r="E29" i="43"/>
  <c r="B29" i="43"/>
  <c r="A29" i="43"/>
  <c r="E16" i="43"/>
  <c r="E15" i="43"/>
  <c r="E14" i="43"/>
  <c r="E13" i="43"/>
  <c r="B5" i="43"/>
  <c r="D33" i="43" s="1"/>
  <c r="F2" i="43"/>
  <c r="F29" i="43" s="1"/>
  <c r="C33" i="42"/>
  <c r="A33" i="42"/>
  <c r="C32" i="42"/>
  <c r="A32" i="42"/>
  <c r="A30" i="42"/>
  <c r="E29" i="42"/>
  <c r="B29" i="42"/>
  <c r="A29" i="42"/>
  <c r="E16" i="42"/>
  <c r="E15" i="42"/>
  <c r="E14" i="42"/>
  <c r="E13" i="42"/>
  <c r="B5" i="42"/>
  <c r="D33" i="42" s="1"/>
  <c r="F2" i="42"/>
  <c r="F29" i="42" s="1"/>
  <c r="C33" i="41"/>
  <c r="A33" i="41"/>
  <c r="C32" i="41"/>
  <c r="A32" i="41"/>
  <c r="A30" i="41"/>
  <c r="E29" i="41"/>
  <c r="B29" i="41"/>
  <c r="A29" i="41"/>
  <c r="E16" i="41"/>
  <c r="E15" i="41"/>
  <c r="E14" i="41"/>
  <c r="E13" i="41"/>
  <c r="B5" i="41"/>
  <c r="D33" i="41" s="1"/>
  <c r="F2" i="41"/>
  <c r="F29" i="41" s="1"/>
  <c r="D22" i="43" l="1"/>
  <c r="D23" i="43"/>
  <c r="D32" i="43"/>
  <c r="F8" i="43"/>
  <c r="D22" i="42"/>
  <c r="D23" i="42"/>
  <c r="D32" i="42"/>
  <c r="F8" i="42"/>
  <c r="D22" i="41"/>
  <c r="D23" i="41"/>
  <c r="D32" i="41"/>
  <c r="F8" i="41"/>
  <c r="C35" i="40"/>
  <c r="A35" i="40"/>
  <c r="C34" i="40"/>
  <c r="A34" i="40"/>
  <c r="A32" i="40"/>
  <c r="E31" i="40"/>
  <c r="B31" i="40"/>
  <c r="A31" i="40"/>
  <c r="E16" i="40"/>
  <c r="E15" i="40"/>
  <c r="E14" i="40"/>
  <c r="E13" i="40"/>
  <c r="B5" i="40"/>
  <c r="D35" i="40" s="1"/>
  <c r="F2" i="40"/>
  <c r="F31" i="40" s="1"/>
  <c r="C35" i="39"/>
  <c r="A35" i="39"/>
  <c r="C34" i="39"/>
  <c r="A34" i="39"/>
  <c r="A32" i="39"/>
  <c r="E31" i="39"/>
  <c r="B31" i="39"/>
  <c r="A31" i="39"/>
  <c r="E16" i="39"/>
  <c r="E15" i="39"/>
  <c r="E14" i="39"/>
  <c r="E13" i="39"/>
  <c r="B5" i="39"/>
  <c r="D35" i="39" s="1"/>
  <c r="F2" i="39"/>
  <c r="F31" i="39" s="1"/>
  <c r="C35" i="38"/>
  <c r="D35" i="38" s="1"/>
  <c r="A35" i="38"/>
  <c r="C34" i="38"/>
  <c r="A34" i="38"/>
  <c r="A32" i="38"/>
  <c r="E31" i="38"/>
  <c r="B31" i="38"/>
  <c r="A31" i="38"/>
  <c r="E16" i="38"/>
  <c r="E15" i="38"/>
  <c r="E14" i="38"/>
  <c r="E13" i="38"/>
  <c r="B5" i="38"/>
  <c r="D24" i="38" s="1"/>
  <c r="F2" i="38"/>
  <c r="F31" i="38" s="1"/>
  <c r="D23" i="40" l="1"/>
  <c r="D24" i="40"/>
  <c r="D34" i="40"/>
  <c r="F8" i="40"/>
  <c r="D23" i="39"/>
  <c r="D24" i="39"/>
  <c r="D34" i="39"/>
  <c r="F8" i="39"/>
  <c r="D34" i="38"/>
  <c r="F8" i="38"/>
  <c r="D23" i="38"/>
  <c r="C29" i="37"/>
  <c r="A29" i="37"/>
  <c r="C28" i="37"/>
  <c r="A28" i="37"/>
  <c r="C27" i="37"/>
  <c r="A27" i="37"/>
  <c r="A25" i="37"/>
  <c r="E24" i="37"/>
  <c r="B24" i="37"/>
  <c r="A24" i="37"/>
  <c r="E15" i="37"/>
  <c r="E14" i="37"/>
  <c r="E13" i="37"/>
  <c r="E12" i="37"/>
  <c r="B5" i="37"/>
  <c r="D19" i="37" s="1"/>
  <c r="F2" i="37"/>
  <c r="F24" i="37" s="1"/>
  <c r="C33" i="36"/>
  <c r="A33" i="36"/>
  <c r="C32" i="36"/>
  <c r="A32" i="36"/>
  <c r="C31" i="36"/>
  <c r="A31" i="36"/>
  <c r="A29" i="36"/>
  <c r="E28" i="36"/>
  <c r="B28" i="36"/>
  <c r="A28" i="36"/>
  <c r="E15" i="36"/>
  <c r="E14" i="36"/>
  <c r="E13" i="36"/>
  <c r="E12" i="36"/>
  <c r="B5" i="36"/>
  <c r="D21" i="36" s="1"/>
  <c r="F2" i="36"/>
  <c r="F28" i="36" s="1"/>
  <c r="C34" i="35"/>
  <c r="A34" i="35"/>
  <c r="C33" i="35"/>
  <c r="A33" i="35"/>
  <c r="C32" i="35"/>
  <c r="A32" i="35"/>
  <c r="A30" i="35"/>
  <c r="E29" i="35"/>
  <c r="B29" i="35"/>
  <c r="A29" i="35"/>
  <c r="E16" i="35"/>
  <c r="E15" i="35"/>
  <c r="E14" i="35"/>
  <c r="E13" i="35"/>
  <c r="B5" i="35"/>
  <c r="D32" i="35" s="1"/>
  <c r="F2" i="35"/>
  <c r="F29" i="35" s="1"/>
  <c r="D20" i="37" l="1"/>
  <c r="D28" i="37" s="1"/>
  <c r="D22" i="36"/>
  <c r="D32" i="36" s="1"/>
  <c r="D21" i="37"/>
  <c r="D29" i="37" s="1"/>
  <c r="D27" i="37"/>
  <c r="F8" i="37"/>
  <c r="D23" i="36"/>
  <c r="D33" i="36" s="1"/>
  <c r="D31" i="36"/>
  <c r="F8" i="36"/>
  <c r="F8" i="35"/>
  <c r="D22" i="35"/>
  <c r="D23" i="35"/>
  <c r="D33" i="35" s="1"/>
  <c r="D24" i="35"/>
  <c r="D34" i="35" s="1"/>
  <c r="C33" i="34"/>
  <c r="A33" i="34"/>
  <c r="A32" i="34"/>
  <c r="E30" i="34"/>
  <c r="C30" i="34"/>
  <c r="A30" i="34"/>
  <c r="E15" i="34"/>
  <c r="E14" i="34"/>
  <c r="E13" i="34"/>
  <c r="E12" i="34"/>
  <c r="B5" i="34"/>
  <c r="D23" i="34" s="1"/>
  <c r="D33" i="34" s="1"/>
  <c r="F2" i="34"/>
  <c r="F30" i="34" s="1"/>
  <c r="F8" i="34" l="1"/>
  <c r="D32" i="34"/>
  <c r="D22" i="34"/>
  <c r="C35" i="33"/>
  <c r="A35" i="33"/>
  <c r="C34" i="33"/>
  <c r="A34" i="33"/>
  <c r="C33" i="33"/>
  <c r="A33" i="33"/>
  <c r="A31" i="33"/>
  <c r="E30" i="33"/>
  <c r="B30" i="33"/>
  <c r="A30" i="33"/>
  <c r="D22" i="33"/>
  <c r="E16" i="33"/>
  <c r="E15" i="33"/>
  <c r="E14" i="33"/>
  <c r="E13" i="33"/>
  <c r="B5" i="33"/>
  <c r="D33" i="33" s="1"/>
  <c r="F2" i="33"/>
  <c r="F30" i="33" s="1"/>
  <c r="C35" i="32"/>
  <c r="A35" i="32"/>
  <c r="C34" i="32"/>
  <c r="A34" i="32"/>
  <c r="C33" i="32"/>
  <c r="A33" i="32"/>
  <c r="A31" i="32"/>
  <c r="E30" i="32"/>
  <c r="B30" i="32"/>
  <c r="A30" i="32"/>
  <c r="E16" i="32"/>
  <c r="E15" i="32"/>
  <c r="E14" i="32"/>
  <c r="E13" i="32"/>
  <c r="B5" i="32"/>
  <c r="D33" i="32" s="1"/>
  <c r="F2" i="32"/>
  <c r="F30" i="32" s="1"/>
  <c r="C35" i="31"/>
  <c r="A35" i="31"/>
  <c r="C34" i="31"/>
  <c r="A34" i="31"/>
  <c r="C33" i="31"/>
  <c r="A33" i="31"/>
  <c r="A31" i="31"/>
  <c r="E30" i="31"/>
  <c r="B30" i="31"/>
  <c r="A30" i="31"/>
  <c r="E16" i="31"/>
  <c r="E15" i="31"/>
  <c r="E14" i="31"/>
  <c r="E13" i="31"/>
  <c r="B5" i="31"/>
  <c r="D33" i="31" s="1"/>
  <c r="F2" i="31"/>
  <c r="F30" i="31" s="1"/>
  <c r="D23" i="33" l="1"/>
  <c r="D34" i="33" s="1"/>
  <c r="F8" i="33"/>
  <c r="D22" i="32"/>
  <c r="D23" i="32"/>
  <c r="D34" i="32" s="1"/>
  <c r="F8" i="32"/>
  <c r="D22" i="31"/>
  <c r="D23" i="31"/>
  <c r="D34" i="31" s="1"/>
  <c r="D24" i="33"/>
  <c r="D35" i="33" s="1"/>
  <c r="D24" i="32"/>
  <c r="D35" i="32" s="1"/>
  <c r="F8" i="31"/>
  <c r="D24" i="31"/>
  <c r="D35" i="31" s="1"/>
  <c r="C34" i="30"/>
  <c r="A34" i="30"/>
  <c r="A32" i="30"/>
  <c r="E31" i="30"/>
  <c r="B31" i="30"/>
  <c r="A31" i="30"/>
  <c r="E16" i="30"/>
  <c r="E15" i="30"/>
  <c r="E14" i="30"/>
  <c r="E13" i="30"/>
  <c r="B5" i="30"/>
  <c r="D34" i="30" s="1"/>
  <c r="F2" i="30"/>
  <c r="F31" i="30" s="1"/>
  <c r="C34" i="29"/>
  <c r="A34" i="29"/>
  <c r="A32" i="29"/>
  <c r="E31" i="29"/>
  <c r="B31" i="29"/>
  <c r="A31" i="29"/>
  <c r="E16" i="29"/>
  <c r="E15" i="29"/>
  <c r="E14" i="29"/>
  <c r="E13" i="29"/>
  <c r="B5" i="29"/>
  <c r="D34" i="29" s="1"/>
  <c r="F2" i="29"/>
  <c r="F31" i="29" s="1"/>
  <c r="C34" i="28"/>
  <c r="A34" i="28"/>
  <c r="A32" i="28"/>
  <c r="E31" i="28"/>
  <c r="B31" i="28"/>
  <c r="A31" i="28"/>
  <c r="D23" i="28"/>
  <c r="E16" i="28"/>
  <c r="E15" i="28"/>
  <c r="E14" i="28"/>
  <c r="E13" i="28"/>
  <c r="B5" i="28"/>
  <c r="D34" i="28" s="1"/>
  <c r="F2" i="28"/>
  <c r="F31" i="28" s="1"/>
  <c r="F8" i="30" l="1"/>
  <c r="D23" i="30"/>
  <c r="F8" i="29"/>
  <c r="D23" i="29"/>
  <c r="F8" i="28"/>
  <c r="C35" i="27"/>
  <c r="A35" i="27"/>
  <c r="C34" i="27"/>
  <c r="A34" i="27"/>
  <c r="C33" i="27"/>
  <c r="A33" i="27"/>
  <c r="A31" i="27"/>
  <c r="E30" i="27"/>
  <c r="B30" i="27"/>
  <c r="A30" i="27"/>
  <c r="D23" i="27"/>
  <c r="D34" i="27" s="1"/>
  <c r="E16" i="27"/>
  <c r="E15" i="27"/>
  <c r="E14" i="27"/>
  <c r="E13" i="27"/>
  <c r="F8" i="27"/>
  <c r="B5" i="27"/>
  <c r="D22" i="27" s="1"/>
  <c r="F2" i="27"/>
  <c r="F30" i="27" s="1"/>
  <c r="C35" i="26"/>
  <c r="A35" i="26"/>
  <c r="D34" i="26"/>
  <c r="C34" i="26"/>
  <c r="A34" i="26"/>
  <c r="C33" i="26"/>
  <c r="A33" i="26"/>
  <c r="A31" i="26"/>
  <c r="E30" i="26"/>
  <c r="B30" i="26"/>
  <c r="A30" i="26"/>
  <c r="D23" i="26"/>
  <c r="D22" i="26"/>
  <c r="E16" i="26"/>
  <c r="E15" i="26"/>
  <c r="E14" i="26"/>
  <c r="E13" i="26"/>
  <c r="F8" i="26"/>
  <c r="B5" i="26"/>
  <c r="D33" i="26" s="1"/>
  <c r="F2" i="26"/>
  <c r="F30" i="26" s="1"/>
  <c r="C35" i="25"/>
  <c r="A35" i="25"/>
  <c r="C34" i="25"/>
  <c r="A34" i="25"/>
  <c r="C33" i="25"/>
  <c r="A33" i="25"/>
  <c r="A31" i="25"/>
  <c r="E30" i="25"/>
  <c r="B30" i="25"/>
  <c r="A30" i="25"/>
  <c r="E16" i="25"/>
  <c r="E15" i="25"/>
  <c r="E14" i="25"/>
  <c r="E13" i="25"/>
  <c r="B5" i="25"/>
  <c r="D22" i="25" s="1"/>
  <c r="F2" i="25"/>
  <c r="F30" i="25" s="1"/>
  <c r="D24" i="27" l="1"/>
  <c r="D35" i="27" s="1"/>
  <c r="D33" i="27"/>
  <c r="D24" i="26"/>
  <c r="D35" i="26" s="1"/>
  <c r="D23" i="25"/>
  <c r="D34" i="25" s="1"/>
  <c r="F8" i="25"/>
  <c r="D24" i="25"/>
  <c r="D35" i="25" s="1"/>
  <c r="D33" i="25"/>
  <c r="C36" i="24"/>
  <c r="A36" i="24"/>
  <c r="C35" i="24"/>
  <c r="A35" i="24"/>
  <c r="C34" i="24"/>
  <c r="A34" i="24"/>
  <c r="A32" i="24"/>
  <c r="E31" i="24"/>
  <c r="B31" i="24"/>
  <c r="A31" i="24"/>
  <c r="D24" i="24"/>
  <c r="D35" i="24" s="1"/>
  <c r="D23" i="24"/>
  <c r="E16" i="24"/>
  <c r="E15" i="24"/>
  <c r="E14" i="24"/>
  <c r="E13" i="24"/>
  <c r="F8" i="24"/>
  <c r="B5" i="24"/>
  <c r="D34" i="24" s="1"/>
  <c r="F2" i="24"/>
  <c r="F31" i="24" s="1"/>
  <c r="C36" i="23"/>
  <c r="A36" i="23"/>
  <c r="C35" i="23"/>
  <c r="A35" i="23"/>
  <c r="C34" i="23"/>
  <c r="A34" i="23"/>
  <c r="A32" i="23"/>
  <c r="E31" i="23"/>
  <c r="B31" i="23"/>
  <c r="A31" i="23"/>
  <c r="E16" i="23"/>
  <c r="E15" i="23"/>
  <c r="E14" i="23"/>
  <c r="E13" i="23"/>
  <c r="B5" i="23"/>
  <c r="D23" i="23" s="1"/>
  <c r="F2" i="23"/>
  <c r="F31" i="23" s="1"/>
  <c r="C36" i="22"/>
  <c r="A36" i="22"/>
  <c r="C35" i="22"/>
  <c r="A35" i="22"/>
  <c r="C34" i="22"/>
  <c r="A34" i="22"/>
  <c r="A32" i="22"/>
  <c r="E31" i="22"/>
  <c r="B31" i="22"/>
  <c r="A31" i="22"/>
  <c r="D24" i="22"/>
  <c r="D35" i="22" s="1"/>
  <c r="D23" i="22"/>
  <c r="E16" i="22"/>
  <c r="E15" i="22"/>
  <c r="E14" i="22"/>
  <c r="E13" i="22"/>
  <c r="B5" i="22"/>
  <c r="D34" i="22" s="1"/>
  <c r="F2" i="22"/>
  <c r="F31" i="22" s="1"/>
  <c r="D25" i="24" l="1"/>
  <c r="D36" i="24" s="1"/>
  <c r="D34" i="23"/>
  <c r="D25" i="23"/>
  <c r="D36" i="23" s="1"/>
  <c r="F8" i="23"/>
  <c r="D24" i="23"/>
  <c r="D35" i="23" s="1"/>
  <c r="F8" i="22"/>
  <c r="D25" i="22"/>
  <c r="D36" i="22" s="1"/>
  <c r="C36" i="21"/>
  <c r="A36" i="21"/>
  <c r="C35" i="21"/>
  <c r="A35" i="21"/>
  <c r="C34" i="21"/>
  <c r="A34" i="21"/>
  <c r="A32" i="21"/>
  <c r="E31" i="21"/>
  <c r="B31" i="21"/>
  <c r="A31" i="21"/>
  <c r="D24" i="21"/>
  <c r="D35" i="21" s="1"/>
  <c r="D23" i="21"/>
  <c r="E16" i="21"/>
  <c r="E15" i="21"/>
  <c r="E14" i="21"/>
  <c r="E13" i="21"/>
  <c r="F8" i="21"/>
  <c r="B5" i="21"/>
  <c r="D34" i="21" s="1"/>
  <c r="F2" i="21"/>
  <c r="F31" i="21" s="1"/>
  <c r="C36" i="20"/>
  <c r="A36" i="20"/>
  <c r="D35" i="20"/>
  <c r="C35" i="20"/>
  <c r="A35" i="20"/>
  <c r="C34" i="20"/>
  <c r="A34" i="20"/>
  <c r="A32" i="20"/>
  <c r="E31" i="20"/>
  <c r="B31" i="20"/>
  <c r="A31" i="20"/>
  <c r="D24" i="20"/>
  <c r="D23" i="20"/>
  <c r="E16" i="20"/>
  <c r="E15" i="20"/>
  <c r="E14" i="20"/>
  <c r="E13" i="20"/>
  <c r="F8" i="20"/>
  <c r="B5" i="20"/>
  <c r="D34" i="20" s="1"/>
  <c r="F2" i="20"/>
  <c r="F31" i="20" s="1"/>
  <c r="D25" i="21" l="1"/>
  <c r="D36" i="21" s="1"/>
  <c r="D25" i="20"/>
  <c r="D36" i="20" s="1"/>
  <c r="C35" i="19"/>
  <c r="A35" i="19"/>
  <c r="C34" i="19"/>
  <c r="A34" i="19"/>
  <c r="C33" i="19"/>
  <c r="A33" i="19"/>
  <c r="A31" i="19"/>
  <c r="E30" i="19"/>
  <c r="B30" i="19"/>
  <c r="A30" i="19"/>
  <c r="D23" i="19"/>
  <c r="D34" i="19" s="1"/>
  <c r="E16" i="19"/>
  <c r="E15" i="19"/>
  <c r="E14" i="19"/>
  <c r="E13" i="19"/>
  <c r="B5" i="19"/>
  <c r="D22" i="19" s="1"/>
  <c r="F2" i="19"/>
  <c r="F30" i="19" s="1"/>
  <c r="C35" i="18"/>
  <c r="A35" i="18"/>
  <c r="C34" i="18"/>
  <c r="A34" i="18"/>
  <c r="C33" i="18"/>
  <c r="A33" i="18"/>
  <c r="A31" i="18"/>
  <c r="E30" i="18"/>
  <c r="B30" i="18"/>
  <c r="A30" i="18"/>
  <c r="D23" i="18"/>
  <c r="D34" i="18" s="1"/>
  <c r="E16" i="18"/>
  <c r="E15" i="18"/>
  <c r="E14" i="18"/>
  <c r="E13" i="18"/>
  <c r="F8" i="18"/>
  <c r="B5" i="18"/>
  <c r="D22" i="18" s="1"/>
  <c r="F2" i="18"/>
  <c r="F30" i="18" s="1"/>
  <c r="C35" i="17"/>
  <c r="A35" i="17"/>
  <c r="C34" i="17"/>
  <c r="A34" i="17"/>
  <c r="C33" i="17"/>
  <c r="A33" i="17"/>
  <c r="A31" i="17"/>
  <c r="E30" i="17"/>
  <c r="B30" i="17"/>
  <c r="A30" i="17"/>
  <c r="E16" i="17"/>
  <c r="E15" i="17"/>
  <c r="E14" i="17"/>
  <c r="E13" i="17"/>
  <c r="B5" i="17"/>
  <c r="F8" i="17" s="1"/>
  <c r="F2" i="17"/>
  <c r="F30" i="17" s="1"/>
  <c r="C34" i="16"/>
  <c r="A34" i="16"/>
  <c r="A33" i="16"/>
  <c r="E31" i="16"/>
  <c r="C31" i="16"/>
  <c r="A31" i="16"/>
  <c r="E15" i="16"/>
  <c r="E14" i="16"/>
  <c r="E13" i="16"/>
  <c r="E12" i="16"/>
  <c r="F8" i="16"/>
  <c r="B5" i="16"/>
  <c r="D23" i="16" s="1"/>
  <c r="D34" i="16" s="1"/>
  <c r="F2" i="16"/>
  <c r="F31" i="16" s="1"/>
  <c r="C35" i="15"/>
  <c r="A35" i="15"/>
  <c r="A34" i="15"/>
  <c r="E32" i="15"/>
  <c r="C32" i="15"/>
  <c r="A32" i="15"/>
  <c r="E15" i="15"/>
  <c r="E14" i="15"/>
  <c r="E13" i="15"/>
  <c r="E12" i="15"/>
  <c r="B5" i="15"/>
  <c r="D24" i="15" s="1"/>
  <c r="D35" i="15" s="1"/>
  <c r="F2" i="15"/>
  <c r="F32" i="15" s="1"/>
  <c r="C35" i="14"/>
  <c r="A35" i="14"/>
  <c r="A34" i="14"/>
  <c r="E32" i="14"/>
  <c r="C32" i="14"/>
  <c r="A32" i="14"/>
  <c r="D23" i="14"/>
  <c r="E15" i="14"/>
  <c r="E14" i="14"/>
  <c r="E13" i="14"/>
  <c r="E12" i="14"/>
  <c r="B5" i="14"/>
  <c r="D24" i="14" s="1"/>
  <c r="D35" i="14" s="1"/>
  <c r="F2" i="14"/>
  <c r="F32" i="14" s="1"/>
  <c r="D33" i="19" l="1"/>
  <c r="D24" i="19"/>
  <c r="D35" i="19" s="1"/>
  <c r="F8" i="19"/>
  <c r="D24" i="18"/>
  <c r="D35" i="18" s="1"/>
  <c r="D33" i="18"/>
  <c r="D22" i="17"/>
  <c r="D23" i="17"/>
  <c r="D34" i="17" s="1"/>
  <c r="D24" i="17"/>
  <c r="D35" i="17" s="1"/>
  <c r="D33" i="17"/>
  <c r="D33" i="16"/>
  <c r="D22" i="16"/>
  <c r="F8" i="15"/>
  <c r="D34" i="15"/>
  <c r="D23" i="15"/>
  <c r="D34" i="14"/>
  <c r="F8" i="14"/>
  <c r="C36" i="13"/>
  <c r="A36" i="13"/>
  <c r="C35" i="13"/>
  <c r="A35" i="13"/>
  <c r="C34" i="13"/>
  <c r="A34" i="13"/>
  <c r="A32" i="13"/>
  <c r="E31" i="13"/>
  <c r="B31" i="13"/>
  <c r="A31" i="13"/>
  <c r="E16" i="13"/>
  <c r="E15" i="13"/>
  <c r="E14" i="13"/>
  <c r="E13" i="13"/>
  <c r="B5" i="13"/>
  <c r="D23" i="13" s="1"/>
  <c r="F2" i="13"/>
  <c r="F31" i="13" s="1"/>
  <c r="D24" i="13" l="1"/>
  <c r="D35" i="13" s="1"/>
  <c r="F8" i="13"/>
  <c r="D34" i="13"/>
  <c r="D25" i="13"/>
  <c r="D36" i="13" s="1"/>
  <c r="A36" i="12"/>
  <c r="C35" i="12"/>
  <c r="A35" i="12"/>
  <c r="A34" i="12"/>
  <c r="E32" i="12"/>
  <c r="C32" i="12"/>
  <c r="A32" i="12"/>
  <c r="E15" i="12"/>
  <c r="E14" i="12"/>
  <c r="E13" i="12"/>
  <c r="E12" i="12"/>
  <c r="B5" i="12"/>
  <c r="D24" i="12" s="1"/>
  <c r="D35" i="12" s="1"/>
  <c r="F2" i="12"/>
  <c r="F32" i="12" s="1"/>
  <c r="A36" i="11"/>
  <c r="C35" i="11"/>
  <c r="A35" i="11"/>
  <c r="A34" i="11"/>
  <c r="E32" i="11"/>
  <c r="C32" i="11"/>
  <c r="A32" i="11"/>
  <c r="D24" i="11"/>
  <c r="E16" i="11"/>
  <c r="E15" i="11"/>
  <c r="E14" i="11"/>
  <c r="E13" i="11"/>
  <c r="B5" i="11"/>
  <c r="F8" i="11" s="1"/>
  <c r="F2" i="11"/>
  <c r="F32" i="11" s="1"/>
  <c r="A36" i="10"/>
  <c r="C35" i="10"/>
  <c r="A35" i="10"/>
  <c r="A34" i="10"/>
  <c r="E32" i="10"/>
  <c r="C32" i="10"/>
  <c r="A32" i="10"/>
  <c r="E16" i="10"/>
  <c r="E15" i="10"/>
  <c r="E14" i="10"/>
  <c r="E13" i="10"/>
  <c r="B5" i="10"/>
  <c r="D24" i="10" s="1"/>
  <c r="D35" i="10" s="1"/>
  <c r="F2" i="10"/>
  <c r="F32" i="10" s="1"/>
  <c r="C36" i="9"/>
  <c r="C35" i="8"/>
  <c r="C35" i="7"/>
  <c r="A36" i="7"/>
  <c r="C35" i="9"/>
  <c r="C37" i="9"/>
  <c r="A37" i="9"/>
  <c r="C34" i="8"/>
  <c r="C36" i="8"/>
  <c r="A36" i="8"/>
  <c r="D34" i="12" l="1"/>
  <c r="D23" i="12"/>
  <c r="F8" i="12"/>
  <c r="D34" i="11"/>
  <c r="D25" i="11"/>
  <c r="D35" i="11" s="1"/>
  <c r="D23" i="10"/>
  <c r="F8" i="10"/>
  <c r="D34" i="10"/>
  <c r="A36" i="9" l="1"/>
  <c r="A35" i="9"/>
  <c r="A33" i="9"/>
  <c r="E32" i="9"/>
  <c r="B32" i="9"/>
  <c r="A32" i="9"/>
  <c r="E16" i="9"/>
  <c r="E15" i="9"/>
  <c r="E14" i="9"/>
  <c r="E13" i="9"/>
  <c r="B5" i="9"/>
  <c r="F8" i="9" s="1"/>
  <c r="F2" i="9"/>
  <c r="F32" i="9" s="1"/>
  <c r="A35" i="8"/>
  <c r="A34" i="8"/>
  <c r="A32" i="8"/>
  <c r="E31" i="8"/>
  <c r="B31" i="8"/>
  <c r="A31" i="8"/>
  <c r="E16" i="8"/>
  <c r="E15" i="8"/>
  <c r="E14" i="8"/>
  <c r="E13" i="8"/>
  <c r="B5" i="8"/>
  <c r="F8" i="8" s="1"/>
  <c r="F2" i="8"/>
  <c r="F31" i="8" s="1"/>
  <c r="A32" i="7"/>
  <c r="B31" i="7"/>
  <c r="A35" i="7"/>
  <c r="A34" i="7"/>
  <c r="E31" i="7"/>
  <c r="A31" i="7"/>
  <c r="E16" i="7"/>
  <c r="E15" i="7"/>
  <c r="E14" i="7"/>
  <c r="E13" i="7"/>
  <c r="B5" i="7"/>
  <c r="D25" i="7" s="1"/>
  <c r="D36" i="7" s="1"/>
  <c r="F2" i="7"/>
  <c r="F31" i="7" s="1"/>
  <c r="D22" i="9" l="1"/>
  <c r="D23" i="9"/>
  <c r="D36" i="9" s="1"/>
  <c r="D35" i="9"/>
  <c r="D24" i="9"/>
  <c r="D37" i="9" s="1"/>
  <c r="D23" i="8"/>
  <c r="D24" i="8"/>
  <c r="D35" i="8" s="1"/>
  <c r="D34" i="8"/>
  <c r="D25" i="8"/>
  <c r="D36" i="8" s="1"/>
  <c r="D23" i="7"/>
  <c r="F8" i="7"/>
  <c r="D24" i="7"/>
  <c r="D35" i="7" s="1"/>
  <c r="D34" i="7"/>
  <c r="F8" i="5"/>
  <c r="C37" i="6" l="1"/>
  <c r="A37" i="6"/>
  <c r="A36" i="6"/>
  <c r="E34" i="6"/>
  <c r="C34" i="6"/>
  <c r="A34" i="6"/>
  <c r="E16" i="6"/>
  <c r="E15" i="6"/>
  <c r="E14" i="6"/>
  <c r="E13" i="6"/>
  <c r="B5" i="6"/>
  <c r="F8" i="6" s="1"/>
  <c r="F2" i="6"/>
  <c r="F34" i="6" s="1"/>
  <c r="A38" i="5"/>
  <c r="C37" i="5"/>
  <c r="A37" i="5"/>
  <c r="A36" i="5"/>
  <c r="E34" i="5"/>
  <c r="C34" i="5"/>
  <c r="A34" i="5"/>
  <c r="E16" i="5"/>
  <c r="E15" i="5"/>
  <c r="E14" i="5"/>
  <c r="E13" i="5"/>
  <c r="B5" i="5"/>
  <c r="D24" i="5" s="1"/>
  <c r="F2" i="5"/>
  <c r="F34" i="5" s="1"/>
  <c r="D36" i="6" l="1"/>
  <c r="D24" i="6"/>
  <c r="D25" i="6"/>
  <c r="D37" i="6" s="1"/>
  <c r="D36" i="5"/>
  <c r="D25" i="5"/>
  <c r="D37" i="5" s="1"/>
  <c r="C36" i="4"/>
  <c r="A37" i="4"/>
  <c r="A36" i="4"/>
  <c r="A35" i="4"/>
  <c r="E33" i="4"/>
  <c r="C33" i="4"/>
  <c r="A33" i="4"/>
  <c r="E15" i="4"/>
  <c r="E14" i="4"/>
  <c r="E13" i="4"/>
  <c r="E12" i="4"/>
  <c r="B4" i="4"/>
  <c r="D24" i="4" s="1"/>
  <c r="D36" i="4" s="1"/>
  <c r="F1" i="4"/>
  <c r="F33" i="4" s="1"/>
  <c r="D23" i="4" l="1"/>
  <c r="D35" i="4"/>
  <c r="F7" i="4"/>
  <c r="D35" i="1"/>
  <c r="D35" i="2"/>
  <c r="D35" i="3"/>
  <c r="C37" i="3"/>
  <c r="A37" i="3"/>
  <c r="C36" i="3"/>
  <c r="A36" i="3"/>
  <c r="A35" i="3"/>
  <c r="E33" i="3"/>
  <c r="C33" i="3"/>
  <c r="A33" i="3"/>
  <c r="E15" i="3"/>
  <c r="E14" i="3"/>
  <c r="E13" i="3"/>
  <c r="E12" i="3"/>
  <c r="B4" i="3"/>
  <c r="D24" i="3" s="1"/>
  <c r="D36" i="3" s="1"/>
  <c r="F1" i="3"/>
  <c r="F33" i="3" s="1"/>
  <c r="D23" i="3" l="1"/>
  <c r="D25" i="3"/>
  <c r="D37" i="3" s="1"/>
  <c r="F7" i="3"/>
  <c r="C37" i="2"/>
  <c r="A37" i="2"/>
  <c r="C36" i="2"/>
  <c r="A36" i="2"/>
  <c r="A35" i="2"/>
  <c r="E33" i="2"/>
  <c r="C33" i="2"/>
  <c r="A33" i="2"/>
  <c r="D24" i="2"/>
  <c r="D36" i="2" s="1"/>
  <c r="E15" i="2"/>
  <c r="E14" i="2"/>
  <c r="E13" i="2"/>
  <c r="E12" i="2"/>
  <c r="B4" i="2"/>
  <c r="F7" i="2" s="1"/>
  <c r="F1" i="2"/>
  <c r="F33" i="2" s="1"/>
  <c r="E13" i="1"/>
  <c r="E12" i="1"/>
  <c r="C37" i="1"/>
  <c r="A37" i="1"/>
  <c r="C36" i="1"/>
  <c r="A36" i="1"/>
  <c r="A35" i="1"/>
  <c r="E33" i="1"/>
  <c r="C33" i="1"/>
  <c r="A33" i="1"/>
  <c r="E15" i="1"/>
  <c r="E14" i="1"/>
  <c r="B4" i="1"/>
  <c r="D25" i="1" s="1"/>
  <c r="D37" i="1" s="1"/>
  <c r="F1" i="1"/>
  <c r="F33" i="1" s="1"/>
  <c r="D23" i="2" l="1"/>
  <c r="D25" i="2"/>
  <c r="D37" i="2" s="1"/>
  <c r="D23" i="1"/>
  <c r="D24" i="1"/>
  <c r="D36" i="1" s="1"/>
  <c r="F7" i="1"/>
</calcChain>
</file>

<file path=xl/sharedStrings.xml><?xml version="1.0" encoding="utf-8"?>
<sst xmlns="http://schemas.openxmlformats.org/spreadsheetml/2006/main" count="23909" uniqueCount="265">
  <si>
    <t>Cliente</t>
  </si>
  <si>
    <t>Fecha</t>
  </si>
  <si>
    <t>Articulo</t>
  </si>
  <si>
    <t>Material</t>
  </si>
  <si>
    <t>Ancho</t>
  </si>
  <si>
    <t>m.</t>
  </si>
  <si>
    <t>Orden</t>
  </si>
  <si>
    <t>Kilos</t>
  </si>
  <si>
    <t>Kg.</t>
  </si>
  <si>
    <t>Proceso</t>
  </si>
  <si>
    <t>TEÑIDO POL</t>
  </si>
  <si>
    <t>Metros</t>
  </si>
  <si>
    <t>Maquina</t>
  </si>
  <si>
    <t xml:space="preserve">JET 1 </t>
  </si>
  <si>
    <t>Color</t>
  </si>
  <si>
    <t>Litros baño</t>
  </si>
  <si>
    <t xml:space="preserve"> g/m</t>
  </si>
  <si>
    <t xml:space="preserve">RB </t>
  </si>
  <si>
    <t>Auxiliares</t>
  </si>
  <si>
    <t>KOLLASOL CDA</t>
  </si>
  <si>
    <t>BIAVIN 109</t>
  </si>
  <si>
    <t>ACIDO ACETICO</t>
  </si>
  <si>
    <t>SARABID EP</t>
  </si>
  <si>
    <t>Colorantes</t>
  </si>
  <si>
    <t>Formula</t>
  </si>
  <si>
    <t>%</t>
  </si>
  <si>
    <t>gr.</t>
  </si>
  <si>
    <t>PARDO LUMACRON SER 150%</t>
  </si>
  <si>
    <t>RUBINA LUMACRON 2GFL CONC</t>
  </si>
  <si>
    <t xml:space="preserve"> </t>
  </si>
  <si>
    <t xml:space="preserve">ORDEN </t>
  </si>
  <si>
    <t>TELARES D SUR</t>
  </si>
  <si>
    <t xml:space="preserve">TACKER </t>
  </si>
  <si>
    <t>POLIESTER</t>
  </si>
  <si>
    <t>ROJO SYNOLON KISKO SE BLS</t>
  </si>
  <si>
    <t>ROJO</t>
  </si>
  <si>
    <t>NEGRO</t>
  </si>
  <si>
    <t>NEGRO DISPERSO TQ SE BLS KISKO</t>
  </si>
  <si>
    <t>ROMBO</t>
  </si>
  <si>
    <t xml:space="preserve"> NEGRO</t>
  </si>
  <si>
    <t>NEGRO DIANIX CCR SURFACTAN</t>
  </si>
  <si>
    <t>NEGRO DIANIC CCR SURFACTAN</t>
  </si>
  <si>
    <t>PROGRAMA N°6</t>
  </si>
  <si>
    <t>TEMPERATURA:130°C</t>
  </si>
  <si>
    <t>OP.TECNOTEX</t>
  </si>
  <si>
    <t>POGRAMA N°</t>
  </si>
  <si>
    <t>TEMPERATURA:</t>
  </si>
  <si>
    <t>MARINO S/MTRA</t>
  </si>
  <si>
    <t>TEMPERATURA.130 °C</t>
  </si>
  <si>
    <t>AZUL MARINO DIANIX CC</t>
  </si>
  <si>
    <t>TEMPERATURA.130</t>
  </si>
  <si>
    <t>TEMPERATURA.130°C</t>
  </si>
  <si>
    <t>AZUL LUMACRON FBLE 150%</t>
  </si>
  <si>
    <t>VERDE MILITAR</t>
  </si>
  <si>
    <t>PROGRAMA N°2</t>
  </si>
  <si>
    <t>PROGRAMA N°5</t>
  </si>
  <si>
    <t>AMARILLO LIMON</t>
  </si>
  <si>
    <t xml:space="preserve">AMARILLO LUMACRON SHW </t>
  </si>
  <si>
    <t>PROGRAMA N°3</t>
  </si>
  <si>
    <t>SARGA</t>
  </si>
  <si>
    <t>CYAN</t>
  </si>
  <si>
    <t>AMARILLO LUMACRON E3G 200%</t>
  </si>
  <si>
    <t>ROJO SERILENE 2BL 200%</t>
  </si>
  <si>
    <t>TURQUESA LUMACRON SGL 200%</t>
  </si>
  <si>
    <t xml:space="preserve">TRACKER </t>
  </si>
  <si>
    <t>VERDE FERRO</t>
  </si>
  <si>
    <t>Remito</t>
  </si>
  <si>
    <t>AZUL LUMACRON F2GS 200%</t>
  </si>
  <si>
    <t>PROGRAMA N°4</t>
  </si>
  <si>
    <t>LAVADO DE FIBRA Y NEUTRALIZADO FINAL</t>
  </si>
  <si>
    <t>SODA SOLWAY</t>
  </si>
  <si>
    <t>HIDROSULFITO DE SODIO</t>
  </si>
  <si>
    <t xml:space="preserve">  </t>
  </si>
  <si>
    <t xml:space="preserve">Cliente        </t>
  </si>
  <si>
    <t>NEGRO DISPERSO TQ EXSF 300%</t>
  </si>
  <si>
    <t>MARINO CLASICO</t>
  </si>
  <si>
    <t>LAVADO REDUCTOR CON DETERTEX RCH</t>
  </si>
  <si>
    <t>NOTA. LAVAR EN CALIENTE POSTERIOR AL LAVADO DE FIBRA Y NEUTRAILZADO FINAL.</t>
  </si>
  <si>
    <t>ARENA</t>
  </si>
  <si>
    <t xml:space="preserve">NOTA. NO HACER HIDRO, SOLO ENJUAGUE EN CALIENTE </t>
  </si>
  <si>
    <t>MARINO</t>
  </si>
  <si>
    <t>PARDO AMARILLO SERILENE RLS 150</t>
  </si>
  <si>
    <t>PARDO AMARILLO SERILENE RLS 150%</t>
  </si>
  <si>
    <t>CONTROL DE PESADA</t>
  </si>
  <si>
    <t>MUESTRA</t>
  </si>
  <si>
    <t>TEMPERATURA 130°C</t>
  </si>
  <si>
    <t>OP. TECNOTEX</t>
  </si>
  <si>
    <t>TELARES DEL SUR</t>
  </si>
  <si>
    <t>REPROCESO</t>
  </si>
  <si>
    <t>VERDE BENETTON</t>
  </si>
  <si>
    <t>MARINO NOCHE 2022</t>
  </si>
  <si>
    <t>NARANJA LUMACRON H3R</t>
  </si>
  <si>
    <t>TEÑIDO</t>
  </si>
  <si>
    <t>NARANJA CITRICO</t>
  </si>
  <si>
    <t>TURQUESA S/M</t>
  </si>
  <si>
    <t>TURQUESA INTENSO</t>
  </si>
  <si>
    <t>TURQUESA LUMACRON SGL200%</t>
  </si>
  <si>
    <t>VERDE MANZANA</t>
  </si>
  <si>
    <t>PROGRAMA N°1</t>
  </si>
  <si>
    <t>JET 1</t>
  </si>
  <si>
    <t>FRANCIA</t>
  </si>
  <si>
    <t>TRACKER</t>
  </si>
  <si>
    <t>Cliente. TELARES DEL SUR</t>
  </si>
  <si>
    <t>GRIS TOPO</t>
  </si>
  <si>
    <t>TECNOLOGIA TEXTIL</t>
  </si>
  <si>
    <t>OP.BALTO S A</t>
  </si>
  <si>
    <t>PRUEBA D MAQ EN BALTO</t>
  </si>
  <si>
    <t>PROGRAMA N°</t>
  </si>
  <si>
    <t>Mcs softflow  sf 80</t>
  </si>
  <si>
    <t>poliester 100%</t>
  </si>
  <si>
    <t>RIP STOP</t>
  </si>
  <si>
    <t>MAQUINA .JIGGER</t>
  </si>
  <si>
    <t>TEMPERATURA 98°C</t>
  </si>
  <si>
    <t xml:space="preserve">cliente </t>
  </si>
  <si>
    <t>POL 100%</t>
  </si>
  <si>
    <t>JIGGERS 1</t>
  </si>
  <si>
    <t>TENZOL ZD</t>
  </si>
  <si>
    <t>DISPERKAL</t>
  </si>
  <si>
    <t>TRANSVAL JET</t>
  </si>
  <si>
    <t>ROJO SERILENE 2BL  200%SEIPAC</t>
  </si>
  <si>
    <t>CELESTE</t>
  </si>
  <si>
    <t>REPTOCESO X MANCHAS</t>
  </si>
  <si>
    <t>ARENA 227</t>
  </si>
  <si>
    <t>NARANJA 202</t>
  </si>
  <si>
    <t>ROJO SYNOLON SE-BLS KISKO</t>
  </si>
  <si>
    <t>ROJO 2023</t>
  </si>
  <si>
    <t>MARINO 206</t>
  </si>
  <si>
    <t>6169/6329</t>
  </si>
  <si>
    <t xml:space="preserve">ROJO </t>
  </si>
  <si>
    <t>VERDE BENETTON F2</t>
  </si>
  <si>
    <t>204 VDE BENETTON F2</t>
  </si>
  <si>
    <t>TURQUESA 221</t>
  </si>
  <si>
    <t>RUBINA LUIMACRON 2GFL CONC</t>
  </si>
  <si>
    <t>CLADD ITA SA</t>
  </si>
  <si>
    <t xml:space="preserve">MCS MULTIFLOW </t>
  </si>
  <si>
    <t>GRIS CLARO</t>
  </si>
  <si>
    <t>AZUL LUMACRON F2IM 200%</t>
  </si>
  <si>
    <t>GRIS PERLA</t>
  </si>
  <si>
    <t>PROGRAMA N°14</t>
  </si>
  <si>
    <t xml:space="preserve">TEÑIDO MULTIFLOW </t>
  </si>
  <si>
    <t>ACIDO FORMICO</t>
  </si>
  <si>
    <t>PROGRAMA N°0</t>
  </si>
  <si>
    <t>SURCROS TIS</t>
  </si>
  <si>
    <t>MATIZADO</t>
  </si>
  <si>
    <t>POL/ALG</t>
  </si>
  <si>
    <t>NEGRO DIANIX CCR</t>
  </si>
  <si>
    <t xml:space="preserve">LAVADO DE FIBRA </t>
  </si>
  <si>
    <t>MARINO NOCHE</t>
  </si>
  <si>
    <t>AZUL  MNO LUMACRON EXNSF 300%</t>
  </si>
  <si>
    <t>MAQUINA JIGGER 2</t>
  </si>
  <si>
    <t>TEÑIDO ALG</t>
  </si>
  <si>
    <t>JIGGER</t>
  </si>
  <si>
    <t>TENSOL ZD</t>
  </si>
  <si>
    <t xml:space="preserve">SAL ENTREFINA </t>
  </si>
  <si>
    <t>AZUL KAYARUS BRL 200%</t>
  </si>
  <si>
    <r>
      <rPr>
        <sz val="10"/>
        <color theme="1"/>
        <rFont val="Calibri"/>
        <family val="2"/>
        <scheme val="minor"/>
      </rPr>
      <t xml:space="preserve">NEGRO DIRECTO LUZ TQA </t>
    </r>
    <r>
      <rPr>
        <sz val="12"/>
        <color theme="1"/>
        <rFont val="Calibri"/>
        <family val="2"/>
        <scheme val="minor"/>
      </rPr>
      <t>1800</t>
    </r>
  </si>
  <si>
    <t xml:space="preserve">   </t>
  </si>
  <si>
    <t>FIJAR EN MAQUINA 10 MINUTOS A 50°C</t>
  </si>
  <si>
    <t>ARKAFIX</t>
  </si>
  <si>
    <t>NEGRO DIRECTO LUZ TQ FG 1800</t>
  </si>
  <si>
    <t>AZUL SERILENE RL 150%</t>
  </si>
  <si>
    <t>TOBATEL</t>
  </si>
  <si>
    <t>TEÑIDO  PES</t>
  </si>
  <si>
    <t>AUXILIARES</t>
  </si>
  <si>
    <t>G/L</t>
  </si>
  <si>
    <t>HIDROSILFITO DE SODIO</t>
  </si>
  <si>
    <t>ACIDO ACETICO GLACIAL</t>
  </si>
  <si>
    <t>REPRO N° 2</t>
  </si>
  <si>
    <t>204 VERDE FERRO 2</t>
  </si>
  <si>
    <t>AZUL LUMACRON SFBL 300%</t>
  </si>
  <si>
    <t>TENLUBE TQ</t>
  </si>
  <si>
    <t>TENLUBE TQQ</t>
  </si>
  <si>
    <t>FINAL =</t>
  </si>
  <si>
    <t>INICO =</t>
  </si>
  <si>
    <t>PH 4,5   MEDIR</t>
  </si>
  <si>
    <t>PH 4,5 MEDIR</t>
  </si>
  <si>
    <t>INICIO=</t>
  </si>
  <si>
    <t>MICROCOTTON</t>
  </si>
  <si>
    <t>TEÑIDO SIMULTANEO</t>
  </si>
  <si>
    <t>1) BIODESCRUDE CON BIOTEX FUSION  3 LITROS.</t>
  </si>
  <si>
    <t xml:space="preserve"> MENTENER 20 MN A 60°C LUEGO CALENTAR A 80 X 5 MINUTOS TIRAR EL BAÑO Y TEÑIR</t>
  </si>
  <si>
    <t>g/l</t>
  </si>
  <si>
    <t>g</t>
  </si>
  <si>
    <t>DISPERQUEST FDS</t>
  </si>
  <si>
    <t>EGASOL 910</t>
  </si>
  <si>
    <t>AGREGAR A 80°C SAL ENTREFINA LAVADA</t>
  </si>
  <si>
    <t>NEGRO KAYARUS  CH 1600</t>
  </si>
  <si>
    <t>S/N</t>
  </si>
  <si>
    <t>PROGRAMA N° 1</t>
  </si>
  <si>
    <t>PROGRAMA: JIGGER 2</t>
  </si>
  <si>
    <t>TEMPERATURA.98°C</t>
  </si>
  <si>
    <t>JIGGERS</t>
  </si>
  <si>
    <t>SAL ENTREFINA  LAVADA</t>
  </si>
  <si>
    <t>NARANJA KAYARUS 2GL200%</t>
  </si>
  <si>
    <t>ROJO KAYARUS 3BL 200%</t>
  </si>
  <si>
    <t>TELARES DEL  SUR</t>
  </si>
  <si>
    <t>NARANJA KAYARUS 2GL 200%</t>
  </si>
  <si>
    <t>OP.TECNOTAX</t>
  </si>
  <si>
    <t>Gr</t>
  </si>
  <si>
    <t>TELARES</t>
  </si>
  <si>
    <t>NEGRO KAYARUS CH 1600</t>
  </si>
  <si>
    <t>PEPERS</t>
  </si>
  <si>
    <t>VISON</t>
  </si>
  <si>
    <t>PARDO ALLO LUMACRON SER 150%</t>
  </si>
  <si>
    <t>PEPPERS</t>
  </si>
  <si>
    <t>1) BIODESCRUDE, MANTENER X  20MN A 60°C LUEGO CALENTAR A 80°C X 5 MN TIRAR BAÑO</t>
  </si>
  <si>
    <t>BIOTEX FUSION</t>
  </si>
  <si>
    <t>DEZIZE HT</t>
  </si>
  <si>
    <t>PROGRAMA: JIGGER 1</t>
  </si>
  <si>
    <t>GRIS KAYARUS CGLL 200%</t>
  </si>
  <si>
    <t>2411 SARGA</t>
  </si>
  <si>
    <t>AZUL MNO LUMACRON EXNSF 300%</t>
  </si>
  <si>
    <t>TEÑIDO ALGODÓN</t>
  </si>
  <si>
    <t>RESPUMIT NF</t>
  </si>
  <si>
    <t>MEDIR PH 4,5</t>
  </si>
  <si>
    <t xml:space="preserve"> MEDIR PH4,5</t>
  </si>
  <si>
    <t xml:space="preserve"> MEDIR PH 4,5</t>
  </si>
  <si>
    <t>MAQUINA. JIGGER 2</t>
  </si>
  <si>
    <t xml:space="preserve">DEZIZE HT </t>
  </si>
  <si>
    <t>TEMPERATURA.98</t>
  </si>
  <si>
    <t>REMITO</t>
  </si>
  <si>
    <t>SAL ENTREFINA LAVADA</t>
  </si>
  <si>
    <t>BIAVIN 109 NEW</t>
  </si>
  <si>
    <t>BEIGE PREFECTURA</t>
  </si>
  <si>
    <t xml:space="preserve">REPUMIT NF </t>
  </si>
  <si>
    <t>MAQUINA JIGGER 1</t>
  </si>
  <si>
    <t xml:space="preserve">RESPUMIT NF </t>
  </si>
  <si>
    <t>GRIS TOPO S/M</t>
  </si>
  <si>
    <t>OXFORD</t>
  </si>
  <si>
    <t>ALG/POL</t>
  </si>
  <si>
    <t xml:space="preserve">DETERGENTE </t>
  </si>
  <si>
    <t>NEUTRALIZAR ACIDO ACETICO</t>
  </si>
  <si>
    <t xml:space="preserve">                      TEÑIDO DE POLIESTER A 100° </t>
  </si>
  <si>
    <t xml:space="preserve">DISPERKAL  </t>
  </si>
  <si>
    <t>TRANSVAL JPT</t>
  </si>
  <si>
    <t>ROJO SERILENE 2BL  200%</t>
  </si>
  <si>
    <t>AZUL LUMACRON FBLE 200%</t>
  </si>
  <si>
    <t>LAVADO REDUCTOR  A 70°C</t>
  </si>
  <si>
    <t xml:space="preserve">HIDROSULFITO DE SODIO </t>
  </si>
  <si>
    <t>SIODA SOLWAY</t>
  </si>
  <si>
    <t>DESCRUDE DE ALGODÓN A 95°C</t>
  </si>
  <si>
    <t>AGUA OXIGENADO</t>
  </si>
  <si>
    <t>VER MUESTRA FINAL</t>
  </si>
  <si>
    <t xml:space="preserve">TELARES </t>
  </si>
  <si>
    <t xml:space="preserve">TANALED KDC </t>
  </si>
  <si>
    <t>PLEXENE PREMIUN</t>
  </si>
  <si>
    <t>REPROCESO CON 15%</t>
  </si>
  <si>
    <t>PANTALONERIA</t>
  </si>
  <si>
    <t>PROGRAMA N°9/1</t>
  </si>
  <si>
    <t>ROJO SERILENE 2FB 200%</t>
  </si>
  <si>
    <t>BEIGE</t>
  </si>
  <si>
    <t>2449 POPLIN</t>
  </si>
  <si>
    <t xml:space="preserve">Cliente </t>
  </si>
  <si>
    <t xml:space="preserve">DISPERQUEST FDS </t>
  </si>
  <si>
    <t>POPLIN 2449</t>
  </si>
  <si>
    <t>gr</t>
  </si>
  <si>
    <t>colorantes</t>
  </si>
  <si>
    <t>TEÑIDO  POL</t>
  </si>
  <si>
    <t xml:space="preserve">NEGRO DIRECTO TQ 1800  </t>
  </si>
  <si>
    <t>CEMENTO</t>
  </si>
  <si>
    <t>MAQUINA. JIGGER</t>
  </si>
  <si>
    <t>GRS CLARO</t>
  </si>
  <si>
    <t>NEGRO DISPERSO TQ  EXSF 300%</t>
  </si>
  <si>
    <t xml:space="preserve"> MENTENER 20 MN A 60°C LUEGO CALENTAR A 80 X 5 MINUTOS TIRAR  BAÑO Y TEÑIR</t>
  </si>
  <si>
    <t>1) BIODESCRUDE CON BIOTEX FUSION  3 LITROS,DEZIZE HT 1,5 LITRO,DETERGENTE HUMECTANTE 1 LITRO,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</si>
</sst>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0.000"/>
    <numFmt numFmtId="166" formatCode="0.0000"/>
    <numFmt numFmtId="167" formatCode="0.00000"/>
    <numFmt numFmtId="168" formatCode="0.000000"/>
    <numFmt numFmtId="169" formatCode="0.0000000"/>
    <numFmt numFmtId="170" formatCode="0.00000000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Dashed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dashed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ashed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/>
      <top/>
      <bottom style="dashDot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ed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mediumDashDot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13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14" fontId="1" fillId="0" borderId="0" xfId="0" applyNumberFormat="1" applyFont="1"/>
    <xf numFmtId="0" fontId="2" fillId="0" borderId="0" xfId="0" applyFont="1" applyAlignment="1">
      <alignment horizontal="left"/>
    </xf>
    <xf numFmtId="2" fontId="2" fillId="2" borderId="0" xfId="0" applyNumberFormat="1" applyFont="1" applyFill="1"/>
    <xf numFmtId="0" fontId="1" fillId="3" borderId="0" xfId="0" applyFont="1" applyFill="1"/>
    <xf numFmtId="0" fontId="2" fillId="0" borderId="0" xfId="0" applyFont="1" applyFill="1"/>
    <xf numFmtId="0" fontId="1" fillId="0" borderId="0" xfId="0" applyFont="1" applyAlignment="1">
      <alignment horizontal="left"/>
    </xf>
    <xf numFmtId="164" fontId="2" fillId="3" borderId="0" xfId="0" applyNumberFormat="1" applyFont="1" applyFill="1"/>
    <xf numFmtId="165" fontId="2" fillId="3" borderId="0" xfId="0" applyNumberFormat="1" applyFont="1" applyFill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165" fontId="2" fillId="0" borderId="9" xfId="0" applyNumberFormat="1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Border="1"/>
    <xf numFmtId="0" fontId="1" fillId="0" borderId="13" xfId="0" applyFont="1" applyFill="1" applyBorder="1"/>
    <xf numFmtId="0" fontId="1" fillId="0" borderId="14" xfId="0" applyFont="1" applyBorder="1"/>
    <xf numFmtId="0" fontId="1" fillId="0" borderId="15" xfId="0" applyFont="1" applyBorder="1"/>
    <xf numFmtId="0" fontId="1" fillId="0" borderId="5" xfId="0" applyFont="1" applyBorder="1" applyAlignment="1">
      <alignment horizontal="right"/>
    </xf>
    <xf numFmtId="0" fontId="1" fillId="0" borderId="16" xfId="0" applyFont="1" applyBorder="1"/>
    <xf numFmtId="0" fontId="1" fillId="0" borderId="6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2" fontId="2" fillId="0" borderId="10" xfId="0" applyNumberFormat="1" applyFont="1" applyBorder="1" applyAlignment="1">
      <alignment horizontal="center"/>
    </xf>
    <xf numFmtId="165" fontId="2" fillId="0" borderId="6" xfId="0" applyNumberFormat="1" applyFont="1" applyFill="1" applyBorder="1" applyAlignment="1">
      <alignment horizontal="center"/>
    </xf>
    <xf numFmtId="165" fontId="2" fillId="0" borderId="19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/>
    <xf numFmtId="0" fontId="1" fillId="0" borderId="20" xfId="0" applyFont="1" applyFill="1" applyBorder="1"/>
    <xf numFmtId="165" fontId="1" fillId="0" borderId="2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0" xfId="0" applyFont="1" applyBorder="1"/>
    <xf numFmtId="0" fontId="0" fillId="0" borderId="0" xfId="0" applyBorder="1"/>
    <xf numFmtId="0" fontId="0" fillId="0" borderId="20" xfId="0" applyBorder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9" xfId="0" applyNumberFormat="1" applyFont="1" applyFill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0" fontId="0" fillId="4" borderId="0" xfId="0" applyFill="1"/>
    <xf numFmtId="165" fontId="2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2" fillId="0" borderId="24" xfId="0" applyFont="1" applyBorder="1" applyAlignment="1">
      <alignment vertical="center"/>
    </xf>
    <xf numFmtId="0" fontId="2" fillId="0" borderId="23" xfId="0" applyFont="1" applyBorder="1" applyAlignment="1">
      <alignment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" fontId="2" fillId="0" borderId="9" xfId="0" applyNumberFormat="1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166" fontId="2" fillId="0" borderId="6" xfId="0" applyNumberFormat="1" applyFont="1" applyFill="1" applyBorder="1" applyAlignment="1">
      <alignment horizontal="center"/>
    </xf>
    <xf numFmtId="166" fontId="1" fillId="0" borderId="9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166" fontId="2" fillId="0" borderId="9" xfId="0" applyNumberFormat="1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3" borderId="0" xfId="0" applyFont="1" applyFill="1" applyAlignment="1">
      <alignment horizontal="right"/>
    </xf>
    <xf numFmtId="0" fontId="2" fillId="2" borderId="0" xfId="0" applyFont="1" applyFill="1" applyAlignment="1">
      <alignment horizontal="right"/>
    </xf>
    <xf numFmtId="2" fontId="2" fillId="2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right"/>
    </xf>
    <xf numFmtId="164" fontId="2" fillId="3" borderId="0" xfId="0" applyNumberFormat="1" applyFont="1" applyFill="1" applyAlignment="1">
      <alignment horizontal="right"/>
    </xf>
    <xf numFmtId="165" fontId="2" fillId="3" borderId="0" xfId="0" applyNumberFormat="1" applyFont="1" applyFill="1" applyAlignment="1">
      <alignment horizontal="right"/>
    </xf>
    <xf numFmtId="0" fontId="0" fillId="0" borderId="9" xfId="0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1" fillId="0" borderId="14" xfId="0" applyFont="1" applyBorder="1" applyAlignment="1"/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1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1" fillId="0" borderId="27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29" xfId="0" applyFont="1" applyBorder="1"/>
    <xf numFmtId="0" fontId="1" fillId="0" borderId="30" xfId="0" applyFont="1" applyBorder="1"/>
    <xf numFmtId="0" fontId="1" fillId="0" borderId="31" xfId="0" applyFont="1" applyBorder="1"/>
    <xf numFmtId="2" fontId="1" fillId="0" borderId="21" xfId="0" applyNumberFormat="1" applyFont="1" applyBorder="1" applyAlignment="1">
      <alignment horizontal="center"/>
    </xf>
    <xf numFmtId="0" fontId="2" fillId="5" borderId="0" xfId="0" applyFont="1" applyFill="1" applyAlignment="1">
      <alignment horizontal="right"/>
    </xf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32" xfId="0" applyFont="1" applyBorder="1"/>
    <xf numFmtId="0" fontId="1" fillId="0" borderId="33" xfId="0" applyFont="1" applyBorder="1"/>
    <xf numFmtId="0" fontId="1" fillId="0" borderId="7" xfId="0" applyFont="1" applyBorder="1"/>
    <xf numFmtId="2" fontId="2" fillId="5" borderId="0" xfId="0" applyNumberFormat="1" applyFont="1" applyFill="1"/>
    <xf numFmtId="0" fontId="2" fillId="5" borderId="0" xfId="0" applyFont="1" applyFill="1"/>
    <xf numFmtId="0" fontId="2" fillId="0" borderId="0" xfId="0" applyFont="1" applyAlignment="1">
      <alignment horizontal="left" vertical="center"/>
    </xf>
    <xf numFmtId="0" fontId="1" fillId="0" borderId="9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6" borderId="0" xfId="0" applyFont="1" applyFill="1" applyAlignment="1"/>
    <xf numFmtId="0" fontId="1" fillId="6" borderId="0" xfId="0" applyFont="1" applyFill="1" applyAlignment="1">
      <alignment horizontal="right"/>
    </xf>
    <xf numFmtId="164" fontId="2" fillId="6" borderId="28" xfId="0" applyNumberFormat="1" applyFont="1" applyFill="1" applyBorder="1"/>
    <xf numFmtId="165" fontId="2" fillId="6" borderId="28" xfId="0" applyNumberFormat="1" applyFont="1" applyFill="1" applyBorder="1"/>
    <xf numFmtId="164" fontId="2" fillId="6" borderId="0" xfId="0" applyNumberFormat="1" applyFont="1" applyFill="1"/>
    <xf numFmtId="165" fontId="2" fillId="6" borderId="0" xfId="0" applyNumberFormat="1" applyFont="1" applyFill="1"/>
    <xf numFmtId="164" fontId="2" fillId="6" borderId="0" xfId="0" applyNumberFormat="1" applyFont="1" applyFill="1" applyBorder="1"/>
    <xf numFmtId="0" fontId="2" fillId="5" borderId="0" xfId="0" applyFont="1" applyFill="1" applyBorder="1"/>
    <xf numFmtId="165" fontId="2" fillId="6" borderId="0" xfId="0" applyNumberFormat="1" applyFont="1" applyFill="1" applyBorder="1"/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65" fontId="2" fillId="6" borderId="0" xfId="0" applyNumberFormat="1" applyFont="1" applyFill="1" applyAlignment="1">
      <alignment horizontal="right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4" xfId="0" applyFont="1" applyFill="1" applyBorder="1"/>
    <xf numFmtId="165" fontId="1" fillId="0" borderId="34" xfId="0" applyNumberFormat="1" applyFont="1" applyFill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34" xfId="0" applyFont="1" applyBorder="1"/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65" fontId="2" fillId="4" borderId="0" xfId="0" applyNumberFormat="1" applyFont="1" applyFill="1" applyAlignment="1">
      <alignment horizontal="right"/>
    </xf>
    <xf numFmtId="0" fontId="2" fillId="4" borderId="0" xfId="0" applyFont="1" applyFill="1" applyAlignment="1">
      <alignment horizontal="right"/>
    </xf>
    <xf numFmtId="164" fontId="2" fillId="4" borderId="0" xfId="0" applyNumberFormat="1" applyFont="1" applyFill="1"/>
    <xf numFmtId="0" fontId="2" fillId="4" borderId="0" xfId="0" applyFont="1" applyFill="1"/>
    <xf numFmtId="2" fontId="2" fillId="4" borderId="0" xfId="0" applyNumberFormat="1" applyFont="1" applyFill="1"/>
    <xf numFmtId="0" fontId="1" fillId="4" borderId="0" xfId="0" applyFont="1" applyFill="1" applyAlignment="1">
      <alignment horizontal="right"/>
    </xf>
    <xf numFmtId="0" fontId="1" fillId="0" borderId="6" xfId="0" applyFont="1" applyBorder="1"/>
    <xf numFmtId="0" fontId="2" fillId="0" borderId="27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64" fontId="2" fillId="4" borderId="0" xfId="0" applyNumberFormat="1" applyFont="1" applyFill="1" applyAlignment="1">
      <alignment horizontal="right"/>
    </xf>
    <xf numFmtId="2" fontId="2" fillId="4" borderId="0" xfId="0" applyNumberFormat="1" applyFont="1" applyFill="1" applyAlignment="1">
      <alignment horizontal="right"/>
    </xf>
    <xf numFmtId="0" fontId="1" fillId="0" borderId="32" xfId="0" applyFont="1" applyBorder="1" applyAlignment="1">
      <alignment horizontal="center"/>
    </xf>
    <xf numFmtId="0" fontId="1" fillId="4" borderId="0" xfId="0" applyFont="1" applyFill="1"/>
    <xf numFmtId="0" fontId="2" fillId="4" borderId="0" xfId="0" applyFont="1" applyFill="1" applyAlignment="1"/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Border="1" applyAlignment="1">
      <alignment horizontal="left"/>
    </xf>
    <xf numFmtId="0" fontId="1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4" borderId="0" xfId="0" applyFont="1" applyFill="1" applyBorder="1"/>
    <xf numFmtId="164" fontId="2" fillId="4" borderId="0" xfId="0" applyNumberFormat="1" applyFont="1" applyFill="1" applyBorder="1"/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Border="1" applyAlignment="1">
      <alignment horizontal="left"/>
    </xf>
    <xf numFmtId="0" fontId="1" fillId="0" borderId="9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Border="1" applyAlignment="1">
      <alignment horizontal="left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165" fontId="2" fillId="4" borderId="0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165" fontId="2" fillId="4" borderId="0" xfId="0" applyNumberFormat="1" applyFont="1" applyFill="1" applyBorder="1"/>
    <xf numFmtId="0" fontId="1" fillId="4" borderId="0" xfId="0" applyFont="1" applyFill="1" applyAlignment="1"/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165" fontId="2" fillId="4" borderId="0" xfId="0" applyNumberFormat="1" applyFont="1" applyFill="1"/>
    <xf numFmtId="14" fontId="2" fillId="4" borderId="0" xfId="0" applyNumberFormat="1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14" fontId="1" fillId="4" borderId="0" xfId="0" applyNumberFormat="1" applyFont="1" applyFill="1" applyAlignment="1">
      <alignment horizontal="right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4" fontId="2" fillId="4" borderId="0" xfId="0" applyNumberFormat="1" applyFont="1" applyFill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2" fontId="2" fillId="0" borderId="9" xfId="0" applyNumberFormat="1" applyFont="1" applyBorder="1"/>
    <xf numFmtId="0" fontId="2" fillId="0" borderId="9" xfId="0" applyFont="1" applyBorder="1"/>
    <xf numFmtId="2" fontId="2" fillId="0" borderId="9" xfId="0" applyNumberFormat="1" applyFont="1" applyBorder="1" applyAlignment="1">
      <alignment horizontal="right"/>
    </xf>
    <xf numFmtId="0" fontId="2" fillId="0" borderId="0" xfId="0" applyFont="1" applyBorder="1"/>
    <xf numFmtId="2" fontId="2" fillId="0" borderId="0" xfId="0" applyNumberFormat="1" applyFont="1" applyBorder="1"/>
    <xf numFmtId="2" fontId="2" fillId="0" borderId="0" xfId="0" applyNumberFormat="1" applyFont="1"/>
    <xf numFmtId="166" fontId="2" fillId="0" borderId="32" xfId="0" applyNumberFormat="1" applyFont="1" applyBorder="1" applyAlignment="1">
      <alignment horizontal="center"/>
    </xf>
    <xf numFmtId="2" fontId="2" fillId="0" borderId="32" xfId="0" applyNumberFormat="1" applyFont="1" applyBorder="1" applyAlignment="1">
      <alignment horizontal="center"/>
    </xf>
    <xf numFmtId="0" fontId="2" fillId="0" borderId="33" xfId="0" applyFont="1" applyBorder="1"/>
    <xf numFmtId="166" fontId="2" fillId="0" borderId="9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2" fillId="0" borderId="7" xfId="0" applyFont="1" applyBorder="1"/>
    <xf numFmtId="166" fontId="1" fillId="0" borderId="7" xfId="0" applyNumberFormat="1" applyFont="1" applyFill="1" applyBorder="1" applyAlignment="1">
      <alignment horizontal="center"/>
    </xf>
    <xf numFmtId="2" fontId="1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0" fillId="4" borderId="0" xfId="0" applyFont="1" applyFill="1" applyAlignment="1">
      <alignment horizontal="right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7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5" fillId="0" borderId="0" xfId="1"/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4" borderId="14" xfId="0" applyFont="1" applyFill="1" applyBorder="1" applyAlignment="1"/>
    <xf numFmtId="14" fontId="1" fillId="4" borderId="0" xfId="0" applyNumberFormat="1" applyFont="1" applyFill="1"/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6" xfId="0" applyFont="1" applyFill="1" applyBorder="1"/>
    <xf numFmtId="165" fontId="1" fillId="0" borderId="36" xfId="0" applyNumberFormat="1" applyFont="1" applyFill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6" xfId="0" applyFont="1" applyBorder="1"/>
    <xf numFmtId="0" fontId="1" fillId="0" borderId="37" xfId="0" applyFont="1" applyFill="1" applyBorder="1"/>
    <xf numFmtId="165" fontId="1" fillId="0" borderId="37" xfId="0" applyNumberFormat="1" applyFont="1" applyFill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7" xfId="0" applyFont="1" applyBorder="1"/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168" fontId="1" fillId="4" borderId="0" xfId="0" applyNumberFormat="1" applyFont="1" applyFill="1" applyAlignment="1">
      <alignment horizontal="right"/>
    </xf>
    <xf numFmtId="164" fontId="0" fillId="0" borderId="9" xfId="0" applyNumberFormat="1" applyBorder="1" applyAlignment="1">
      <alignment horizontal="center"/>
    </xf>
    <xf numFmtId="164" fontId="2" fillId="0" borderId="9" xfId="0" applyNumberFormat="1" applyFont="1" applyBorder="1" applyAlignment="1">
      <alignment horizontal="center"/>
    </xf>
    <xf numFmtId="164" fontId="2" fillId="0" borderId="9" xfId="0" applyNumberFormat="1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right"/>
    </xf>
    <xf numFmtId="2" fontId="2" fillId="4" borderId="0" xfId="0" applyNumberFormat="1" applyFont="1" applyFill="1" applyBorder="1"/>
    <xf numFmtId="0" fontId="1" fillId="0" borderId="38" xfId="0" applyFont="1" applyFill="1" applyBorder="1"/>
    <xf numFmtId="165" fontId="1" fillId="0" borderId="38" xfId="0" applyNumberFormat="1" applyFont="1" applyFill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0" borderId="38" xfId="0" applyFont="1" applyBorder="1"/>
    <xf numFmtId="0" fontId="0" fillId="0" borderId="0" xfId="0" applyBorder="1" applyAlignment="1"/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4" borderId="0" xfId="0" applyFont="1" applyFill="1" applyBorder="1" applyAlignment="1"/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/>
    <xf numFmtId="165" fontId="1" fillId="0" borderId="39" xfId="0" applyNumberFormat="1" applyFont="1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39" xfId="0" applyFont="1" applyBorder="1"/>
    <xf numFmtId="0" fontId="0" fillId="0" borderId="27" xfId="0" applyBorder="1" applyAlignment="1">
      <alignment horizontal="center"/>
    </xf>
    <xf numFmtId="0" fontId="0" fillId="0" borderId="27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169" fontId="1" fillId="0" borderId="0" xfId="0" applyNumberFormat="1" applyFont="1"/>
    <xf numFmtId="0" fontId="0" fillId="0" borderId="27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40" xfId="0" applyFont="1" applyFill="1" applyBorder="1"/>
    <xf numFmtId="165" fontId="1" fillId="0" borderId="40" xfId="0" applyNumberFormat="1" applyFont="1" applyFill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0" xfId="0" applyFont="1" applyBorder="1"/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2" fontId="2" fillId="4" borderId="9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3" fillId="4" borderId="0" xfId="0" applyFont="1" applyFill="1" applyAlignment="1">
      <alignment horizontal="right"/>
    </xf>
    <xf numFmtId="0" fontId="2" fillId="4" borderId="0" xfId="0" applyFont="1" applyFill="1" applyAlignment="1">
      <alignment horizontal="right" vertical="center"/>
    </xf>
    <xf numFmtId="0" fontId="2" fillId="0" borderId="28" xfId="0" applyFont="1" applyBorder="1" applyAlignment="1">
      <alignment horizontal="center"/>
    </xf>
    <xf numFmtId="1" fontId="2" fillId="0" borderId="9" xfId="0" applyNumberFormat="1" applyFont="1" applyFill="1" applyBorder="1" applyAlignment="1">
      <alignment horizontal="center"/>
    </xf>
    <xf numFmtId="0" fontId="2" fillId="0" borderId="27" xfId="0" applyFont="1" applyBorder="1"/>
    <xf numFmtId="0" fontId="2" fillId="0" borderId="6" xfId="0" applyFont="1" applyBorder="1"/>
    <xf numFmtId="0" fontId="2" fillId="0" borderId="32" xfId="0" applyFont="1" applyBorder="1"/>
    <xf numFmtId="0" fontId="2" fillId="0" borderId="9" xfId="0" applyFont="1" applyBorder="1" applyAlignment="1">
      <alignment horizontal="center"/>
    </xf>
    <xf numFmtId="165" fontId="2" fillId="0" borderId="9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5" fontId="2" fillId="0" borderId="0" xfId="0" applyNumberFormat="1" applyFont="1" applyBorder="1" applyAlignment="1">
      <alignment horizontal="center"/>
    </xf>
    <xf numFmtId="0" fontId="2" fillId="0" borderId="43" xfId="0" applyFont="1" applyFill="1" applyBorder="1"/>
    <xf numFmtId="165" fontId="2" fillId="0" borderId="43" xfId="0" applyNumberFormat="1" applyFont="1" applyFill="1" applyBorder="1" applyAlignment="1">
      <alignment horizontal="center"/>
    </xf>
    <xf numFmtId="0" fontId="2" fillId="0" borderId="43" xfId="0" applyFont="1" applyBorder="1" applyAlignment="1">
      <alignment horizontal="center"/>
    </xf>
    <xf numFmtId="0" fontId="2" fillId="0" borderId="43" xfId="0" applyFont="1" applyBorder="1"/>
    <xf numFmtId="14" fontId="2" fillId="0" borderId="0" xfId="0" applyNumberFormat="1" applyFont="1"/>
    <xf numFmtId="0" fontId="2" fillId="0" borderId="0" xfId="0" applyFont="1" applyFill="1" applyAlignment="1">
      <alignment horizontal="center"/>
    </xf>
    <xf numFmtId="0" fontId="0" fillId="0" borderId="9" xfId="0" applyBorder="1"/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14" fontId="2" fillId="0" borderId="0" xfId="0" applyNumberFormat="1" applyFont="1" applyAlignment="1">
      <alignment horizontal="right"/>
    </xf>
    <xf numFmtId="0" fontId="2" fillId="0" borderId="0" xfId="0" applyFont="1" applyFill="1" applyBorder="1"/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164" fontId="0" fillId="0" borderId="33" xfId="0" applyNumberFormat="1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164" fontId="0" fillId="0" borderId="9" xfId="0" applyNumberFormat="1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27" xfId="0" applyFont="1" applyBorder="1" applyAlignment="1">
      <alignment horizontal="left"/>
    </xf>
    <xf numFmtId="164" fontId="0" fillId="0" borderId="27" xfId="0" applyNumberFormat="1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2" fillId="0" borderId="6" xfId="0" applyFont="1" applyFill="1" applyBorder="1" applyAlignment="1"/>
    <xf numFmtId="0" fontId="1" fillId="0" borderId="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167" fontId="1" fillId="4" borderId="0" xfId="0" applyNumberFormat="1" applyFont="1" applyFill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2" fontId="1" fillId="4" borderId="9" xfId="0" applyNumberFormat="1" applyFont="1" applyFill="1" applyBorder="1" applyAlignment="1">
      <alignment horizontal="center"/>
    </xf>
    <xf numFmtId="0" fontId="1" fillId="0" borderId="34" xfId="0" applyFont="1" applyBorder="1" applyAlignment="1"/>
    <xf numFmtId="0" fontId="1" fillId="0" borderId="3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0" fillId="4" borderId="0" xfId="0" applyFont="1" applyFill="1"/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70" fontId="2" fillId="0" borderId="0" xfId="0" applyNumberFormat="1" applyFont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Border="1" applyAlignment="1"/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165" fontId="1" fillId="4" borderId="0" xfId="0" applyNumberFormat="1" applyFont="1" applyFill="1"/>
    <xf numFmtId="0" fontId="1" fillId="0" borderId="26" xfId="0" applyFont="1" applyBorder="1"/>
    <xf numFmtId="0" fontId="2" fillId="0" borderId="0" xfId="0" applyFont="1" applyBorder="1" applyAlignment="1"/>
    <xf numFmtId="0" fontId="0" fillId="0" borderId="27" xfId="0" applyBorder="1" applyAlignment="1"/>
    <xf numFmtId="0" fontId="0" fillId="0" borderId="6" xfId="0" applyBorder="1" applyAlignment="1"/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9" xfId="0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9" xfId="0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9" xfId="0" applyFont="1" applyFill="1" applyBorder="1" applyAlignment="1"/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9" xfId="0" applyBorder="1" applyAlignment="1">
      <alignment horizontal="center"/>
    </xf>
    <xf numFmtId="0" fontId="9" fillId="4" borderId="0" xfId="0" applyFont="1" applyFill="1" applyAlignment="1">
      <alignment horizontal="right"/>
    </xf>
    <xf numFmtId="0" fontId="6" fillId="0" borderId="0" xfId="0" applyFont="1" applyAlignment="1"/>
    <xf numFmtId="0" fontId="6" fillId="0" borderId="0" xfId="0" applyFont="1" applyAlignment="1">
      <alignment horizontal="right"/>
    </xf>
    <xf numFmtId="0" fontId="0" fillId="0" borderId="32" xfId="0" applyBorder="1"/>
    <xf numFmtId="165" fontId="2" fillId="0" borderId="32" xfId="0" applyNumberFormat="1" applyFont="1" applyBorder="1" applyAlignment="1">
      <alignment horizontal="center"/>
    </xf>
    <xf numFmtId="0" fontId="0" fillId="0" borderId="36" xfId="0" applyFont="1" applyBorder="1" applyAlignment="1">
      <alignment horizontal="left"/>
    </xf>
    <xf numFmtId="165" fontId="2" fillId="0" borderId="36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0" fontId="2" fillId="0" borderId="36" xfId="0" applyFont="1" applyBorder="1"/>
    <xf numFmtId="165" fontId="2" fillId="0" borderId="0" xfId="0" applyNumberFormat="1" applyFont="1" applyBorder="1"/>
    <xf numFmtId="0" fontId="0" fillId="0" borderId="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2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27" xfId="0" applyFont="1" applyBorder="1" applyAlignment="1"/>
    <xf numFmtId="0" fontId="2" fillId="0" borderId="6" xfId="0" applyFont="1" applyBorder="1" applyAlignment="1"/>
    <xf numFmtId="0" fontId="2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50" xfId="0" applyFont="1" applyFill="1" applyBorder="1" applyAlignment="1">
      <alignment horizontal="left"/>
    </xf>
    <xf numFmtId="165" fontId="2" fillId="0" borderId="50" xfId="0" applyNumberFormat="1" applyFont="1" applyFill="1" applyBorder="1" applyAlignment="1">
      <alignment horizontal="center"/>
    </xf>
    <xf numFmtId="2" fontId="2" fillId="0" borderId="50" xfId="0" applyNumberFormat="1" applyFont="1" applyBorder="1" applyAlignment="1">
      <alignment horizontal="center"/>
    </xf>
    <xf numFmtId="0" fontId="1" fillId="0" borderId="50" xfId="0" applyFont="1" applyBorder="1"/>
    <xf numFmtId="0" fontId="0" fillId="0" borderId="0" xfId="0" applyFont="1"/>
    <xf numFmtId="0" fontId="2" fillId="0" borderId="9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27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9" xfId="0" applyBorder="1" applyAlignment="1">
      <alignment horizontal="center"/>
    </xf>
    <xf numFmtId="1" fontId="2" fillId="0" borderId="9" xfId="0" applyNumberFormat="1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27" xfId="0" applyFont="1" applyBorder="1" applyAlignment="1"/>
    <xf numFmtId="0" fontId="1" fillId="0" borderId="6" xfId="0" applyFont="1" applyBorder="1" applyAlignment="1"/>
    <xf numFmtId="0" fontId="1" fillId="0" borderId="50" xfId="0" applyFont="1" applyFill="1" applyBorder="1"/>
    <xf numFmtId="165" fontId="1" fillId="0" borderId="50" xfId="0" applyNumberFormat="1" applyFont="1" applyFill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9" xfId="0" applyFont="1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1" fillId="0" borderId="2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2" fillId="0" borderId="9" xfId="0" applyFont="1" applyBorder="1" applyAlignment="1">
      <alignment horizontal="center"/>
    </xf>
    <xf numFmtId="0" fontId="0" fillId="0" borderId="21" xfId="0" applyFont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9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6" xfId="0" applyFont="1" applyFill="1" applyBorder="1" applyAlignment="1"/>
    <xf numFmtId="0" fontId="1" fillId="0" borderId="45" xfId="0" applyFont="1" applyFill="1" applyBorder="1" applyAlignment="1">
      <alignment horizontal="center"/>
    </xf>
    <xf numFmtId="0" fontId="1" fillId="0" borderId="27" xfId="0" applyFont="1" applyFill="1" applyBorder="1" applyAlignment="1"/>
    <xf numFmtId="164" fontId="2" fillId="0" borderId="0" xfId="0" applyNumberFormat="1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3" fillId="0" borderId="9" xfId="0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/>
    </xf>
    <xf numFmtId="0" fontId="1" fillId="0" borderId="27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2" fillId="0" borderId="9" xfId="0" applyFont="1" applyFill="1" applyBorder="1" applyAlignment="1">
      <alignment horizontal="left"/>
    </xf>
    <xf numFmtId="0" fontId="3" fillId="0" borderId="9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4" fillId="0" borderId="22" xfId="0" applyFont="1" applyBorder="1" applyAlignment="1">
      <alignment horizontal="left"/>
    </xf>
    <xf numFmtId="0" fontId="4" fillId="0" borderId="23" xfId="0" applyFont="1" applyBorder="1" applyAlignment="1">
      <alignment horizontal="left"/>
    </xf>
    <xf numFmtId="0" fontId="1" fillId="0" borderId="22" xfId="0" applyFont="1" applyBorder="1" applyAlignment="1">
      <alignment horizontal="left"/>
    </xf>
    <xf numFmtId="0" fontId="1" fillId="0" borderId="23" xfId="0" applyFont="1" applyBorder="1" applyAlignment="1">
      <alignment horizontal="left"/>
    </xf>
    <xf numFmtId="0" fontId="7" fillId="0" borderId="23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0" borderId="23" xfId="0" applyFont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0" fontId="1" fillId="0" borderId="21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21" xfId="0" applyFont="1" applyFill="1" applyBorder="1" applyAlignment="1">
      <alignment horizontal="left"/>
    </xf>
    <xf numFmtId="0" fontId="2" fillId="0" borderId="27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/>
    </xf>
    <xf numFmtId="0" fontId="1" fillId="0" borderId="28" xfId="0" applyFont="1" applyBorder="1" applyAlignment="1">
      <alignment horizontal="center"/>
    </xf>
    <xf numFmtId="0" fontId="0" fillId="0" borderId="21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/>
    </xf>
    <xf numFmtId="0" fontId="2" fillId="0" borderId="2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9" xfId="0" applyFont="1" applyBorder="1" applyAlignment="1">
      <alignment horizontal="left"/>
    </xf>
    <xf numFmtId="0" fontId="0" fillId="0" borderId="44" xfId="0" applyFont="1" applyBorder="1" applyAlignment="1">
      <alignment horizontal="left"/>
    </xf>
    <xf numFmtId="0" fontId="0" fillId="0" borderId="45" xfId="0" applyFont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4" fillId="0" borderId="9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3" fillId="0" borderId="21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0" fillId="0" borderId="9" xfId="0" applyBorder="1" applyAlignment="1"/>
    <xf numFmtId="0" fontId="0" fillId="0" borderId="21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9" xfId="0" applyFont="1" applyFill="1" applyBorder="1" applyAlignment="1"/>
    <xf numFmtId="0" fontId="1" fillId="0" borderId="39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1" fillId="0" borderId="46" xfId="0" applyFont="1" applyBorder="1" applyAlignment="1">
      <alignment horizontal="left"/>
    </xf>
    <xf numFmtId="0" fontId="1" fillId="0" borderId="26" xfId="0" applyFont="1" applyBorder="1" applyAlignment="1">
      <alignment horizontal="left"/>
    </xf>
    <xf numFmtId="0" fontId="1" fillId="0" borderId="47" xfId="0" applyFont="1" applyBorder="1" applyAlignment="1">
      <alignment horizontal="left"/>
    </xf>
    <xf numFmtId="0" fontId="1" fillId="0" borderId="44" xfId="0" applyFont="1" applyBorder="1" applyAlignment="1">
      <alignment horizontal="left"/>
    </xf>
    <xf numFmtId="0" fontId="1" fillId="0" borderId="45" xfId="0" applyFont="1" applyBorder="1" applyAlignment="1">
      <alignment horizontal="left"/>
    </xf>
    <xf numFmtId="0" fontId="0" fillId="0" borderId="32" xfId="0" applyFont="1" applyBorder="1" applyAlignment="1">
      <alignment horizontal="left"/>
    </xf>
    <xf numFmtId="0" fontId="3" fillId="0" borderId="21" xfId="0" applyFont="1" applyFill="1" applyBorder="1" applyAlignment="1">
      <alignment horizontal="left"/>
    </xf>
    <xf numFmtId="0" fontId="3" fillId="0" borderId="6" xfId="0" applyFont="1" applyFill="1" applyBorder="1" applyAlignment="1">
      <alignment horizontal="left"/>
    </xf>
    <xf numFmtId="0" fontId="1" fillId="0" borderId="6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1" fillId="0" borderId="0" xfId="0" applyFont="1" applyAlignment="1">
      <alignment horizontal="right"/>
    </xf>
    <xf numFmtId="0" fontId="2" fillId="0" borderId="21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2" fontId="3" fillId="0" borderId="21" xfId="0" applyNumberFormat="1" applyFont="1" applyFill="1" applyBorder="1" applyAlignment="1">
      <alignment horizontal="left"/>
    </xf>
    <xf numFmtId="2" fontId="3" fillId="0" borderId="6" xfId="0" applyNumberFormat="1" applyFont="1" applyFill="1" applyBorder="1" applyAlignment="1">
      <alignment horizontal="left"/>
    </xf>
    <xf numFmtId="0" fontId="2" fillId="0" borderId="28" xfId="0" applyFont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/>
    </xf>
    <xf numFmtId="0" fontId="4" fillId="0" borderId="41" xfId="0" applyFont="1" applyBorder="1" applyAlignment="1">
      <alignment horizontal="left"/>
    </xf>
    <xf numFmtId="0" fontId="4" fillId="0" borderId="42" xfId="0" applyFont="1" applyBorder="1" applyAlignment="1">
      <alignment horizontal="left"/>
    </xf>
    <xf numFmtId="0" fontId="1" fillId="0" borderId="41" xfId="0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44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4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top"/>
    </xf>
    <xf numFmtId="0" fontId="3" fillId="0" borderId="9" xfId="0" applyFont="1" applyFill="1" applyBorder="1" applyAlignment="1">
      <alignment horizontal="center"/>
    </xf>
    <xf numFmtId="0" fontId="3" fillId="0" borderId="21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2" fillId="0" borderId="32" xfId="0" applyFont="1" applyBorder="1" applyAlignment="1">
      <alignment horizontal="left"/>
    </xf>
    <xf numFmtId="0" fontId="2" fillId="0" borderId="9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left"/>
    </xf>
    <xf numFmtId="0" fontId="2" fillId="0" borderId="49" xfId="0" applyFont="1" applyFill="1" applyBorder="1" applyAlignment="1">
      <alignment horizontal="center"/>
    </xf>
    <xf numFmtId="0" fontId="2" fillId="0" borderId="45" xfId="0" applyFont="1" applyFill="1" applyBorder="1" applyAlignment="1">
      <alignment horizontal="center"/>
    </xf>
    <xf numFmtId="0" fontId="1" fillId="0" borderId="9" xfId="0" applyFont="1" applyBorder="1" applyAlignment="1">
      <alignment horizontal="left"/>
    </xf>
    <xf numFmtId="0" fontId="0" fillId="0" borderId="21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4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21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0" fontId="1" fillId="0" borderId="46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left"/>
    </xf>
    <xf numFmtId="0" fontId="3" fillId="0" borderId="27" xfId="0" applyFont="1" applyFill="1" applyBorder="1" applyAlignment="1">
      <alignment horizontal="left"/>
    </xf>
    <xf numFmtId="0" fontId="1" fillId="0" borderId="6" xfId="0" applyFont="1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1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14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1" fillId="0" borderId="11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0" borderId="16" xfId="0" applyFont="1" applyBorder="1" applyAlignment="1">
      <alignment horizontal="center"/>
    </xf>
    <xf numFmtId="0" fontId="2" fillId="0" borderId="5" xfId="0" applyFont="1" applyFill="1" applyBorder="1" applyAlignment="1">
      <alignment horizontal="left"/>
    </xf>
    <xf numFmtId="0" fontId="0" fillId="0" borderId="22" xfId="0" applyFont="1" applyBorder="1" applyAlignment="1">
      <alignment horizontal="left"/>
    </xf>
    <xf numFmtId="0" fontId="3" fillId="0" borderId="5" xfId="0" applyFont="1" applyFill="1" applyBorder="1" applyAlignment="1"/>
    <xf numFmtId="0" fontId="3" fillId="0" borderId="16" xfId="0" applyFont="1" applyFill="1" applyBorder="1" applyAlignment="1"/>
    <xf numFmtId="0" fontId="3" fillId="0" borderId="17" xfId="0" applyFont="1" applyFill="1" applyBorder="1" applyAlignment="1">
      <alignment horizontal="left"/>
    </xf>
    <xf numFmtId="0" fontId="3" fillId="0" borderId="18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left"/>
    </xf>
    <xf numFmtId="0" fontId="3" fillId="0" borderId="17" xfId="0" applyFont="1" applyFill="1" applyBorder="1" applyAlignment="1">
      <alignment horizontal="center"/>
    </xf>
    <xf numFmtId="0" fontId="3" fillId="0" borderId="18" xfId="0" applyFont="1" applyFill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1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styles" Target="styles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calcChain" Target="calcChain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theme" Target="theme/theme1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sharedStrings" Target="sharedStrings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bro%2028%20VILLAG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LLAGRA TAFETA ALG MARINO 1829"/>
      <sheetName val="VILLAGRA TAFETA POL MARINO 1827"/>
      <sheetName val="VILLAGRA TAFETA POL MARINO 1826"/>
      <sheetName val="VILLAGRA TAFETA ALG MARINO 1716"/>
      <sheetName val="VILLAGRA TAFETA POL MARINO 1715"/>
      <sheetName val="VILLAGRA TAFETA POL MARINO 1711"/>
      <sheetName val="VILLAGRA TAFETA POL MARINO 1710"/>
      <sheetName val="VILLAGRA TAFETA ALG MARINO 1699"/>
      <sheetName val="VILLAGRA TAFETA POL MARINO 1698"/>
      <sheetName val="VILLAGRA TAFETA POL MARINO 1697"/>
      <sheetName val="VILLAGRA TAFETA ALG MARINO 1615"/>
      <sheetName val="VILLAGRA TAFETA POL MARINO 1600"/>
      <sheetName val="VILLAGRA TAFETA POL MARINO 1599"/>
      <sheetName val="VILLAGRA TAFETA POL MARINO 1598"/>
      <sheetName val="VILLAGRA TAFETA ALG MARINO 1405"/>
      <sheetName val="VILLAGRA TAFETA POL MARINO 1404"/>
      <sheetName val="VILLAGRA TAFETA POL MARINO 1403"/>
      <sheetName val="VILLAGRA TAFETA POL MARINO 1402"/>
      <sheetName val="VILLAGRA TAFETA ALG MARINO 1381"/>
      <sheetName val="VILLAGRA TAFETA POL MARINO 1376"/>
      <sheetName val="VILLAGRA TAFETA POL MARINO 1375"/>
      <sheetName val="VILLAGRA TAFETA POL MARINO 1374"/>
      <sheetName val="VILLAGRA TAFETA ALG MARINO 1115"/>
      <sheetName val="VILLAGRA TAFETA POL MARINO 1080"/>
      <sheetName val="VILLAGRA TAFETA POL MARINO 1079"/>
      <sheetName val="VILLAGRA TAFETA ALG MARINO 949"/>
      <sheetName val="VILLAGRA TAFETA ALG MARINO  948"/>
      <sheetName val="VILLAGRA TAFETA POL MARINO 942"/>
      <sheetName val="VILLAGRA TAFETA POL MARINO 941"/>
      <sheetName val="VILLAGRA TAFETA POL MARINO  940"/>
      <sheetName val="VILLAGRA TAFETA POL MARINO 938"/>
      <sheetName val="VILLAGRA TAFETA POL MARINO 937"/>
      <sheetName val="VILLAGRA TAFETA POL MARINO 936"/>
      <sheetName val="VILLAGRA TAFETA ALG MARINO 807"/>
      <sheetName val="VILLAGRA TAFETA ALG MARINO 797 "/>
      <sheetName val="VILLAGRA TAFETA POL MARINO  793"/>
      <sheetName val="VILLAGRA TAFETA POL MARINO 792"/>
      <sheetName val="VILLAGRA TAFETA POL MARINO 791"/>
      <sheetName val="VILLAGRA TAFETA POL MARINO 771"/>
      <sheetName val="VILLAGRA GROSS POL MARINO 770"/>
      <sheetName val="VILLAGRA GROSS POL MARINO 769"/>
      <sheetName val="VILLAGRA GROSS ALG MARINO 712"/>
      <sheetName val="VILLAGRA GROSS POL MARINO 688"/>
      <sheetName val="VILLAGRA GROSS POL MARINO 687"/>
      <sheetName val="VILLAGRA GROSS POL MARINO 686"/>
      <sheetName val="VILLAGRA GROSS ALG MARINO 612"/>
      <sheetName val="VILLAGRA GROSS ALG MARINO 609"/>
      <sheetName val="VILLAGRA GROSS POL MARINO 601"/>
      <sheetName val="VILLAGRA GROSS POL MARINO 600"/>
      <sheetName val="VILLAGRA GROSS POL MARINO 599"/>
      <sheetName val="VILLAGRA GROSS ALG MARINO 602"/>
      <sheetName val="VILLAGRA GROS ALG MARINO 570"/>
      <sheetName val="VILLAGRA GROSS POL MARINO 558"/>
      <sheetName val="VILLAGRA GROSS POL MARINO 55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7">
          <cell r="F7">
            <v>600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5.bin"/><Relationship Id="rId1" Type="http://schemas.openxmlformats.org/officeDocument/2006/relationships/hyperlink" Target="+" TargetMode="Externa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6.bin"/><Relationship Id="rId1" Type="http://schemas.openxmlformats.org/officeDocument/2006/relationships/hyperlink" Target="+" TargetMode="Externa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9.bin"/><Relationship Id="rId1" Type="http://schemas.openxmlformats.org/officeDocument/2006/relationships/hyperlink" Target="+" TargetMode="External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0.bin"/><Relationship Id="rId1" Type="http://schemas.openxmlformats.org/officeDocument/2006/relationships/hyperlink" Target="+" TargetMode="External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1.bin"/><Relationship Id="rId1" Type="http://schemas.openxmlformats.org/officeDocument/2006/relationships/hyperlink" Target="+" TargetMode="Externa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4.bin"/><Relationship Id="rId1" Type="http://schemas.openxmlformats.org/officeDocument/2006/relationships/hyperlink" Target="+" TargetMode="External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5.bin"/><Relationship Id="rId1" Type="http://schemas.openxmlformats.org/officeDocument/2006/relationships/hyperlink" Target="+" TargetMode="External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6.bin"/><Relationship Id="rId1" Type="http://schemas.openxmlformats.org/officeDocument/2006/relationships/hyperlink" Target="+" TargetMode="Externa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6.bin"/><Relationship Id="rId1" Type="http://schemas.openxmlformats.org/officeDocument/2006/relationships/hyperlink" Target="+" TargetMode="Externa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6"/>
  <sheetViews>
    <sheetView tabSelected="1" zoomScale="93" zoomScaleNormal="93" workbookViewId="0">
      <selection activeCell="A25" sqref="A25:B2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2066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2331</v>
      </c>
      <c r="G4" s="3"/>
    </row>
    <row r="5" spans="1:7" ht="18.75" x14ac:dyDescent="0.3">
      <c r="A5" s="1" t="s">
        <v>7</v>
      </c>
      <c r="B5" s="8">
        <f>B6*B8</f>
        <v>149.4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498</v>
      </c>
      <c r="C6" s="3" t="s">
        <v>5</v>
      </c>
      <c r="D6" s="3"/>
      <c r="E6" s="3" t="s">
        <v>12</v>
      </c>
      <c r="F6" s="2066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6.6934404283801872</v>
      </c>
      <c r="G8" s="3"/>
    </row>
    <row r="9" spans="1:7" ht="18.75" x14ac:dyDescent="0.3">
      <c r="A9" s="1" t="s">
        <v>66</v>
      </c>
      <c r="B9" s="2066">
        <v>9324</v>
      </c>
      <c r="C9" s="1"/>
      <c r="D9" s="1"/>
      <c r="E9" s="1"/>
      <c r="F9" s="1"/>
    </row>
    <row r="10" spans="1:7" ht="18.75" x14ac:dyDescent="0.3">
      <c r="A10" s="1"/>
      <c r="B10" s="2066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2064"/>
      <c r="F12" s="2064"/>
    </row>
    <row r="13" spans="1:7" x14ac:dyDescent="0.25">
      <c r="A13" s="2099" t="s">
        <v>207</v>
      </c>
      <c r="B13" s="2099"/>
      <c r="C13" s="1359">
        <v>2</v>
      </c>
      <c r="D13" s="1360">
        <f>F7*C13</f>
        <v>2000</v>
      </c>
      <c r="E13" s="2064"/>
      <c r="F13" s="2064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2064"/>
      <c r="F14" s="2064"/>
    </row>
    <row r="15" spans="1:7" ht="18.75" x14ac:dyDescent="0.3">
      <c r="A15" s="2088" t="s">
        <v>18</v>
      </c>
      <c r="B15" s="2089"/>
      <c r="C15" s="2059" t="s">
        <v>164</v>
      </c>
      <c r="D15" s="2060" t="s">
        <v>26</v>
      </c>
      <c r="E15" s="2065"/>
      <c r="F15" s="1"/>
    </row>
    <row r="16" spans="1:7" ht="18.75" x14ac:dyDescent="0.3">
      <c r="A16" s="2072" t="s">
        <v>213</v>
      </c>
      <c r="B16" s="2072"/>
      <c r="C16" s="2057">
        <v>0.4</v>
      </c>
      <c r="D16" s="2057">
        <f>F7*C16</f>
        <v>400</v>
      </c>
      <c r="E16" s="81" t="s">
        <v>29</v>
      </c>
      <c r="F16" s="1"/>
    </row>
    <row r="17" spans="1:6" ht="18.75" x14ac:dyDescent="0.3">
      <c r="A17" s="2072" t="s">
        <v>20</v>
      </c>
      <c r="B17" s="2072"/>
      <c r="C17" s="738">
        <v>0.6</v>
      </c>
      <c r="D17" s="2061">
        <f>F7*C17</f>
        <v>600</v>
      </c>
      <c r="E17" s="81"/>
      <c r="F17" s="1"/>
    </row>
    <row r="18" spans="1:6" ht="18.75" x14ac:dyDescent="0.3">
      <c r="A18" s="2072" t="s">
        <v>21</v>
      </c>
      <c r="B18" s="2072"/>
      <c r="C18" s="738">
        <v>2</v>
      </c>
      <c r="D18" s="2061">
        <f>F7*C18</f>
        <v>2000</v>
      </c>
      <c r="E18" s="81"/>
      <c r="F18" s="1"/>
    </row>
    <row r="19" spans="1:6" ht="18.75" x14ac:dyDescent="0.3">
      <c r="A19" s="2072" t="s">
        <v>22</v>
      </c>
      <c r="B19" s="2072"/>
      <c r="C19" s="738">
        <v>2</v>
      </c>
      <c r="D19" s="2061">
        <f>F7*C19</f>
        <v>2000</v>
      </c>
      <c r="E19" s="81"/>
      <c r="F19" s="1"/>
    </row>
    <row r="20" spans="1:6" ht="18.75" x14ac:dyDescent="0.3">
      <c r="A20" s="2062"/>
      <c r="B20" s="2062"/>
      <c r="C20" s="22" t="s">
        <v>29</v>
      </c>
      <c r="D20" s="25"/>
      <c r="E20" s="2065"/>
      <c r="F20" s="2058" t="s">
        <v>84</v>
      </c>
    </row>
    <row r="21" spans="1:6" ht="18.75" x14ac:dyDescent="0.3">
      <c r="A21" s="2073" t="s">
        <v>23</v>
      </c>
      <c r="B21" s="2074"/>
      <c r="C21" s="176"/>
      <c r="D21" s="280"/>
      <c r="E21" s="1"/>
      <c r="F21" s="211"/>
    </row>
    <row r="22" spans="1:6" ht="18.75" x14ac:dyDescent="0.3">
      <c r="A22" s="2079" t="s">
        <v>24</v>
      </c>
      <c r="B22" s="2079"/>
      <c r="C22" s="2063" t="s">
        <v>25</v>
      </c>
      <c r="D22" s="2056" t="s">
        <v>26</v>
      </c>
      <c r="E22" s="1"/>
      <c r="F22" s="212"/>
    </row>
    <row r="23" spans="1:6" ht="18.75" x14ac:dyDescent="0.3">
      <c r="A23" s="2077" t="s">
        <v>28</v>
      </c>
      <c r="B23" s="2077"/>
      <c r="C23" s="20">
        <v>7.0000000000000007E-2</v>
      </c>
      <c r="D23" s="74">
        <f>B5*C23/100*1000</f>
        <v>104.58000000000003</v>
      </c>
      <c r="E23" s="1"/>
      <c r="F23" s="212"/>
    </row>
    <row r="24" spans="1:6" ht="18.75" x14ac:dyDescent="0.3">
      <c r="A24" s="2077" t="s">
        <v>262</v>
      </c>
      <c r="B24" s="2077"/>
      <c r="C24" s="34">
        <v>2.5</v>
      </c>
      <c r="D24" s="736">
        <f>B5*C24/100*1000</f>
        <v>3735</v>
      </c>
      <c r="E24" s="1"/>
      <c r="F24" s="212"/>
    </row>
    <row r="25" spans="1:6" ht="18.75" x14ac:dyDescent="0.3">
      <c r="A25" s="2077"/>
      <c r="B25" s="2077"/>
      <c r="C25" s="20"/>
      <c r="D25" s="74"/>
      <c r="E25" s="1"/>
      <c r="F25" s="213"/>
    </row>
    <row r="26" spans="1:6" ht="19.5" thickBot="1" x14ac:dyDescent="0.35">
      <c r="A26" s="38"/>
      <c r="B26" s="38"/>
      <c r="C26" s="39"/>
      <c r="D26" s="40"/>
      <c r="E26" s="41"/>
      <c r="F26" s="41"/>
    </row>
    <row r="27" spans="1:6" ht="18.75" x14ac:dyDescent="0.3">
      <c r="A27" s="1" t="str">
        <f>B2</f>
        <v>TELARES DEL SUR</v>
      </c>
      <c r="B27" s="2078" t="str">
        <f>B7</f>
        <v>NEGRO</v>
      </c>
      <c r="C27" s="2078"/>
      <c r="D27" s="44" t="s">
        <v>30</v>
      </c>
      <c r="E27" s="9">
        <f>F4</f>
        <v>2331</v>
      </c>
      <c r="F27" s="4">
        <f ca="1">F2</f>
        <v>45555</v>
      </c>
    </row>
    <row r="28" spans="1:6" ht="18.75" x14ac:dyDescent="0.3">
      <c r="A28" s="2094" t="s">
        <v>24</v>
      </c>
      <c r="B28" s="2094"/>
      <c r="C28" s="46" t="s">
        <v>25</v>
      </c>
      <c r="D28" s="2058" t="s">
        <v>26</v>
      </c>
      <c r="E28" s="1"/>
      <c r="F28" s="1"/>
    </row>
    <row r="29" spans="1:6" ht="18.75" x14ac:dyDescent="0.3">
      <c r="A29" s="2095" t="str">
        <f>A23</f>
        <v>RUBINA LUMACRON 2GFL CONC</v>
      </c>
      <c r="B29" s="2096"/>
      <c r="C29" s="20">
        <f>C23</f>
        <v>7.0000000000000007E-2</v>
      </c>
      <c r="D29" s="74">
        <f>B5*C29/100*1000</f>
        <v>104.58000000000003</v>
      </c>
      <c r="E29" s="1"/>
      <c r="F29" s="1"/>
    </row>
    <row r="30" spans="1:6" ht="18.75" x14ac:dyDescent="0.3">
      <c r="A30" s="2095" t="str">
        <f>A24</f>
        <v>NEGRO DISPERSO TQ  EXSF 300%</v>
      </c>
      <c r="B30" s="2096"/>
      <c r="C30" s="20">
        <f>C24</f>
        <v>2.5</v>
      </c>
      <c r="D30" s="1228">
        <f>B5*C30/100*1000</f>
        <v>3735</v>
      </c>
      <c r="E30" s="1"/>
      <c r="F30" s="1"/>
    </row>
    <row r="31" spans="1:6" ht="18.75" x14ac:dyDescent="0.3">
      <c r="A31" s="2095"/>
      <c r="B31" s="2096"/>
      <c r="C31" s="48"/>
      <c r="D31" s="49"/>
      <c r="E31" s="2069" t="s">
        <v>83</v>
      </c>
      <c r="F31" s="2069"/>
    </row>
    <row r="32" spans="1:6" x14ac:dyDescent="0.25">
      <c r="D32" s="50"/>
    </row>
    <row r="33" spans="1:4" x14ac:dyDescent="0.25">
      <c r="A33" s="2126"/>
      <c r="B33" s="2126"/>
      <c r="C33" s="2126"/>
      <c r="D33" s="2126"/>
    </row>
    <row r="34" spans="1:4" x14ac:dyDescent="0.25">
      <c r="A34" s="2126"/>
      <c r="B34" s="2126"/>
      <c r="C34" s="2067"/>
      <c r="D34" s="2067"/>
    </row>
    <row r="35" spans="1:4" x14ac:dyDescent="0.25">
      <c r="A35" s="2126"/>
      <c r="B35" s="2126"/>
      <c r="C35" s="2067"/>
      <c r="D35" s="2067"/>
    </row>
    <row r="36" spans="1:4" x14ac:dyDescent="0.25">
      <c r="A36" s="2126"/>
      <c r="B36" s="2126"/>
      <c r="C36" s="2067"/>
      <c r="D36" s="2067"/>
    </row>
  </sheetData>
  <mergeCells count="28">
    <mergeCell ref="A33:D33"/>
    <mergeCell ref="A34:B34"/>
    <mergeCell ref="A35:B35"/>
    <mergeCell ref="A36:B36"/>
    <mergeCell ref="B27:C27"/>
    <mergeCell ref="A28:B28"/>
    <mergeCell ref="A29:B29"/>
    <mergeCell ref="A30:B30"/>
    <mergeCell ref="A31:B31"/>
    <mergeCell ref="E31:F31"/>
    <mergeCell ref="A19:B19"/>
    <mergeCell ref="A21:B21"/>
    <mergeCell ref="A22:B22"/>
    <mergeCell ref="A23:B23"/>
    <mergeCell ref="A24:B24"/>
    <mergeCell ref="A25:B25"/>
    <mergeCell ref="A13:B13"/>
    <mergeCell ref="A14:B14"/>
    <mergeCell ref="A15:B15"/>
    <mergeCell ref="A16:B16"/>
    <mergeCell ref="A17:B17"/>
    <mergeCell ref="A18:B18"/>
    <mergeCell ref="A1:B1"/>
    <mergeCell ref="C1:D1"/>
    <mergeCell ref="E1:F1"/>
    <mergeCell ref="B2:C2"/>
    <mergeCell ref="A11:F11"/>
    <mergeCell ref="A12:B1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1"/>
  <sheetViews>
    <sheetView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77" t="s">
        <v>87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75" t="s">
        <v>254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315">
        <v>1.5</v>
      </c>
      <c r="C4" s="1" t="s">
        <v>5</v>
      </c>
      <c r="D4" s="1"/>
      <c r="E4" s="3" t="s">
        <v>6</v>
      </c>
      <c r="F4" s="889">
        <v>2323</v>
      </c>
    </row>
    <row r="5" spans="1:6" ht="18.75" x14ac:dyDescent="0.3">
      <c r="A5" s="1" t="s">
        <v>7</v>
      </c>
      <c r="B5" s="1302">
        <f>B6*B8</f>
        <v>270.255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1257</v>
      </c>
      <c r="C6" s="1" t="s">
        <v>5</v>
      </c>
      <c r="D6" s="1"/>
      <c r="E6" s="3" t="s">
        <v>12</v>
      </c>
      <c r="F6" s="275" t="s">
        <v>191</v>
      </c>
    </row>
    <row r="7" spans="1:6" ht="18.75" x14ac:dyDescent="0.3">
      <c r="A7" s="1" t="s">
        <v>14</v>
      </c>
      <c r="B7" s="889" t="s">
        <v>80</v>
      </c>
      <c r="C7" s="1"/>
      <c r="D7" s="1"/>
      <c r="E7" s="3" t="s">
        <v>15</v>
      </c>
      <c r="F7" s="297">
        <v>600</v>
      </c>
    </row>
    <row r="8" spans="1:6" ht="18.75" x14ac:dyDescent="0.3">
      <c r="A8" s="1" t="s">
        <v>16</v>
      </c>
      <c r="B8" s="348">
        <v>0.215</v>
      </c>
      <c r="C8" s="1"/>
      <c r="D8" s="1"/>
      <c r="E8" s="3" t="s">
        <v>17</v>
      </c>
      <c r="F8" s="546">
        <f>F7/B5</f>
        <v>2.2201254370871957</v>
      </c>
    </row>
    <row r="9" spans="1:6" ht="18.75" x14ac:dyDescent="0.3">
      <c r="A9" s="1" t="s">
        <v>66</v>
      </c>
      <c r="B9" s="1">
        <v>9203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 t="s">
        <v>29</v>
      </c>
      <c r="C11" s="1"/>
      <c r="D11" s="1"/>
      <c r="E11" s="1"/>
      <c r="F11" s="1"/>
    </row>
    <row r="12" spans="1:6" ht="18.75" x14ac:dyDescent="0.3">
      <c r="A12" s="2079" t="s">
        <v>18</v>
      </c>
      <c r="B12" s="2079"/>
      <c r="C12" s="2044" t="s">
        <v>164</v>
      </c>
      <c r="D12" s="2044" t="s">
        <v>198</v>
      </c>
      <c r="E12" s="1589"/>
      <c r="F12" s="1"/>
    </row>
    <row r="13" spans="1:6" ht="18.75" x14ac:dyDescent="0.3">
      <c r="A13" s="2072" t="s">
        <v>117</v>
      </c>
      <c r="B13" s="2072"/>
      <c r="C13" s="2051">
        <v>1</v>
      </c>
      <c r="D13" s="2043">
        <f>F7*C13</f>
        <v>600</v>
      </c>
      <c r="E13" s="81"/>
      <c r="F13" s="1"/>
    </row>
    <row r="14" spans="1:6" ht="18.75" x14ac:dyDescent="0.3">
      <c r="A14" s="2072" t="s">
        <v>152</v>
      </c>
      <c r="B14" s="2072"/>
      <c r="C14" s="2043">
        <v>1</v>
      </c>
      <c r="D14" s="2043">
        <f>F7*C14</f>
        <v>600</v>
      </c>
      <c r="E14" s="81"/>
      <c r="F14" s="1"/>
    </row>
    <row r="15" spans="1:6" ht="18.75" x14ac:dyDescent="0.3">
      <c r="A15" s="2072" t="s">
        <v>153</v>
      </c>
      <c r="B15" s="2072"/>
      <c r="C15" s="738">
        <v>45</v>
      </c>
      <c r="D15" s="2045">
        <f>F7*C15</f>
        <v>27000</v>
      </c>
      <c r="E15" s="81"/>
      <c r="F15" s="1"/>
    </row>
    <row r="16" spans="1:6" ht="18.75" x14ac:dyDescent="0.3">
      <c r="A16" s="2049"/>
      <c r="B16" s="2049"/>
      <c r="C16" s="2055"/>
      <c r="D16" s="81"/>
      <c r="E16" s="81"/>
      <c r="F16" s="1"/>
    </row>
    <row r="17" spans="1:6" ht="18.75" x14ac:dyDescent="0.3">
      <c r="A17" s="2073" t="s">
        <v>23</v>
      </c>
      <c r="B17" s="2074"/>
      <c r="C17" s="2054"/>
      <c r="D17" s="2052"/>
      <c r="E17" s="1"/>
      <c r="F17" s="211"/>
    </row>
    <row r="18" spans="1:6" ht="18.75" x14ac:dyDescent="0.3">
      <c r="A18" s="2075" t="s">
        <v>24</v>
      </c>
      <c r="B18" s="2075"/>
      <c r="C18" s="2053" t="s">
        <v>25</v>
      </c>
      <c r="D18" s="2048" t="s">
        <v>26</v>
      </c>
      <c r="E18" s="1"/>
      <c r="F18" s="212"/>
    </row>
    <row r="19" spans="1:6" ht="18.75" x14ac:dyDescent="0.3">
      <c r="A19" s="2076" t="s">
        <v>154</v>
      </c>
      <c r="B19" s="2076"/>
      <c r="C19" s="20">
        <v>1.3</v>
      </c>
      <c r="D19" s="74">
        <f>B5*C19/100*1000</f>
        <v>3513.3150000000001</v>
      </c>
      <c r="E19" s="1"/>
      <c r="F19" s="212"/>
    </row>
    <row r="20" spans="1:6" ht="18.75" x14ac:dyDescent="0.3">
      <c r="A20" s="2077" t="s">
        <v>200</v>
      </c>
      <c r="B20" s="2076"/>
      <c r="C20" s="34">
        <v>0.74</v>
      </c>
      <c r="D20" s="74">
        <f>B5*C20/100*1000</f>
        <v>1999.8869999999999</v>
      </c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 t="s">
        <v>29</v>
      </c>
    </row>
    <row r="22" spans="1:6" ht="18.75" x14ac:dyDescent="0.3">
      <c r="A22" s="676"/>
      <c r="B22" s="676"/>
      <c r="C22" s="677"/>
      <c r="D22" s="678"/>
      <c r="E22" s="679"/>
      <c r="F22" s="679"/>
    </row>
    <row r="23" spans="1:6" ht="18.75" x14ac:dyDescent="0.3">
      <c r="A23" s="3" t="str">
        <f>B2</f>
        <v>TELARES DEL SUR</v>
      </c>
      <c r="B23" s="2078" t="str">
        <f>B7</f>
        <v>MARINO</v>
      </c>
      <c r="C23" s="2078"/>
      <c r="D23" s="2047" t="s">
        <v>6</v>
      </c>
      <c r="E23" s="9">
        <f>F4</f>
        <v>2323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2046" t="s">
        <v>25</v>
      </c>
      <c r="D24" s="2044" t="s">
        <v>26</v>
      </c>
      <c r="E24" s="1"/>
      <c r="F24" s="1"/>
    </row>
    <row r="25" spans="1:6" ht="18.75" x14ac:dyDescent="0.3">
      <c r="A25" s="2071" t="str">
        <f>A19</f>
        <v>AZUL KAYARUS BRL 200%</v>
      </c>
      <c r="B25" s="2071"/>
      <c r="C25" s="48">
        <f t="shared" ref="C25:D26" si="0">C19</f>
        <v>1.3</v>
      </c>
      <c r="D25" s="49">
        <f t="shared" si="0"/>
        <v>3513.3150000000001</v>
      </c>
      <c r="E25" s="1"/>
      <c r="F25" s="1"/>
    </row>
    <row r="26" spans="1:6" ht="18.75" x14ac:dyDescent="0.3">
      <c r="A26" s="2071" t="str">
        <f>A20</f>
        <v>NEGRO KAYARUS CH 1600</v>
      </c>
      <c r="B26" s="2071"/>
      <c r="C26" s="48">
        <f t="shared" si="0"/>
        <v>0.74</v>
      </c>
      <c r="D26" s="49">
        <f t="shared" si="0"/>
        <v>1999.8869999999999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</row>
    <row r="30" spans="1:6" x14ac:dyDescent="0.25">
      <c r="A30" s="2070" t="s">
        <v>21</v>
      </c>
      <c r="B30" s="2070"/>
      <c r="C30" s="2050">
        <v>1.5</v>
      </c>
      <c r="D30" s="2050">
        <f>F7*C30</f>
        <v>900</v>
      </c>
    </row>
    <row r="31" spans="1:6" x14ac:dyDescent="0.25">
      <c r="A31" s="2070" t="s">
        <v>158</v>
      </c>
      <c r="B31" s="2070"/>
      <c r="C31" s="2050">
        <v>3</v>
      </c>
      <c r="D31" s="2050">
        <f>F7*C31</f>
        <v>1800</v>
      </c>
    </row>
  </sheetData>
  <mergeCells count="21">
    <mergeCell ref="A1:B1"/>
    <mergeCell ref="C1:D1"/>
    <mergeCell ref="E1:F1"/>
    <mergeCell ref="A12:B12"/>
    <mergeCell ref="A13:B13"/>
    <mergeCell ref="A26:B26"/>
    <mergeCell ref="A14:B14"/>
    <mergeCell ref="A15:B15"/>
    <mergeCell ref="A17:B17"/>
    <mergeCell ref="A18:B18"/>
    <mergeCell ref="A19:B19"/>
    <mergeCell ref="A20:B20"/>
    <mergeCell ref="A21:B21"/>
    <mergeCell ref="B23:C23"/>
    <mergeCell ref="A24:B24"/>
    <mergeCell ref="A25:B25"/>
    <mergeCell ref="A27:B27"/>
    <mergeCell ref="E27:F27"/>
    <mergeCell ref="A29:D29"/>
    <mergeCell ref="A30:B30"/>
    <mergeCell ref="A31:B3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6.5703125" customWidth="1"/>
  </cols>
  <sheetData>
    <row r="1" spans="1:6" ht="25.5" customHeight="1" thickBot="1" x14ac:dyDescent="0.45">
      <c r="A1" s="2080" t="s">
        <v>149</v>
      </c>
      <c r="B1" s="2084"/>
      <c r="C1" s="2085" t="s">
        <v>219</v>
      </c>
      <c r="D1" s="2086"/>
      <c r="E1" s="2080" t="s">
        <v>44</v>
      </c>
      <c r="F1" s="2081"/>
    </row>
    <row r="2" spans="1:6" ht="18.75" x14ac:dyDescent="0.3">
      <c r="A2" s="1" t="s">
        <v>0</v>
      </c>
      <c r="B2" s="275" t="s">
        <v>199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585" t="s">
        <v>110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2316</v>
      </c>
    </row>
    <row r="5" spans="1:6" ht="18.75" x14ac:dyDescent="0.3">
      <c r="A5" s="1" t="s">
        <v>7</v>
      </c>
      <c r="B5" s="277">
        <f>B6*B8</f>
        <v>301.39600000000002</v>
      </c>
      <c r="C5" s="1" t="s">
        <v>8</v>
      </c>
      <c r="D5" s="1"/>
      <c r="E5" s="3" t="s">
        <v>9</v>
      </c>
      <c r="F5" s="546" t="s">
        <v>150</v>
      </c>
    </row>
    <row r="6" spans="1:6" ht="18.75" x14ac:dyDescent="0.3">
      <c r="A6" s="1" t="s">
        <v>11</v>
      </c>
      <c r="B6" s="316">
        <v>998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2087" t="s">
        <v>53</v>
      </c>
      <c r="C7" s="2087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0.30199999999999999</v>
      </c>
      <c r="C8" s="1"/>
      <c r="D8" s="1"/>
      <c r="E8" s="3" t="s">
        <v>17</v>
      </c>
      <c r="F8" s="546">
        <f>F7/B5</f>
        <v>1.9907364397669509</v>
      </c>
    </row>
    <row r="9" spans="1:6" ht="18.75" x14ac:dyDescent="0.3">
      <c r="A9" s="1" t="s">
        <v>220</v>
      </c>
      <c r="B9" s="2040">
        <v>9232</v>
      </c>
      <c r="C9" s="1"/>
      <c r="D9" s="1"/>
      <c r="E9" s="1"/>
      <c r="F9" s="1"/>
    </row>
    <row r="10" spans="1:6" ht="18.75" x14ac:dyDescent="0.3">
      <c r="A10" s="1"/>
      <c r="B10" s="1" t="s">
        <v>72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88"/>
      <c r="D11" s="2089"/>
      <c r="E11" s="2090"/>
      <c r="F11" s="1"/>
    </row>
    <row r="12" spans="1:6" ht="18.75" x14ac:dyDescent="0.3">
      <c r="A12" s="2072" t="s">
        <v>117</v>
      </c>
      <c r="B12" s="2072"/>
      <c r="C12" s="2042"/>
      <c r="D12" s="2042">
        <v>1</v>
      </c>
      <c r="E12" s="2035">
        <f>F7*D12</f>
        <v>600</v>
      </c>
      <c r="F12" s="1"/>
    </row>
    <row r="13" spans="1:6" ht="18.75" x14ac:dyDescent="0.3">
      <c r="A13" s="2072" t="s">
        <v>152</v>
      </c>
      <c r="B13" s="2072"/>
      <c r="C13" s="2036"/>
      <c r="D13" s="2036">
        <v>1</v>
      </c>
      <c r="E13" s="2035">
        <f>F7*D13</f>
        <v>600</v>
      </c>
      <c r="F13" s="1"/>
    </row>
    <row r="14" spans="1:6" ht="18.75" x14ac:dyDescent="0.3">
      <c r="A14" s="2072"/>
      <c r="B14" s="2072"/>
      <c r="C14" s="20"/>
      <c r="D14" s="2035"/>
      <c r="E14" s="2035"/>
      <c r="F14" s="1"/>
    </row>
    <row r="15" spans="1:6" ht="18.75" x14ac:dyDescent="0.3">
      <c r="A15" s="2091" t="s">
        <v>221</v>
      </c>
      <c r="B15" s="2092"/>
      <c r="C15" s="2093"/>
      <c r="D15" s="2035">
        <v>30</v>
      </c>
      <c r="E15" s="2035">
        <f>F7*D15</f>
        <v>18000</v>
      </c>
      <c r="F15" s="1"/>
    </row>
    <row r="16" spans="1:6" ht="18.75" x14ac:dyDescent="0.3">
      <c r="A16" s="2037"/>
      <c r="B16" s="2037"/>
      <c r="C16" s="22"/>
      <c r="D16" s="25"/>
      <c r="E16" s="2039"/>
      <c r="F16" s="2034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2038" t="s">
        <v>25</v>
      </c>
      <c r="D18" s="2033" t="s">
        <v>26</v>
      </c>
      <c r="E18" s="1"/>
      <c r="F18" s="212"/>
    </row>
    <row r="19" spans="1:6" ht="18.75" x14ac:dyDescent="0.3">
      <c r="A19" s="2071" t="s">
        <v>196</v>
      </c>
      <c r="B19" s="2071"/>
      <c r="C19" s="20">
        <v>0.51</v>
      </c>
      <c r="D19" s="74">
        <f>B5*C19/100*1000</f>
        <v>1537.1196</v>
      </c>
      <c r="E19" s="1"/>
      <c r="F19" s="212"/>
    </row>
    <row r="20" spans="1:6" ht="18.75" x14ac:dyDescent="0.3">
      <c r="A20" s="2071" t="s">
        <v>194</v>
      </c>
      <c r="B20" s="2071"/>
      <c r="C20" s="20">
        <v>7.8E-2</v>
      </c>
      <c r="D20" s="74">
        <f>B5*C20/100*1000</f>
        <v>235.08888000000002</v>
      </c>
      <c r="E20" s="1"/>
      <c r="F20" s="212"/>
    </row>
    <row r="21" spans="1:6" ht="18.75" x14ac:dyDescent="0.3">
      <c r="A21" s="2071" t="s">
        <v>154</v>
      </c>
      <c r="B21" s="2071"/>
      <c r="C21" s="20">
        <v>0.65800000000000003</v>
      </c>
      <c r="D21" s="74">
        <f>B5*C21/100*1000</f>
        <v>1983.1856800000003</v>
      </c>
      <c r="E21" s="1"/>
      <c r="F21" s="212"/>
    </row>
    <row r="22" spans="1:6" ht="18.75" x14ac:dyDescent="0.3">
      <c r="A22" s="36"/>
      <c r="B22" s="36"/>
      <c r="C22" s="22" t="s">
        <v>156</v>
      </c>
      <c r="D22" s="2039"/>
      <c r="E22" s="1"/>
      <c r="F22" s="213"/>
    </row>
    <row r="23" spans="1:6" ht="18.75" x14ac:dyDescent="0.3">
      <c r="A23" s="676"/>
      <c r="B23" s="676"/>
      <c r="C23" s="677"/>
      <c r="D23" s="678"/>
      <c r="E23" s="679"/>
      <c r="F23" s="679"/>
    </row>
    <row r="24" spans="1:6" ht="18.75" x14ac:dyDescent="0.3">
      <c r="A24" s="1" t="str">
        <f>B2</f>
        <v>TELARES</v>
      </c>
      <c r="B24" s="2078" t="str">
        <f>B7</f>
        <v>VERDE MILITAR</v>
      </c>
      <c r="C24" s="2078"/>
      <c r="D24" s="1469" t="str">
        <f>E4</f>
        <v>Orden</v>
      </c>
      <c r="E24" s="1470">
        <f>F4</f>
        <v>2316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2034" t="s">
        <v>26</v>
      </c>
      <c r="E25" s="1"/>
      <c r="F25" s="1"/>
    </row>
    <row r="26" spans="1:6" ht="18.75" x14ac:dyDescent="0.3">
      <c r="A26" s="2095" t="str">
        <f>A19</f>
        <v>NARANJA KAYARUS 2GL 200%</v>
      </c>
      <c r="B26" s="2096"/>
      <c r="C26" s="48">
        <f>C19</f>
        <v>0.51</v>
      </c>
      <c r="D26" s="49">
        <f>B5*C26/100*1000</f>
        <v>1537.1196</v>
      </c>
      <c r="E26" s="1"/>
      <c r="F26" s="1"/>
    </row>
    <row r="27" spans="1:6" ht="18.75" x14ac:dyDescent="0.3">
      <c r="A27" s="2095" t="str">
        <f>A20</f>
        <v>ROJO KAYARUS 3BL 200%</v>
      </c>
      <c r="B27" s="2096"/>
      <c r="C27" s="48">
        <f t="shared" ref="C27:D28" si="0">C20</f>
        <v>7.8E-2</v>
      </c>
      <c r="D27" s="49">
        <f t="shared" si="0"/>
        <v>235.08888000000002</v>
      </c>
      <c r="E27" s="1"/>
      <c r="F27" s="1"/>
    </row>
    <row r="28" spans="1:6" ht="18.75" x14ac:dyDescent="0.3">
      <c r="A28" s="2095" t="str">
        <f>A21</f>
        <v>AZUL KAYARUS BRL 200%</v>
      </c>
      <c r="B28" s="2096"/>
      <c r="C28" s="48">
        <f t="shared" si="0"/>
        <v>0.65800000000000003</v>
      </c>
      <c r="D28" s="49">
        <f t="shared" si="0"/>
        <v>1983.1856800000003</v>
      </c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2041">
        <v>1.5</v>
      </c>
      <c r="D31" s="2041">
        <f>F7*C31</f>
        <v>900</v>
      </c>
    </row>
    <row r="32" spans="1:6" x14ac:dyDescent="0.25">
      <c r="A32" s="2070" t="s">
        <v>158</v>
      </c>
      <c r="B32" s="2070"/>
      <c r="C32" s="2041">
        <v>2.5</v>
      </c>
      <c r="D32" s="2041">
        <f>F7*C32</f>
        <v>1500</v>
      </c>
    </row>
    <row r="33" spans="4:4" x14ac:dyDescent="0.25">
      <c r="D33" t="s">
        <v>72</v>
      </c>
    </row>
  </sheetData>
  <mergeCells count="24">
    <mergeCell ref="E28:F28"/>
    <mergeCell ref="A30:D30"/>
    <mergeCell ref="A31:B31"/>
    <mergeCell ref="A32:B32"/>
    <mergeCell ref="A19:B19"/>
    <mergeCell ref="A20:B20"/>
    <mergeCell ref="A21:B21"/>
    <mergeCell ref="B24:C24"/>
    <mergeCell ref="A25:B25"/>
    <mergeCell ref="A26:B26"/>
    <mergeCell ref="A27:B27"/>
    <mergeCell ref="A28:B28"/>
    <mergeCell ref="A18:B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C15"/>
    <mergeCell ref="A17:B1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9" sqref="F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197</v>
      </c>
      <c r="F1" s="2081"/>
    </row>
    <row r="2" spans="1:7" ht="18.75" x14ac:dyDescent="0.3">
      <c r="A2" s="1" t="s">
        <v>0</v>
      </c>
      <c r="B2" s="275" t="s">
        <v>199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251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2313</v>
      </c>
      <c r="G4" s="3"/>
    </row>
    <row r="5" spans="1:7" ht="18.75" x14ac:dyDescent="0.3">
      <c r="A5" s="1" t="s">
        <v>7</v>
      </c>
      <c r="B5" s="277">
        <f>B6*B8</f>
        <v>129.6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600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0.216</v>
      </c>
      <c r="C8" s="3"/>
      <c r="D8" s="3"/>
      <c r="E8" s="3" t="s">
        <v>17</v>
      </c>
      <c r="F8" s="296">
        <f>F7/B5</f>
        <v>7.7160493827160499</v>
      </c>
      <c r="G8" s="3"/>
    </row>
    <row r="9" spans="1:7" ht="18.75" x14ac:dyDescent="0.3">
      <c r="A9" s="1" t="s">
        <v>66</v>
      </c>
      <c r="B9" s="1">
        <v>9227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31"/>
      <c r="D11" s="2026" t="s">
        <v>164</v>
      </c>
      <c r="E11" s="2026" t="s">
        <v>198</v>
      </c>
      <c r="F11" s="1"/>
    </row>
    <row r="12" spans="1:7" ht="18.75" x14ac:dyDescent="0.3">
      <c r="A12" s="2097" t="s">
        <v>213</v>
      </c>
      <c r="B12" s="2098"/>
      <c r="C12" s="2031"/>
      <c r="D12" s="2026">
        <v>0.4</v>
      </c>
      <c r="E12" s="2026">
        <f>F7*D12</f>
        <v>400</v>
      </c>
      <c r="F12" s="1"/>
    </row>
    <row r="13" spans="1:7" ht="18.75" x14ac:dyDescent="0.3">
      <c r="A13" s="2072" t="s">
        <v>20</v>
      </c>
      <c r="B13" s="2072"/>
      <c r="C13" s="2028"/>
      <c r="D13" s="2028">
        <v>0.6</v>
      </c>
      <c r="E13" s="2025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2025">
        <v>2</v>
      </c>
      <c r="E14" s="2025">
        <f>D14*F7</f>
        <v>2000</v>
      </c>
      <c r="F14" s="1"/>
    </row>
    <row r="15" spans="1:7" ht="18.75" x14ac:dyDescent="0.3">
      <c r="A15" s="2072" t="s">
        <v>22</v>
      </c>
      <c r="B15" s="2072"/>
      <c r="C15" s="20"/>
      <c r="D15" s="2025">
        <v>2</v>
      </c>
      <c r="E15" s="2025">
        <f>D15*F7</f>
        <v>2000</v>
      </c>
      <c r="F15" s="1"/>
    </row>
    <row r="16" spans="1:7" ht="18.75" x14ac:dyDescent="0.3">
      <c r="A16" s="2029"/>
      <c r="B16" s="2029"/>
      <c r="C16" s="22"/>
      <c r="D16" s="25"/>
      <c r="E16" s="2032"/>
      <c r="F16" s="2027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2030" t="s">
        <v>25</v>
      </c>
      <c r="D18" s="202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0.13700000000000001</v>
      </c>
      <c r="D19" s="74">
        <f>B5*C19/100*1000</f>
        <v>177.55200000000002</v>
      </c>
      <c r="E19" s="1"/>
      <c r="F19" s="212"/>
    </row>
    <row r="20" spans="1:12" ht="18.75" x14ac:dyDescent="0.3">
      <c r="A20" s="2077" t="s">
        <v>28</v>
      </c>
      <c r="B20" s="2077"/>
      <c r="C20" s="20">
        <v>2.4E-2</v>
      </c>
      <c r="D20" s="74">
        <f>B5*C20/100*1000</f>
        <v>31.103999999999999</v>
      </c>
      <c r="E20" s="1"/>
      <c r="F20" s="212"/>
    </row>
    <row r="21" spans="1:12" ht="18.75" x14ac:dyDescent="0.3">
      <c r="A21" s="2077" t="s">
        <v>49</v>
      </c>
      <c r="B21" s="2077"/>
      <c r="C21" s="20">
        <v>0.56000000000000005</v>
      </c>
      <c r="D21" s="74">
        <f>B5*C21/100*1000</f>
        <v>725.7600000000001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032"/>
      <c r="E23" s="25"/>
      <c r="F23" s="25"/>
    </row>
    <row r="24" spans="1:12" ht="18.75" x14ac:dyDescent="0.3">
      <c r="A24" s="1" t="str">
        <f>B2</f>
        <v>TELARES</v>
      </c>
      <c r="B24" s="2078" t="str">
        <f>B7</f>
        <v>MARINO</v>
      </c>
      <c r="C24" s="2078"/>
      <c r="D24" s="44" t="s">
        <v>30</v>
      </c>
      <c r="E24" s="44">
        <f>F4</f>
        <v>2313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027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f>C19</f>
        <v>0.13700000000000001</v>
      </c>
      <c r="D26" s="49">
        <f t="shared" ref="C26:D28" si="0">D19</f>
        <v>177.55200000000002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si="0"/>
        <v>2.4E-2</v>
      </c>
      <c r="D27" s="49">
        <f t="shared" si="0"/>
        <v>31.103999999999999</v>
      </c>
      <c r="E27" s="1"/>
      <c r="F27" s="1"/>
    </row>
    <row r="28" spans="1:12" ht="18.75" x14ac:dyDescent="0.3">
      <c r="A28" s="2095" t="str">
        <f>A21</f>
        <v>AZUL MARINO DIANIX CC</v>
      </c>
      <c r="B28" s="2096"/>
      <c r="C28" s="48">
        <f t="shared" si="0"/>
        <v>0.56000000000000005</v>
      </c>
      <c r="D28" s="49">
        <f t="shared" si="0"/>
        <v>725.7600000000001</v>
      </c>
      <c r="E28" s="2069" t="s">
        <v>83</v>
      </c>
      <c r="F28" s="2069"/>
    </row>
    <row r="29" spans="1:12" x14ac:dyDescent="0.25">
      <c r="D29" s="50"/>
    </row>
  </sheetData>
  <mergeCells count="19"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7:B17"/>
    <mergeCell ref="A18:B18"/>
    <mergeCell ref="A19:B19"/>
    <mergeCell ref="E28:F28"/>
    <mergeCell ref="A21:B21"/>
    <mergeCell ref="B24:C24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topLeftCell="A4"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197</v>
      </c>
      <c r="F1" s="2081"/>
    </row>
    <row r="2" spans="1:7" ht="18.75" x14ac:dyDescent="0.3">
      <c r="A2" s="1" t="s">
        <v>0</v>
      </c>
      <c r="B2" s="275" t="s">
        <v>199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251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2312</v>
      </c>
      <c r="G4" s="3"/>
    </row>
    <row r="5" spans="1:7" ht="18.75" x14ac:dyDescent="0.3">
      <c r="A5" s="1" t="s">
        <v>7</v>
      </c>
      <c r="B5" s="277">
        <f>B6*B8</f>
        <v>141.91200000000001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657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0.216</v>
      </c>
      <c r="C8" s="3"/>
      <c r="D8" s="3"/>
      <c r="E8" s="3" t="s">
        <v>17</v>
      </c>
      <c r="F8" s="296">
        <f>F7/B5</f>
        <v>7.0466204408365742</v>
      </c>
      <c r="G8" s="3"/>
    </row>
    <row r="9" spans="1:7" ht="18.75" x14ac:dyDescent="0.3">
      <c r="A9" s="1" t="s">
        <v>66</v>
      </c>
      <c r="B9" s="1">
        <v>9227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31"/>
      <c r="D11" s="2026" t="s">
        <v>164</v>
      </c>
      <c r="E11" s="2026" t="s">
        <v>198</v>
      </c>
      <c r="F11" s="1"/>
    </row>
    <row r="12" spans="1:7" ht="18.75" x14ac:dyDescent="0.3">
      <c r="A12" s="2097" t="s">
        <v>213</v>
      </c>
      <c r="B12" s="2098"/>
      <c r="C12" s="2031"/>
      <c r="D12" s="2026">
        <v>0.4</v>
      </c>
      <c r="E12" s="2026">
        <f>F7*D12</f>
        <v>400</v>
      </c>
      <c r="F12" s="1"/>
    </row>
    <row r="13" spans="1:7" ht="18.75" x14ac:dyDescent="0.3">
      <c r="A13" s="2072" t="s">
        <v>20</v>
      </c>
      <c r="B13" s="2072"/>
      <c r="C13" s="2028"/>
      <c r="D13" s="2028">
        <v>0.6</v>
      </c>
      <c r="E13" s="2025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2025">
        <v>2</v>
      </c>
      <c r="E14" s="2025">
        <f>D14*F7</f>
        <v>2000</v>
      </c>
      <c r="F14" s="1"/>
    </row>
    <row r="15" spans="1:7" ht="18.75" x14ac:dyDescent="0.3">
      <c r="A15" s="2072" t="s">
        <v>22</v>
      </c>
      <c r="B15" s="2072"/>
      <c r="C15" s="20"/>
      <c r="D15" s="2025">
        <v>2</v>
      </c>
      <c r="E15" s="2025">
        <f>D15*F7</f>
        <v>2000</v>
      </c>
      <c r="F15" s="1"/>
    </row>
    <row r="16" spans="1:7" ht="18.75" x14ac:dyDescent="0.3">
      <c r="A16" s="2029"/>
      <c r="B16" s="2029"/>
      <c r="C16" s="22"/>
      <c r="D16" s="25"/>
      <c r="E16" s="2032"/>
      <c r="F16" s="2027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2030" t="s">
        <v>25</v>
      </c>
      <c r="D18" s="202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0.13700000000000001</v>
      </c>
      <c r="D19" s="74">
        <f>B5*C19/100*1000</f>
        <v>194.41944000000004</v>
      </c>
      <c r="E19" s="1"/>
      <c r="F19" s="212"/>
    </row>
    <row r="20" spans="1:12" ht="18.75" x14ac:dyDescent="0.3">
      <c r="A20" s="2077" t="s">
        <v>28</v>
      </c>
      <c r="B20" s="2077"/>
      <c r="C20" s="20">
        <v>2.4E-2</v>
      </c>
      <c r="D20" s="74">
        <f>B5*C20/100*1000</f>
        <v>34.058880000000002</v>
      </c>
      <c r="E20" s="1"/>
      <c r="F20" s="212"/>
    </row>
    <row r="21" spans="1:12" ht="18.75" x14ac:dyDescent="0.3">
      <c r="A21" s="2077" t="s">
        <v>49</v>
      </c>
      <c r="B21" s="2077"/>
      <c r="C21" s="20">
        <v>0.56000000000000005</v>
      </c>
      <c r="D21" s="74">
        <f>B5*C21/100*1000</f>
        <v>794.70720000000017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032"/>
      <c r="E23" s="25"/>
      <c r="F23" s="25"/>
    </row>
    <row r="24" spans="1:12" ht="18.75" x14ac:dyDescent="0.3">
      <c r="A24" s="1" t="str">
        <f>B2</f>
        <v>TELARES</v>
      </c>
      <c r="B24" s="2078" t="str">
        <f>B7</f>
        <v>MARINO</v>
      </c>
      <c r="C24" s="2078"/>
      <c r="D24" s="44" t="s">
        <v>30</v>
      </c>
      <c r="E24" s="44">
        <f>F4</f>
        <v>2312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027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f>C19</f>
        <v>0.13700000000000001</v>
      </c>
      <c r="D26" s="49">
        <f t="shared" ref="C26:D28" si="0">D19</f>
        <v>194.41944000000004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si="0"/>
        <v>2.4E-2</v>
      </c>
      <c r="D27" s="49">
        <f t="shared" si="0"/>
        <v>34.058880000000002</v>
      </c>
      <c r="E27" s="1"/>
      <c r="F27" s="1"/>
    </row>
    <row r="28" spans="1:12" ht="18.75" x14ac:dyDescent="0.3">
      <c r="A28" s="2095" t="str">
        <f>A21</f>
        <v>AZUL MARINO DIANIX CC</v>
      </c>
      <c r="B28" s="2096"/>
      <c r="C28" s="48">
        <f t="shared" si="0"/>
        <v>0.56000000000000005</v>
      </c>
      <c r="D28" s="49">
        <f t="shared" si="0"/>
        <v>794.70720000000017</v>
      </c>
      <c r="E28" s="2069" t="s">
        <v>83</v>
      </c>
      <c r="F28" s="2069"/>
    </row>
    <row r="29" spans="1:12" x14ac:dyDescent="0.25">
      <c r="D29" s="50"/>
    </row>
  </sheetData>
  <mergeCells count="19"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7:B17"/>
    <mergeCell ref="A18:B18"/>
    <mergeCell ref="A19:B19"/>
    <mergeCell ref="E28:F28"/>
    <mergeCell ref="A21:B21"/>
    <mergeCell ref="B24:C24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248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2022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2305</v>
      </c>
      <c r="G4" s="3"/>
    </row>
    <row r="5" spans="1:7" ht="18.75" x14ac:dyDescent="0.3">
      <c r="A5" s="1" t="s">
        <v>7</v>
      </c>
      <c r="B5" s="277">
        <f>B6*B8</f>
        <v>149.69999999999999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499</v>
      </c>
      <c r="C6" s="3" t="s">
        <v>5</v>
      </c>
      <c r="D6" s="3"/>
      <c r="E6" s="3" t="s">
        <v>12</v>
      </c>
      <c r="F6" s="2022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">
        <f>F7/B5</f>
        <v>6.6800267201068806</v>
      </c>
      <c r="G8" s="3"/>
    </row>
    <row r="9" spans="1:7" ht="18.75" x14ac:dyDescent="0.3">
      <c r="A9" s="1" t="s">
        <v>66</v>
      </c>
      <c r="B9" s="2022">
        <v>9232</v>
      </c>
      <c r="C9" s="1"/>
      <c r="D9" s="1"/>
      <c r="E9" s="1"/>
      <c r="F9" s="1"/>
    </row>
    <row r="10" spans="1:7" ht="18.75" x14ac:dyDescent="0.3">
      <c r="A10" s="1"/>
      <c r="B10" s="2022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2020"/>
      <c r="F12" s="2020"/>
    </row>
    <row r="13" spans="1:7" x14ac:dyDescent="0.25">
      <c r="A13" s="2099" t="s">
        <v>218</v>
      </c>
      <c r="B13" s="2099"/>
      <c r="C13" s="1359">
        <v>2</v>
      </c>
      <c r="D13" s="1360">
        <f>F7*C13</f>
        <v>2000</v>
      </c>
      <c r="E13" s="2020"/>
      <c r="F13" s="2020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2020"/>
      <c r="F14" s="2020"/>
    </row>
    <row r="15" spans="1:7" x14ac:dyDescent="0.25">
      <c r="A15" s="2024"/>
      <c r="B15" s="1361"/>
      <c r="C15" s="1362"/>
      <c r="D15" s="1363"/>
      <c r="E15" s="2020"/>
      <c r="F15" s="2020"/>
    </row>
    <row r="16" spans="1:7" ht="18.75" x14ac:dyDescent="0.3">
      <c r="A16" s="2088" t="s">
        <v>18</v>
      </c>
      <c r="B16" s="2089"/>
      <c r="C16" s="2013" t="s">
        <v>164</v>
      </c>
      <c r="D16" s="2019" t="s">
        <v>198</v>
      </c>
      <c r="E16" s="2021"/>
      <c r="F16" s="1"/>
    </row>
    <row r="17" spans="1:6" ht="18.75" x14ac:dyDescent="0.3">
      <c r="A17" s="2102" t="s">
        <v>213</v>
      </c>
      <c r="B17" s="2102"/>
      <c r="C17" s="2014">
        <v>0.4</v>
      </c>
      <c r="D17" s="2014">
        <f>F7*C17</f>
        <v>400</v>
      </c>
      <c r="E17" s="2021"/>
      <c r="F17" s="1"/>
    </row>
    <row r="18" spans="1:6" ht="18.75" x14ac:dyDescent="0.3">
      <c r="A18" s="2072" t="s">
        <v>20</v>
      </c>
      <c r="B18" s="2072"/>
      <c r="C18" s="2015">
        <v>0.6</v>
      </c>
      <c r="D18" s="2015">
        <f>F7*C18</f>
        <v>600</v>
      </c>
      <c r="E18" s="81"/>
      <c r="F18" s="1"/>
    </row>
    <row r="19" spans="1:6" ht="18.75" x14ac:dyDescent="0.3">
      <c r="A19" s="2072" t="s">
        <v>21</v>
      </c>
      <c r="B19" s="2072"/>
      <c r="C19" s="738">
        <v>2</v>
      </c>
      <c r="D19" s="2023">
        <f>F7*C19</f>
        <v>2000</v>
      </c>
      <c r="E19" s="81"/>
      <c r="F19" s="1"/>
    </row>
    <row r="20" spans="1:6" ht="18.75" x14ac:dyDescent="0.3">
      <c r="A20" s="2072" t="s">
        <v>22</v>
      </c>
      <c r="B20" s="2072"/>
      <c r="C20" s="738">
        <v>2</v>
      </c>
      <c r="D20" s="2023">
        <f>F7*C20</f>
        <v>2000</v>
      </c>
      <c r="E20" s="81"/>
      <c r="F20" s="1"/>
    </row>
    <row r="21" spans="1:6" ht="18.75" x14ac:dyDescent="0.3">
      <c r="A21" s="2016"/>
      <c r="B21" s="2016"/>
      <c r="C21" s="22"/>
      <c r="D21" s="25"/>
      <c r="E21" s="2021"/>
      <c r="F21" s="2018" t="s">
        <v>84</v>
      </c>
    </row>
    <row r="22" spans="1:6" ht="18.75" x14ac:dyDescent="0.3">
      <c r="A22" s="2073" t="s">
        <v>23</v>
      </c>
      <c r="B22" s="2074"/>
      <c r="C22" s="176"/>
      <c r="D22" s="280"/>
      <c r="E22" s="1"/>
      <c r="F22" s="211"/>
    </row>
    <row r="23" spans="1:6" ht="18.75" x14ac:dyDescent="0.3">
      <c r="A23" s="2079" t="s">
        <v>24</v>
      </c>
      <c r="B23" s="2079"/>
      <c r="C23" s="2017" t="s">
        <v>25</v>
      </c>
      <c r="D23" s="2014" t="s">
        <v>26</v>
      </c>
      <c r="E23" s="1"/>
      <c r="F23" s="212"/>
    </row>
    <row r="24" spans="1:6" ht="18.75" x14ac:dyDescent="0.3">
      <c r="A24" s="2077" t="s">
        <v>27</v>
      </c>
      <c r="B24" s="2077"/>
      <c r="C24" s="20">
        <v>0.51</v>
      </c>
      <c r="D24" s="74">
        <f>B5*C24/100*1000</f>
        <v>763.47</v>
      </c>
      <c r="E24" s="1"/>
      <c r="F24" s="212"/>
    </row>
    <row r="25" spans="1:6" ht="18.75" x14ac:dyDescent="0.3">
      <c r="A25" s="2077" t="s">
        <v>28</v>
      </c>
      <c r="B25" s="2077"/>
      <c r="C25" s="20">
        <v>2.8000000000000001E-2</v>
      </c>
      <c r="D25" s="74">
        <f>B5*C25/100*1000</f>
        <v>41.915999999999997</v>
      </c>
      <c r="E25" s="1"/>
      <c r="F25" s="212"/>
    </row>
    <row r="26" spans="1:6" ht="18.75" x14ac:dyDescent="0.3">
      <c r="A26" s="2077" t="s">
        <v>67</v>
      </c>
      <c r="B26" s="2077"/>
      <c r="C26" s="20">
        <v>0.3</v>
      </c>
      <c r="D26" s="74">
        <f>B5*C26/100*1000</f>
        <v>449.09999999999997</v>
      </c>
      <c r="E26" s="1"/>
      <c r="F26" s="213"/>
    </row>
    <row r="27" spans="1:6" ht="18.75" x14ac:dyDescent="0.3">
      <c r="A27" s="676"/>
      <c r="B27" s="676"/>
      <c r="C27" s="677"/>
      <c r="D27" s="678"/>
      <c r="E27" s="679"/>
      <c r="F27" s="679"/>
    </row>
    <row r="28" spans="1:6" ht="18.75" x14ac:dyDescent="0.3">
      <c r="A28" s="1" t="str">
        <f>B2</f>
        <v>TELARES DEL SUR</v>
      </c>
      <c r="B28" s="2078" t="str">
        <f>B7</f>
        <v>VERDE MILITAR</v>
      </c>
      <c r="C28" s="2078"/>
      <c r="D28" s="44" t="s">
        <v>30</v>
      </c>
      <c r="E28" s="9">
        <f>F4</f>
        <v>2305</v>
      </c>
      <c r="F28" s="4">
        <f ca="1">F2</f>
        <v>45555</v>
      </c>
    </row>
    <row r="29" spans="1:6" ht="18.75" x14ac:dyDescent="0.3">
      <c r="A29" s="2094" t="s">
        <v>24</v>
      </c>
      <c r="B29" s="2094"/>
      <c r="C29" s="46" t="s">
        <v>25</v>
      </c>
      <c r="D29" s="2018" t="s">
        <v>26</v>
      </c>
      <c r="E29" s="1"/>
      <c r="F29" s="1"/>
    </row>
    <row r="30" spans="1:6" ht="18.75" x14ac:dyDescent="0.3">
      <c r="A30" s="2095" t="str">
        <f>A24</f>
        <v>PARDO LUMACRON SER 150%</v>
      </c>
      <c r="B30" s="2096"/>
      <c r="C30" s="48">
        <f t="shared" ref="C30:D32" si="0">C24</f>
        <v>0.51</v>
      </c>
      <c r="D30" s="1468">
        <f t="shared" si="0"/>
        <v>763.47</v>
      </c>
      <c r="E30" s="1"/>
      <c r="F30" s="1"/>
    </row>
    <row r="31" spans="1:6" ht="18.75" x14ac:dyDescent="0.3">
      <c r="A31" s="2095" t="str">
        <f>A25</f>
        <v>RUBINA LUMACRON 2GFL CONC</v>
      </c>
      <c r="B31" s="2096"/>
      <c r="C31" s="48">
        <f t="shared" si="0"/>
        <v>2.8000000000000001E-2</v>
      </c>
      <c r="D31" s="49">
        <f t="shared" si="0"/>
        <v>41.915999999999997</v>
      </c>
      <c r="E31" s="1"/>
      <c r="F31" s="1"/>
    </row>
    <row r="32" spans="1:6" ht="18.75" x14ac:dyDescent="0.3">
      <c r="A32" s="2095" t="str">
        <f>A26</f>
        <v>AZUL LUMACRON F2GS 200%</v>
      </c>
      <c r="B32" s="2096"/>
      <c r="C32" s="48">
        <f t="shared" si="0"/>
        <v>0.3</v>
      </c>
      <c r="D32" s="49">
        <f t="shared" si="0"/>
        <v>449.09999999999997</v>
      </c>
      <c r="E32" s="2069" t="s">
        <v>83</v>
      </c>
      <c r="F32" s="2069"/>
    </row>
    <row r="33" spans="4:4" x14ac:dyDescent="0.25">
      <c r="D33" s="50"/>
    </row>
  </sheetData>
  <mergeCells count="23">
    <mergeCell ref="A29:B29"/>
    <mergeCell ref="A30:B30"/>
    <mergeCell ref="A31:B31"/>
    <mergeCell ref="A32:B32"/>
    <mergeCell ref="E32:F32"/>
    <mergeCell ref="B28:C28"/>
    <mergeCell ref="A14:B14"/>
    <mergeCell ref="A16:B16"/>
    <mergeCell ref="A17:B17"/>
    <mergeCell ref="A18:B18"/>
    <mergeCell ref="A19:B19"/>
    <mergeCell ref="A20:B20"/>
    <mergeCell ref="A22:B22"/>
    <mergeCell ref="A23:B23"/>
    <mergeCell ref="A24:B24"/>
    <mergeCell ref="A25:B25"/>
    <mergeCell ref="A26:B26"/>
    <mergeCell ref="A13:B13"/>
    <mergeCell ref="A1:B1"/>
    <mergeCell ref="C1:D1"/>
    <mergeCell ref="E1:F1"/>
    <mergeCell ref="A11:F11"/>
    <mergeCell ref="A12:B1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248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2010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2304</v>
      </c>
      <c r="G4" s="3"/>
    </row>
    <row r="5" spans="1:7" ht="18.75" x14ac:dyDescent="0.3">
      <c r="A5" s="1" t="s">
        <v>7</v>
      </c>
      <c r="B5" s="277">
        <f>B6*B8</f>
        <v>149.69999999999999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499</v>
      </c>
      <c r="C6" s="3" t="s">
        <v>5</v>
      </c>
      <c r="D6" s="3"/>
      <c r="E6" s="3" t="s">
        <v>12</v>
      </c>
      <c r="F6" s="2010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">
        <f>F7/B5</f>
        <v>6.6800267201068806</v>
      </c>
      <c r="G8" s="3"/>
    </row>
    <row r="9" spans="1:7" ht="18.75" x14ac:dyDescent="0.3">
      <c r="A9" s="1" t="s">
        <v>66</v>
      </c>
      <c r="B9" s="2010">
        <v>9232</v>
      </c>
      <c r="C9" s="1"/>
      <c r="D9" s="1"/>
      <c r="E9" s="1"/>
      <c r="F9" s="1"/>
    </row>
    <row r="10" spans="1:7" ht="18.75" x14ac:dyDescent="0.3">
      <c r="A10" s="1"/>
      <c r="B10" s="2010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2008"/>
      <c r="F12" s="2008"/>
    </row>
    <row r="13" spans="1:7" x14ac:dyDescent="0.25">
      <c r="A13" s="2099" t="s">
        <v>218</v>
      </c>
      <c r="B13" s="2099"/>
      <c r="C13" s="1359">
        <v>2</v>
      </c>
      <c r="D13" s="1360">
        <f>F7*C13</f>
        <v>2000</v>
      </c>
      <c r="E13" s="2008"/>
      <c r="F13" s="200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2008"/>
      <c r="F14" s="2008"/>
    </row>
    <row r="15" spans="1:7" x14ac:dyDescent="0.25">
      <c r="A15" s="2012"/>
      <c r="B15" s="1361"/>
      <c r="C15" s="1362"/>
      <c r="D15" s="1363"/>
      <c r="E15" s="2008"/>
      <c r="F15" s="2008"/>
    </row>
    <row r="16" spans="1:7" ht="18.75" x14ac:dyDescent="0.3">
      <c r="A16" s="2088" t="s">
        <v>18</v>
      </c>
      <c r="B16" s="2089"/>
      <c r="C16" s="2005" t="s">
        <v>164</v>
      </c>
      <c r="D16" s="2007" t="s">
        <v>198</v>
      </c>
      <c r="E16" s="2009"/>
      <c r="F16" s="1"/>
    </row>
    <row r="17" spans="1:6" ht="18.75" x14ac:dyDescent="0.3">
      <c r="A17" s="2102" t="s">
        <v>213</v>
      </c>
      <c r="B17" s="2102"/>
      <c r="C17" s="2002">
        <v>0.4</v>
      </c>
      <c r="D17" s="2002">
        <f>F7*C17</f>
        <v>400</v>
      </c>
      <c r="E17" s="2009"/>
      <c r="F17" s="1"/>
    </row>
    <row r="18" spans="1:6" ht="18.75" x14ac:dyDescent="0.3">
      <c r="A18" s="2072" t="s">
        <v>20</v>
      </c>
      <c r="B18" s="2072"/>
      <c r="C18" s="2004">
        <v>0.6</v>
      </c>
      <c r="D18" s="2004">
        <f>F7*C18</f>
        <v>600</v>
      </c>
      <c r="E18" s="81"/>
      <c r="F18" s="1"/>
    </row>
    <row r="19" spans="1:6" ht="18.75" x14ac:dyDescent="0.3">
      <c r="A19" s="2072" t="s">
        <v>21</v>
      </c>
      <c r="B19" s="2072"/>
      <c r="C19" s="738">
        <v>2</v>
      </c>
      <c r="D19" s="2011">
        <f>F7*C19</f>
        <v>2000</v>
      </c>
      <c r="E19" s="81"/>
      <c r="F19" s="1"/>
    </row>
    <row r="20" spans="1:6" ht="18.75" x14ac:dyDescent="0.3">
      <c r="A20" s="2072" t="s">
        <v>22</v>
      </c>
      <c r="B20" s="2072"/>
      <c r="C20" s="738">
        <v>2</v>
      </c>
      <c r="D20" s="2011">
        <f>F7*C20</f>
        <v>2000</v>
      </c>
      <c r="E20" s="81"/>
      <c r="F20" s="1"/>
    </row>
    <row r="21" spans="1:6" ht="18.75" x14ac:dyDescent="0.3">
      <c r="A21" s="2006"/>
      <c r="B21" s="2006"/>
      <c r="C21" s="22"/>
      <c r="D21" s="25"/>
      <c r="E21" s="2009"/>
      <c r="F21" s="2001" t="s">
        <v>84</v>
      </c>
    </row>
    <row r="22" spans="1:6" ht="18.75" x14ac:dyDescent="0.3">
      <c r="A22" s="2073" t="s">
        <v>23</v>
      </c>
      <c r="B22" s="2074"/>
      <c r="C22" s="176"/>
      <c r="D22" s="280"/>
      <c r="E22" s="1"/>
      <c r="F22" s="211"/>
    </row>
    <row r="23" spans="1:6" ht="18.75" x14ac:dyDescent="0.3">
      <c r="A23" s="2079" t="s">
        <v>24</v>
      </c>
      <c r="B23" s="2079"/>
      <c r="C23" s="2003" t="s">
        <v>25</v>
      </c>
      <c r="D23" s="2002" t="s">
        <v>26</v>
      </c>
      <c r="E23" s="1"/>
      <c r="F23" s="212"/>
    </row>
    <row r="24" spans="1:6" ht="18.75" x14ac:dyDescent="0.3">
      <c r="A24" s="2077" t="s">
        <v>27</v>
      </c>
      <c r="B24" s="2077"/>
      <c r="C24" s="20">
        <v>0.51</v>
      </c>
      <c r="D24" s="74">
        <f>B5*C24/100*1000</f>
        <v>763.47</v>
      </c>
      <c r="E24" s="1"/>
      <c r="F24" s="212"/>
    </row>
    <row r="25" spans="1:6" ht="18.75" x14ac:dyDescent="0.3">
      <c r="A25" s="2077" t="s">
        <v>28</v>
      </c>
      <c r="B25" s="2077"/>
      <c r="C25" s="20">
        <v>2.8000000000000001E-2</v>
      </c>
      <c r="D25" s="74">
        <f>B5*C25/100*1000</f>
        <v>41.915999999999997</v>
      </c>
      <c r="E25" s="1"/>
      <c r="F25" s="212"/>
    </row>
    <row r="26" spans="1:6" ht="18.75" x14ac:dyDescent="0.3">
      <c r="A26" s="2077" t="s">
        <v>67</v>
      </c>
      <c r="B26" s="2077"/>
      <c r="C26" s="20">
        <v>0.3</v>
      </c>
      <c r="D26" s="74">
        <f>B5*C26/100*1000</f>
        <v>449.09999999999997</v>
      </c>
      <c r="E26" s="1"/>
      <c r="F26" s="213"/>
    </row>
    <row r="27" spans="1:6" ht="18.75" x14ac:dyDescent="0.3">
      <c r="A27" s="676"/>
      <c r="B27" s="676"/>
      <c r="C27" s="677"/>
      <c r="D27" s="678"/>
      <c r="E27" s="679"/>
      <c r="F27" s="679"/>
    </row>
    <row r="28" spans="1:6" ht="18.75" x14ac:dyDescent="0.3">
      <c r="A28" s="1" t="str">
        <f>B2</f>
        <v>TELARES DEL SUR</v>
      </c>
      <c r="B28" s="2078" t="str">
        <f>B7</f>
        <v>VERDE MILITAR</v>
      </c>
      <c r="C28" s="2078"/>
      <c r="D28" s="44" t="s">
        <v>30</v>
      </c>
      <c r="E28" s="9">
        <f>F4</f>
        <v>2304</v>
      </c>
      <c r="F28" s="4">
        <f ca="1">F2</f>
        <v>45555</v>
      </c>
    </row>
    <row r="29" spans="1:6" ht="18.75" x14ac:dyDescent="0.3">
      <c r="A29" s="2094" t="s">
        <v>24</v>
      </c>
      <c r="B29" s="2094"/>
      <c r="C29" s="46" t="s">
        <v>25</v>
      </c>
      <c r="D29" s="2001" t="s">
        <v>26</v>
      </c>
      <c r="E29" s="1"/>
      <c r="F29" s="1"/>
    </row>
    <row r="30" spans="1:6" ht="18.75" x14ac:dyDescent="0.3">
      <c r="A30" s="2095" t="str">
        <f>A24</f>
        <v>PARDO LUMACRON SER 150%</v>
      </c>
      <c r="B30" s="2096"/>
      <c r="C30" s="48">
        <f t="shared" ref="C30:D32" si="0">C24</f>
        <v>0.51</v>
      </c>
      <c r="D30" s="1468">
        <f t="shared" si="0"/>
        <v>763.47</v>
      </c>
      <c r="E30" s="1"/>
      <c r="F30" s="1"/>
    </row>
    <row r="31" spans="1:6" ht="18.75" x14ac:dyDescent="0.3">
      <c r="A31" s="2095" t="str">
        <f>A25</f>
        <v>RUBINA LUMACRON 2GFL CONC</v>
      </c>
      <c r="B31" s="2096"/>
      <c r="C31" s="48">
        <f t="shared" si="0"/>
        <v>2.8000000000000001E-2</v>
      </c>
      <c r="D31" s="49">
        <f t="shared" si="0"/>
        <v>41.915999999999997</v>
      </c>
      <c r="E31" s="1"/>
      <c r="F31" s="1"/>
    </row>
    <row r="32" spans="1:6" ht="18.75" x14ac:dyDescent="0.3">
      <c r="A32" s="2095" t="str">
        <f>A26</f>
        <v>AZUL LUMACRON F2GS 200%</v>
      </c>
      <c r="B32" s="2096"/>
      <c r="C32" s="48">
        <f t="shared" si="0"/>
        <v>0.3</v>
      </c>
      <c r="D32" s="49">
        <f t="shared" si="0"/>
        <v>449.09999999999997</v>
      </c>
      <c r="E32" s="2069" t="s">
        <v>83</v>
      </c>
      <c r="F32" s="2069"/>
    </row>
    <row r="33" spans="4:4" x14ac:dyDescent="0.25">
      <c r="D33" s="50"/>
    </row>
  </sheetData>
  <mergeCells count="23">
    <mergeCell ref="A13:B13"/>
    <mergeCell ref="A1:B1"/>
    <mergeCell ref="C1:D1"/>
    <mergeCell ref="E1:F1"/>
    <mergeCell ref="A11:F11"/>
    <mergeCell ref="A12:B12"/>
    <mergeCell ref="A14:B14"/>
    <mergeCell ref="A16:B16"/>
    <mergeCell ref="A18:B18"/>
    <mergeCell ref="A19:B19"/>
    <mergeCell ref="A20:B20"/>
    <mergeCell ref="A30:B30"/>
    <mergeCell ref="A31:B31"/>
    <mergeCell ref="A32:B32"/>
    <mergeCell ref="E32:F32"/>
    <mergeCell ref="A17:B17"/>
    <mergeCell ref="A23:B23"/>
    <mergeCell ref="A24:B24"/>
    <mergeCell ref="A25:B25"/>
    <mergeCell ref="A26:B26"/>
    <mergeCell ref="B28:C28"/>
    <mergeCell ref="A29:B29"/>
    <mergeCell ref="A22:B2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3.25" x14ac:dyDescent="0.35">
      <c r="A1" s="2103" t="s">
        <v>260</v>
      </c>
      <c r="B1" s="2103"/>
      <c r="C1" s="2104" t="s">
        <v>112</v>
      </c>
      <c r="D1" s="2104"/>
      <c r="E1" s="2103" t="s">
        <v>86</v>
      </c>
      <c r="F1" s="2103"/>
    </row>
    <row r="2" spans="1:6" ht="18.75" x14ac:dyDescent="0.3">
      <c r="A2" s="1" t="s">
        <v>0</v>
      </c>
      <c r="B2" s="279" t="s">
        <v>199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97" t="s">
        <v>254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546">
        <v>2298</v>
      </c>
    </row>
    <row r="5" spans="1:6" ht="18.75" x14ac:dyDescent="0.3">
      <c r="A5" s="1" t="s">
        <v>7</v>
      </c>
      <c r="B5" s="8">
        <f>B6*B8</f>
        <v>149.42500000000001</v>
      </c>
      <c r="C5" s="1" t="s">
        <v>8</v>
      </c>
      <c r="D5" s="1"/>
      <c r="E5" s="3" t="s">
        <v>9</v>
      </c>
      <c r="F5" s="546" t="s">
        <v>212</v>
      </c>
    </row>
    <row r="6" spans="1:6" ht="18.75" x14ac:dyDescent="0.3">
      <c r="A6" s="1" t="s">
        <v>11</v>
      </c>
      <c r="B6" s="276">
        <v>695</v>
      </c>
      <c r="C6" s="1" t="s">
        <v>5</v>
      </c>
      <c r="D6" s="1"/>
      <c r="E6" s="3" t="s">
        <v>12</v>
      </c>
      <c r="F6" s="546" t="s">
        <v>191</v>
      </c>
    </row>
    <row r="7" spans="1:6" ht="18.75" x14ac:dyDescent="0.3">
      <c r="A7" s="1" t="s">
        <v>14</v>
      </c>
      <c r="B7" s="275" t="s">
        <v>103</v>
      </c>
      <c r="C7" s="1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59">
        <v>0.215</v>
      </c>
      <c r="C8" s="1"/>
      <c r="D8" s="1"/>
      <c r="E8" s="3" t="s">
        <v>17</v>
      </c>
      <c r="F8" s="546">
        <f>F7/B5</f>
        <v>4.0153923372929556</v>
      </c>
    </row>
    <row r="9" spans="1:6" ht="18.75" x14ac:dyDescent="0.3">
      <c r="A9" s="1" t="s">
        <v>66</v>
      </c>
      <c r="B9" s="1">
        <v>9228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 t="s">
        <v>29</v>
      </c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89"/>
      <c r="C12" s="1989" t="s">
        <v>164</v>
      </c>
      <c r="D12" s="1996" t="s">
        <v>198</v>
      </c>
      <c r="E12" s="1997"/>
      <c r="F12" s="1"/>
    </row>
    <row r="13" spans="1:6" ht="18.75" x14ac:dyDescent="0.3">
      <c r="A13" s="2072" t="s">
        <v>117</v>
      </c>
      <c r="B13" s="2072"/>
      <c r="C13" s="2000">
        <v>1</v>
      </c>
      <c r="D13" s="1991">
        <f>F7*C13</f>
        <v>600</v>
      </c>
      <c r="E13" s="81"/>
      <c r="F13" s="1"/>
    </row>
    <row r="14" spans="1:6" ht="18.75" x14ac:dyDescent="0.3">
      <c r="A14" s="2072" t="s">
        <v>152</v>
      </c>
      <c r="B14" s="2072"/>
      <c r="C14" s="1991">
        <v>1</v>
      </c>
      <c r="D14" s="1991">
        <f>F7*C14</f>
        <v>600</v>
      </c>
      <c r="E14" s="81"/>
      <c r="F14" s="1"/>
    </row>
    <row r="15" spans="1:6" ht="18.75" x14ac:dyDescent="0.3">
      <c r="A15" s="2072" t="s">
        <v>153</v>
      </c>
      <c r="B15" s="2072"/>
      <c r="C15" s="738">
        <v>30</v>
      </c>
      <c r="D15" s="1998">
        <f>F7*C15</f>
        <v>18000</v>
      </c>
      <c r="E15" s="81"/>
      <c r="F15" s="1"/>
    </row>
    <row r="16" spans="1:6" ht="18.75" x14ac:dyDescent="0.3">
      <c r="A16" s="2105" t="s">
        <v>29</v>
      </c>
      <c r="B16" s="2105"/>
      <c r="C16" s="22"/>
      <c r="D16" s="1997"/>
      <c r="E16" s="1997"/>
      <c r="F16" s="1"/>
    </row>
    <row r="17" spans="1:6" ht="18.75" x14ac:dyDescent="0.3">
      <c r="A17" s="1992"/>
      <c r="B17" s="1992"/>
      <c r="C17" s="22"/>
      <c r="D17" s="25"/>
      <c r="E17" s="1997"/>
      <c r="F17" s="1994" t="s">
        <v>84</v>
      </c>
    </row>
    <row r="18" spans="1:6" ht="18.75" x14ac:dyDescent="0.3">
      <c r="A18" s="2106" t="s">
        <v>23</v>
      </c>
      <c r="B18" s="2106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995" t="s">
        <v>25</v>
      </c>
      <c r="D19" s="1990" t="s">
        <v>26</v>
      </c>
      <c r="E19" s="1"/>
      <c r="F19" s="212"/>
    </row>
    <row r="20" spans="1:6" ht="18.75" x14ac:dyDescent="0.3">
      <c r="A20" s="2076" t="s">
        <v>196</v>
      </c>
      <c r="B20" s="2076"/>
      <c r="C20" s="20">
        <v>0.26</v>
      </c>
      <c r="D20" s="74">
        <f>B5*C20/100*1000</f>
        <v>388.50500000000005</v>
      </c>
      <c r="E20" s="1"/>
      <c r="F20" s="212"/>
    </row>
    <row r="21" spans="1:6" ht="18.75" x14ac:dyDescent="0.3">
      <c r="A21" s="2076" t="s">
        <v>194</v>
      </c>
      <c r="B21" s="2076"/>
      <c r="C21" s="34">
        <v>0.18</v>
      </c>
      <c r="D21" s="74">
        <f>B5*C21/100*1000</f>
        <v>268.96500000000003</v>
      </c>
      <c r="E21" s="1"/>
      <c r="F21" s="212"/>
    </row>
    <row r="22" spans="1:6" ht="18.75" x14ac:dyDescent="0.3">
      <c r="A22" s="2076" t="s">
        <v>154</v>
      </c>
      <c r="B22" s="2076"/>
      <c r="C22" s="20">
        <v>0.57999999999999996</v>
      </c>
      <c r="D22" s="74">
        <f>B5*C22/100*1000</f>
        <v>866.66499999999996</v>
      </c>
      <c r="E22" s="1"/>
      <c r="F22" s="213"/>
    </row>
    <row r="23" spans="1:6" ht="19.5" thickBot="1" x14ac:dyDescent="0.35">
      <c r="A23" s="1870"/>
      <c r="B23" s="1870"/>
      <c r="C23" s="1871"/>
      <c r="D23" s="1872"/>
      <c r="E23" s="1873"/>
      <c r="F23" s="1873"/>
    </row>
    <row r="24" spans="1:6" ht="18.75" x14ac:dyDescent="0.3">
      <c r="A24" s="1" t="str">
        <f>B2</f>
        <v>TELARES</v>
      </c>
      <c r="B24" s="1874" t="str">
        <f>B3</f>
        <v>POPLIN 2449</v>
      </c>
      <c r="C24" s="3" t="str">
        <f>B7</f>
        <v>GRIS TOPO</v>
      </c>
      <c r="D24" s="1" t="s">
        <v>6</v>
      </c>
      <c r="E24" s="9">
        <f>F4</f>
        <v>2298</v>
      </c>
      <c r="F24" s="4">
        <f ca="1">F2</f>
        <v>45555</v>
      </c>
    </row>
    <row r="25" spans="1:6" ht="18.75" x14ac:dyDescent="0.3">
      <c r="A25" s="2088" t="str">
        <f>A18</f>
        <v>Colorantes</v>
      </c>
      <c r="B25" s="2089"/>
      <c r="C25" s="1267"/>
      <c r="D25" s="280"/>
      <c r="E25" s="9"/>
      <c r="F25" s="4"/>
    </row>
    <row r="26" spans="1:6" ht="18.75" x14ac:dyDescent="0.3">
      <c r="A26" s="2079" t="s">
        <v>24</v>
      </c>
      <c r="B26" s="2079"/>
      <c r="C26" s="1993" t="s">
        <v>25</v>
      </c>
      <c r="D26" s="1990" t="s">
        <v>26</v>
      </c>
      <c r="E26" s="1"/>
      <c r="F26" s="1"/>
    </row>
    <row r="27" spans="1:6" ht="18.75" x14ac:dyDescent="0.3">
      <c r="A27" s="2095" t="str">
        <f>A20</f>
        <v>NARANJA KAYARUS 2GL 200%</v>
      </c>
      <c r="B27" s="2096"/>
      <c r="C27" s="48">
        <f t="shared" ref="C27:D29" si="0">C20</f>
        <v>0.26</v>
      </c>
      <c r="D27" s="49">
        <f t="shared" si="0"/>
        <v>388.50500000000005</v>
      </c>
      <c r="E27" s="1"/>
      <c r="F27" s="1"/>
    </row>
    <row r="28" spans="1:6" ht="18.75" x14ac:dyDescent="0.3">
      <c r="A28" s="2095" t="str">
        <f>A21</f>
        <v>ROJO KAYARUS 3BL 200%</v>
      </c>
      <c r="B28" s="2096"/>
      <c r="C28" s="48">
        <f t="shared" si="0"/>
        <v>0.18</v>
      </c>
      <c r="D28" s="49">
        <f t="shared" si="0"/>
        <v>268.96500000000003</v>
      </c>
      <c r="E28" s="1"/>
      <c r="F28" s="1"/>
    </row>
    <row r="29" spans="1:6" ht="18.75" x14ac:dyDescent="0.3">
      <c r="A29" s="2095" t="str">
        <f>A22</f>
        <v>AZUL KAYARUS BRL 200%</v>
      </c>
      <c r="B29" s="2096"/>
      <c r="C29" s="48">
        <f t="shared" si="0"/>
        <v>0.57999999999999996</v>
      </c>
      <c r="D29" s="49">
        <f t="shared" si="0"/>
        <v>866.66499999999996</v>
      </c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</row>
    <row r="32" spans="1:6" x14ac:dyDescent="0.25">
      <c r="A32" s="2070" t="s">
        <v>21</v>
      </c>
      <c r="B32" s="2070"/>
      <c r="C32" s="1999">
        <v>1.5</v>
      </c>
      <c r="D32" s="1999">
        <f>F7*C32</f>
        <v>900</v>
      </c>
    </row>
    <row r="33" spans="1:4" x14ac:dyDescent="0.25">
      <c r="A33" s="2070" t="s">
        <v>158</v>
      </c>
      <c r="B33" s="2070"/>
      <c r="C33" s="1999">
        <v>3</v>
      </c>
      <c r="D33" s="1999">
        <f>F7*C33</f>
        <v>1800</v>
      </c>
    </row>
  </sheetData>
  <mergeCells count="22">
    <mergeCell ref="E29:F29"/>
    <mergeCell ref="A31:D31"/>
    <mergeCell ref="A32:B32"/>
    <mergeCell ref="A33:B33"/>
    <mergeCell ref="A22:B22"/>
    <mergeCell ref="A25:B25"/>
    <mergeCell ref="A26:B26"/>
    <mergeCell ref="A27:B27"/>
    <mergeCell ref="A28:B28"/>
    <mergeCell ref="A29:B29"/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8:B18"/>
    <mergeCell ref="A19:B19"/>
    <mergeCell ref="A20:B20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983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2293</v>
      </c>
      <c r="G4" s="3"/>
    </row>
    <row r="5" spans="1:7" ht="18.75" x14ac:dyDescent="0.3">
      <c r="A5" s="1" t="s">
        <v>7</v>
      </c>
      <c r="B5" s="277">
        <f>B6*B8</f>
        <v>143.22</v>
      </c>
      <c r="C5" s="3" t="s">
        <v>8</v>
      </c>
      <c r="D5" s="3"/>
      <c r="E5" s="5" t="s">
        <v>9</v>
      </c>
      <c r="F5" s="1983" t="s">
        <v>162</v>
      </c>
      <c r="G5" s="3"/>
    </row>
    <row r="6" spans="1:7" ht="18.75" x14ac:dyDescent="0.3">
      <c r="A6" s="1" t="s">
        <v>11</v>
      </c>
      <c r="B6" s="276">
        <v>341</v>
      </c>
      <c r="C6" s="3" t="s">
        <v>5</v>
      </c>
      <c r="D6" s="3"/>
      <c r="E6" s="3" t="s">
        <v>12</v>
      </c>
      <c r="F6" s="1983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43">
        <v>0.42</v>
      </c>
      <c r="C8" s="3"/>
      <c r="D8" s="3"/>
      <c r="E8" s="3" t="s">
        <v>17</v>
      </c>
      <c r="F8" s="1">
        <f>F7/B5</f>
        <v>6.9822650467811762</v>
      </c>
      <c r="G8" s="3"/>
    </row>
    <row r="9" spans="1:7" ht="18.75" x14ac:dyDescent="0.3">
      <c r="A9" s="1" t="s">
        <v>66</v>
      </c>
      <c r="B9" s="1">
        <v>9193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978"/>
      <c r="D12" s="1981"/>
      <c r="E12" s="2116" t="s">
        <v>214</v>
      </c>
      <c r="F12" s="2117"/>
    </row>
    <row r="13" spans="1:7" ht="18.75" x14ac:dyDescent="0.3">
      <c r="A13" s="2072" t="s">
        <v>213</v>
      </c>
      <c r="B13" s="2072"/>
      <c r="C13" s="1988">
        <v>0.4</v>
      </c>
      <c r="D13" s="1976">
        <f>F7*C13</f>
        <v>400</v>
      </c>
      <c r="E13" s="2118" t="s">
        <v>176</v>
      </c>
      <c r="F13" s="2119"/>
    </row>
    <row r="14" spans="1:7" ht="18.75" x14ac:dyDescent="0.3">
      <c r="A14" s="2072" t="s">
        <v>20</v>
      </c>
      <c r="B14" s="2072"/>
      <c r="C14" s="1976">
        <v>0.6</v>
      </c>
      <c r="D14" s="1976">
        <f>F7*C14</f>
        <v>600</v>
      </c>
      <c r="E14" s="2120" t="s">
        <v>172</v>
      </c>
      <c r="F14" s="2121"/>
    </row>
    <row r="15" spans="1:7" ht="18.75" x14ac:dyDescent="0.3">
      <c r="A15" s="2072" t="s">
        <v>21</v>
      </c>
      <c r="B15" s="2072"/>
      <c r="C15" s="738">
        <v>2</v>
      </c>
      <c r="D15" s="1986">
        <f>F7*C15</f>
        <v>2000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986">
        <f>F7*C16</f>
        <v>2000</v>
      </c>
      <c r="E16" s="81"/>
      <c r="F16" s="1"/>
    </row>
    <row r="17" spans="1:6" ht="18.75" x14ac:dyDescent="0.3">
      <c r="A17" s="1980"/>
      <c r="B17" s="1980"/>
      <c r="C17" s="22"/>
      <c r="D17" s="25"/>
      <c r="E17" s="1982"/>
      <c r="F17" s="1979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984" t="s">
        <v>25</v>
      </c>
      <c r="D19" s="1977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780.54900000000009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74.474400000000003</v>
      </c>
      <c r="E21" s="1"/>
      <c r="F21" s="212"/>
    </row>
    <row r="22" spans="1:6" ht="18.75" x14ac:dyDescent="0.3">
      <c r="A22" s="2077" t="s">
        <v>67</v>
      </c>
      <c r="B22" s="2077"/>
      <c r="C22" s="20">
        <v>0.43</v>
      </c>
      <c r="D22" s="74">
        <f>B5*C22/100*1000</f>
        <v>615.846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980"/>
      <c r="B24" s="1980"/>
      <c r="C24" s="22" t="s">
        <v>29</v>
      </c>
      <c r="D24" s="1982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2293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984" t="s">
        <v>25</v>
      </c>
      <c r="D26" s="1977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780.54900000000009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74.474400000000003</v>
      </c>
      <c r="E28" s="1"/>
      <c r="F28" s="1"/>
    </row>
    <row r="29" spans="1:6" ht="18.75" x14ac:dyDescent="0.3">
      <c r="A29" s="2095" t="str">
        <f>A22</f>
        <v>AZUL LUMACRON F2GS 200%</v>
      </c>
      <c r="B29" s="2096"/>
      <c r="C29" s="48">
        <v>0.4</v>
      </c>
      <c r="D29" s="49">
        <f>B5*C22/100*1000</f>
        <v>615.846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985"/>
      <c r="D32" s="1985" t="s">
        <v>164</v>
      </c>
      <c r="E32" s="1985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987">
        <f>F7*D33</f>
        <v>2000</v>
      </c>
    </row>
    <row r="34" spans="1:5" x14ac:dyDescent="0.25">
      <c r="A34" s="2110" t="s">
        <v>165</v>
      </c>
      <c r="B34" s="2112"/>
      <c r="C34" s="736"/>
      <c r="D34" s="736">
        <v>2</v>
      </c>
      <c r="E34" s="1987">
        <f>F7*D34</f>
        <v>2000</v>
      </c>
    </row>
    <row r="35" spans="1:5" x14ac:dyDescent="0.25">
      <c r="A35" s="2110" t="s">
        <v>166</v>
      </c>
      <c r="B35" s="2112"/>
      <c r="C35" s="1987"/>
      <c r="D35" s="1987">
        <v>1.5</v>
      </c>
      <c r="E35" s="1987">
        <f>F7*D35</f>
        <v>1500</v>
      </c>
    </row>
  </sheetData>
  <mergeCells count="29">
    <mergeCell ref="A16:B16"/>
    <mergeCell ref="A1:B1"/>
    <mergeCell ref="C1:D1"/>
    <mergeCell ref="E1:F1"/>
    <mergeCell ref="B2:C2"/>
    <mergeCell ref="A12:B12"/>
    <mergeCell ref="E12:F12"/>
    <mergeCell ref="A13:B13"/>
    <mergeCell ref="E13:F13"/>
    <mergeCell ref="A14:B14"/>
    <mergeCell ref="E14:F14"/>
    <mergeCell ref="A15:B15"/>
    <mergeCell ref="E29:F29"/>
    <mergeCell ref="A18:B18"/>
    <mergeCell ref="A19:B19"/>
    <mergeCell ref="A20:B20"/>
    <mergeCell ref="A21:B21"/>
    <mergeCell ref="A22:B22"/>
    <mergeCell ref="A23:B23"/>
    <mergeCell ref="B25:C25"/>
    <mergeCell ref="A26:B26"/>
    <mergeCell ref="A27:B27"/>
    <mergeCell ref="A28:B28"/>
    <mergeCell ref="A29:B29"/>
    <mergeCell ref="A31:E31"/>
    <mergeCell ref="A32:B32"/>
    <mergeCell ref="A33:B33"/>
    <mergeCell ref="A34:B34"/>
    <mergeCell ref="A35:B3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983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2292</v>
      </c>
      <c r="G4" s="3"/>
    </row>
    <row r="5" spans="1:7" ht="18.75" x14ac:dyDescent="0.3">
      <c r="A5" s="1" t="s">
        <v>7</v>
      </c>
      <c r="B5" s="277">
        <f>B6*B8</f>
        <v>143.22</v>
      </c>
      <c r="C5" s="3" t="s">
        <v>8</v>
      </c>
      <c r="D5" s="3"/>
      <c r="E5" s="5" t="s">
        <v>9</v>
      </c>
      <c r="F5" s="1983" t="s">
        <v>162</v>
      </c>
      <c r="G5" s="3"/>
    </row>
    <row r="6" spans="1:7" ht="18.75" x14ac:dyDescent="0.3">
      <c r="A6" s="1" t="s">
        <v>11</v>
      </c>
      <c r="B6" s="276">
        <v>341</v>
      </c>
      <c r="C6" s="3" t="s">
        <v>5</v>
      </c>
      <c r="D6" s="3"/>
      <c r="E6" s="3" t="s">
        <v>12</v>
      </c>
      <c r="F6" s="1983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43">
        <v>0.42</v>
      </c>
      <c r="C8" s="3"/>
      <c r="D8" s="3"/>
      <c r="E8" s="3" t="s">
        <v>17</v>
      </c>
      <c r="F8" s="1">
        <f>F7/B5</f>
        <v>6.9822650467811762</v>
      </c>
      <c r="G8" s="3"/>
    </row>
    <row r="9" spans="1:7" ht="18.75" x14ac:dyDescent="0.3">
      <c r="A9" s="1" t="s">
        <v>66</v>
      </c>
      <c r="B9" s="1">
        <v>9193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978"/>
      <c r="D12" s="1981"/>
      <c r="E12" s="2116" t="s">
        <v>214</v>
      </c>
      <c r="F12" s="2117"/>
    </row>
    <row r="13" spans="1:7" ht="18.75" x14ac:dyDescent="0.3">
      <c r="A13" s="2072" t="s">
        <v>213</v>
      </c>
      <c r="B13" s="2072"/>
      <c r="C13" s="1988">
        <v>0.4</v>
      </c>
      <c r="D13" s="1976">
        <f>F7*C13</f>
        <v>400</v>
      </c>
      <c r="E13" s="2118" t="s">
        <v>176</v>
      </c>
      <c r="F13" s="2119"/>
    </row>
    <row r="14" spans="1:7" ht="18.75" x14ac:dyDescent="0.3">
      <c r="A14" s="2072" t="s">
        <v>20</v>
      </c>
      <c r="B14" s="2072"/>
      <c r="C14" s="1976">
        <v>0.6</v>
      </c>
      <c r="D14" s="1976">
        <f>F7*C14</f>
        <v>600</v>
      </c>
      <c r="E14" s="2120" t="s">
        <v>172</v>
      </c>
      <c r="F14" s="2121"/>
    </row>
    <row r="15" spans="1:7" ht="18.75" x14ac:dyDescent="0.3">
      <c r="A15" s="2072" t="s">
        <v>21</v>
      </c>
      <c r="B15" s="2072"/>
      <c r="C15" s="738">
        <v>2</v>
      </c>
      <c r="D15" s="1986">
        <f>F7*C15</f>
        <v>2000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986">
        <f>F7*C16</f>
        <v>2000</v>
      </c>
      <c r="E16" s="81"/>
      <c r="F16" s="1"/>
    </row>
    <row r="17" spans="1:6" ht="18.75" x14ac:dyDescent="0.3">
      <c r="A17" s="1980"/>
      <c r="B17" s="1980"/>
      <c r="C17" s="22"/>
      <c r="D17" s="25"/>
      <c r="E17" s="1982"/>
      <c r="F17" s="1979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984" t="s">
        <v>25</v>
      </c>
      <c r="D19" s="1977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780.54900000000009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74.474400000000003</v>
      </c>
      <c r="E21" s="1"/>
      <c r="F21" s="212"/>
    </row>
    <row r="22" spans="1:6" ht="18.75" x14ac:dyDescent="0.3">
      <c r="A22" s="2077" t="s">
        <v>67</v>
      </c>
      <c r="B22" s="2077"/>
      <c r="C22" s="20">
        <v>0.43</v>
      </c>
      <c r="D22" s="74">
        <f>B5*C22/100*1000</f>
        <v>615.846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980"/>
      <c r="B24" s="1980"/>
      <c r="C24" s="22" t="s">
        <v>29</v>
      </c>
      <c r="D24" s="1982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2292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984" t="s">
        <v>25</v>
      </c>
      <c r="D26" s="1977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780.54900000000009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74.474400000000003</v>
      </c>
      <c r="E28" s="1"/>
      <c r="F28" s="1"/>
    </row>
    <row r="29" spans="1:6" ht="18.75" x14ac:dyDescent="0.3">
      <c r="A29" s="2095" t="str">
        <f>A22</f>
        <v>AZUL LUMACRON F2GS 200%</v>
      </c>
      <c r="B29" s="2096"/>
      <c r="C29" s="48">
        <v>0.4</v>
      </c>
      <c r="D29" s="49">
        <f>B5*C22/100*1000</f>
        <v>615.846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985"/>
      <c r="D32" s="1985" t="s">
        <v>164</v>
      </c>
      <c r="E32" s="1985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987">
        <f>F7*D33</f>
        <v>2000</v>
      </c>
    </row>
    <row r="34" spans="1:5" x14ac:dyDescent="0.25">
      <c r="A34" s="2110" t="s">
        <v>165</v>
      </c>
      <c r="B34" s="2112"/>
      <c r="C34" s="736"/>
      <c r="D34" s="736">
        <v>2</v>
      </c>
      <c r="E34" s="1987">
        <f>F7*D34</f>
        <v>2000</v>
      </c>
    </row>
    <row r="35" spans="1:5" x14ac:dyDescent="0.25">
      <c r="A35" s="2110" t="s">
        <v>166</v>
      </c>
      <c r="B35" s="2112"/>
      <c r="C35" s="1987"/>
      <c r="D35" s="1987">
        <v>1.5</v>
      </c>
      <c r="E35" s="1987">
        <f>F7*D35</f>
        <v>1500</v>
      </c>
    </row>
  </sheetData>
  <mergeCells count="29">
    <mergeCell ref="A16:B16"/>
    <mergeCell ref="A1:B1"/>
    <mergeCell ref="C1:D1"/>
    <mergeCell ref="E1:F1"/>
    <mergeCell ref="B2:C2"/>
    <mergeCell ref="A12:B12"/>
    <mergeCell ref="E12:F12"/>
    <mergeCell ref="A13:B13"/>
    <mergeCell ref="E13:F13"/>
    <mergeCell ref="A14:B14"/>
    <mergeCell ref="E14:F14"/>
    <mergeCell ref="A15:B15"/>
    <mergeCell ref="E29:F29"/>
    <mergeCell ref="A18:B18"/>
    <mergeCell ref="A19:B19"/>
    <mergeCell ref="A20:B20"/>
    <mergeCell ref="A21:B21"/>
    <mergeCell ref="A22:B22"/>
    <mergeCell ref="A23:B23"/>
    <mergeCell ref="B25:C25"/>
    <mergeCell ref="A26:B26"/>
    <mergeCell ref="A27:B27"/>
    <mergeCell ref="A28:B28"/>
    <mergeCell ref="A29:B29"/>
    <mergeCell ref="A31:E31"/>
    <mergeCell ref="A32:B32"/>
    <mergeCell ref="A33:B33"/>
    <mergeCell ref="A34:B34"/>
    <mergeCell ref="A35:B3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983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2291</v>
      </c>
      <c r="G4" s="3"/>
    </row>
    <row r="5" spans="1:7" ht="18.75" x14ac:dyDescent="0.3">
      <c r="A5" s="1" t="s">
        <v>7</v>
      </c>
      <c r="B5" s="277">
        <f>B6*B8</f>
        <v>143.22</v>
      </c>
      <c r="C5" s="3" t="s">
        <v>8</v>
      </c>
      <c r="D5" s="3"/>
      <c r="E5" s="5" t="s">
        <v>9</v>
      </c>
      <c r="F5" s="1983" t="s">
        <v>162</v>
      </c>
      <c r="G5" s="3"/>
    </row>
    <row r="6" spans="1:7" ht="18.75" x14ac:dyDescent="0.3">
      <c r="A6" s="1" t="s">
        <v>11</v>
      </c>
      <c r="B6" s="276">
        <v>341</v>
      </c>
      <c r="C6" s="3" t="s">
        <v>5</v>
      </c>
      <c r="D6" s="3"/>
      <c r="E6" s="3" t="s">
        <v>12</v>
      </c>
      <c r="F6" s="1983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43">
        <v>0.42</v>
      </c>
      <c r="C8" s="3"/>
      <c r="D8" s="3"/>
      <c r="E8" s="3" t="s">
        <v>17</v>
      </c>
      <c r="F8" s="1">
        <f>F7/B5</f>
        <v>6.9822650467811762</v>
      </c>
      <c r="G8" s="3"/>
    </row>
    <row r="9" spans="1:7" ht="18.75" x14ac:dyDescent="0.3">
      <c r="A9" s="1" t="s">
        <v>66</v>
      </c>
      <c r="B9" s="1">
        <v>9193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978"/>
      <c r="D12" s="1981"/>
      <c r="E12" s="2116" t="s">
        <v>214</v>
      </c>
      <c r="F12" s="2117"/>
    </row>
    <row r="13" spans="1:7" ht="18.75" x14ac:dyDescent="0.3">
      <c r="A13" s="2072" t="s">
        <v>213</v>
      </c>
      <c r="B13" s="2072"/>
      <c r="C13" s="1988">
        <v>0.4</v>
      </c>
      <c r="D13" s="1976">
        <f>F7*C13</f>
        <v>400</v>
      </c>
      <c r="E13" s="2118" t="s">
        <v>176</v>
      </c>
      <c r="F13" s="2119"/>
    </row>
    <row r="14" spans="1:7" ht="18.75" x14ac:dyDescent="0.3">
      <c r="A14" s="2072" t="s">
        <v>20</v>
      </c>
      <c r="B14" s="2072"/>
      <c r="C14" s="1976">
        <v>0.6</v>
      </c>
      <c r="D14" s="1976">
        <f>F7*C14</f>
        <v>600</v>
      </c>
      <c r="E14" s="2120" t="s">
        <v>172</v>
      </c>
      <c r="F14" s="2121"/>
    </row>
    <row r="15" spans="1:7" ht="18.75" x14ac:dyDescent="0.3">
      <c r="A15" s="2072" t="s">
        <v>21</v>
      </c>
      <c r="B15" s="2072"/>
      <c r="C15" s="738">
        <v>2</v>
      </c>
      <c r="D15" s="1986">
        <f>F7*C15</f>
        <v>2000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986">
        <f>F7*C16</f>
        <v>2000</v>
      </c>
      <c r="E16" s="81"/>
      <c r="F16" s="1"/>
    </row>
    <row r="17" spans="1:6" ht="18.75" x14ac:dyDescent="0.3">
      <c r="A17" s="1980"/>
      <c r="B17" s="1980"/>
      <c r="C17" s="22"/>
      <c r="D17" s="25"/>
      <c r="E17" s="1982"/>
      <c r="F17" s="1979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984" t="s">
        <v>25</v>
      </c>
      <c r="D19" s="1977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780.54900000000009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74.474400000000003</v>
      </c>
      <c r="E21" s="1"/>
      <c r="F21" s="212"/>
    </row>
    <row r="22" spans="1:6" ht="18.75" x14ac:dyDescent="0.3">
      <c r="A22" s="2077" t="s">
        <v>67</v>
      </c>
      <c r="B22" s="2077"/>
      <c r="C22" s="20">
        <v>0.43</v>
      </c>
      <c r="D22" s="74">
        <f>B5*C22/100*1000</f>
        <v>615.846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980"/>
      <c r="B24" s="1980"/>
      <c r="C24" s="22" t="s">
        <v>29</v>
      </c>
      <c r="D24" s="1982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2291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984" t="s">
        <v>25</v>
      </c>
      <c r="D26" s="1977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780.54900000000009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74.474400000000003</v>
      </c>
      <c r="E28" s="1"/>
      <c r="F28" s="1"/>
    </row>
    <row r="29" spans="1:6" ht="18.75" x14ac:dyDescent="0.3">
      <c r="A29" s="2095" t="str">
        <f>A22</f>
        <v>AZUL LUMACRON F2GS 200%</v>
      </c>
      <c r="B29" s="2096"/>
      <c r="C29" s="48">
        <v>0.4</v>
      </c>
      <c r="D29" s="49">
        <f>B5*C22/100*1000</f>
        <v>615.846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985"/>
      <c r="D32" s="1985" t="s">
        <v>164</v>
      </c>
      <c r="E32" s="1985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987">
        <f>F7*D33</f>
        <v>2000</v>
      </c>
    </row>
    <row r="34" spans="1:5" x14ac:dyDescent="0.25">
      <c r="A34" s="2110" t="s">
        <v>165</v>
      </c>
      <c r="B34" s="2112"/>
      <c r="C34" s="736"/>
      <c r="D34" s="736">
        <v>2</v>
      </c>
      <c r="E34" s="1987">
        <f>F7*D34</f>
        <v>2000</v>
      </c>
    </row>
    <row r="35" spans="1:5" x14ac:dyDescent="0.25">
      <c r="A35" s="2110" t="s">
        <v>166</v>
      </c>
      <c r="B35" s="2112"/>
      <c r="C35" s="1987"/>
      <c r="D35" s="1987">
        <v>1.5</v>
      </c>
      <c r="E35" s="1987">
        <f>F7*D35</f>
        <v>1500</v>
      </c>
    </row>
  </sheetData>
  <mergeCells count="29">
    <mergeCell ref="A16:B16"/>
    <mergeCell ref="A1:B1"/>
    <mergeCell ref="C1:D1"/>
    <mergeCell ref="E1:F1"/>
    <mergeCell ref="B2:C2"/>
    <mergeCell ref="A12:B12"/>
    <mergeCell ref="E12:F12"/>
    <mergeCell ref="A13:B13"/>
    <mergeCell ref="E13:F13"/>
    <mergeCell ref="A14:B14"/>
    <mergeCell ref="E14:F14"/>
    <mergeCell ref="A15:B15"/>
    <mergeCell ref="E29:F29"/>
    <mergeCell ref="A18:B18"/>
    <mergeCell ref="A19:B19"/>
    <mergeCell ref="A20:B20"/>
    <mergeCell ref="A21:B21"/>
    <mergeCell ref="A22:B22"/>
    <mergeCell ref="A23:B23"/>
    <mergeCell ref="B25:C25"/>
    <mergeCell ref="A26:B26"/>
    <mergeCell ref="A27:B27"/>
    <mergeCell ref="A28:B28"/>
    <mergeCell ref="A29:B29"/>
    <mergeCell ref="A31:E31"/>
    <mergeCell ref="A32:B32"/>
    <mergeCell ref="A33:B33"/>
    <mergeCell ref="A34:B34"/>
    <mergeCell ref="A35:B3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3.25" x14ac:dyDescent="0.35">
      <c r="A1" s="2103" t="s">
        <v>260</v>
      </c>
      <c r="B1" s="2103"/>
      <c r="C1" s="2104" t="s">
        <v>112</v>
      </c>
      <c r="D1" s="2104"/>
      <c r="E1" s="2103" t="s">
        <v>86</v>
      </c>
      <c r="F1" s="2103"/>
    </row>
    <row r="2" spans="1:6" ht="18.75" x14ac:dyDescent="0.3">
      <c r="A2" s="1" t="s">
        <v>0</v>
      </c>
      <c r="B2" s="279" t="s">
        <v>199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97" t="s">
        <v>254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546">
        <v>2289</v>
      </c>
    </row>
    <row r="5" spans="1:6" ht="18.75" x14ac:dyDescent="0.3">
      <c r="A5" s="1" t="s">
        <v>7</v>
      </c>
      <c r="B5" s="8">
        <f>B6*B8</f>
        <v>175.87</v>
      </c>
      <c r="C5" s="1" t="s">
        <v>8</v>
      </c>
      <c r="D5" s="1"/>
      <c r="E5" s="3" t="s">
        <v>9</v>
      </c>
      <c r="F5" s="546" t="s">
        <v>212</v>
      </c>
    </row>
    <row r="6" spans="1:6" ht="18.75" x14ac:dyDescent="0.3">
      <c r="A6" s="1" t="s">
        <v>11</v>
      </c>
      <c r="B6" s="276">
        <v>818</v>
      </c>
      <c r="C6" s="1" t="s">
        <v>5</v>
      </c>
      <c r="D6" s="1"/>
      <c r="E6" s="3" t="s">
        <v>12</v>
      </c>
      <c r="F6" s="546" t="s">
        <v>191</v>
      </c>
    </row>
    <row r="7" spans="1:6" ht="18.75" x14ac:dyDescent="0.3">
      <c r="A7" s="1" t="s">
        <v>14</v>
      </c>
      <c r="B7" s="275" t="s">
        <v>103</v>
      </c>
      <c r="C7" s="1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59">
        <v>0.215</v>
      </c>
      <c r="C8" s="1"/>
      <c r="D8" s="1"/>
      <c r="E8" s="3" t="s">
        <v>17</v>
      </c>
      <c r="F8" s="546">
        <f>F7/B5</f>
        <v>3.4116108489224994</v>
      </c>
    </row>
    <row r="9" spans="1:6" ht="18.75" x14ac:dyDescent="0.3">
      <c r="A9" s="1" t="s">
        <v>66</v>
      </c>
      <c r="B9" s="1">
        <v>9233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 t="s">
        <v>29</v>
      </c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89"/>
      <c r="C12" s="1967" t="s">
        <v>164</v>
      </c>
      <c r="D12" s="1970" t="s">
        <v>198</v>
      </c>
      <c r="E12" s="1971"/>
      <c r="F12" s="1"/>
    </row>
    <row r="13" spans="1:6" ht="18.75" x14ac:dyDescent="0.3">
      <c r="A13" s="2072" t="s">
        <v>117</v>
      </c>
      <c r="B13" s="2072"/>
      <c r="C13" s="1975">
        <v>1</v>
      </c>
      <c r="D13" s="1965">
        <f>F7*C13</f>
        <v>600</v>
      </c>
      <c r="E13" s="81"/>
      <c r="F13" s="1"/>
    </row>
    <row r="14" spans="1:6" ht="18.75" x14ac:dyDescent="0.3">
      <c r="A14" s="2072" t="s">
        <v>152</v>
      </c>
      <c r="B14" s="2072"/>
      <c r="C14" s="1965">
        <v>1</v>
      </c>
      <c r="D14" s="1965">
        <f>F7*C14</f>
        <v>600</v>
      </c>
      <c r="E14" s="81"/>
      <c r="F14" s="1"/>
    </row>
    <row r="15" spans="1:6" ht="18.75" x14ac:dyDescent="0.3">
      <c r="A15" s="2072" t="s">
        <v>153</v>
      </c>
      <c r="B15" s="2072"/>
      <c r="C15" s="738">
        <v>30</v>
      </c>
      <c r="D15" s="1973">
        <f>F7*C15</f>
        <v>18000</v>
      </c>
      <c r="E15" s="81"/>
      <c r="F15" s="1"/>
    </row>
    <row r="16" spans="1:6" ht="18.75" x14ac:dyDescent="0.3">
      <c r="A16" s="2105" t="s">
        <v>29</v>
      </c>
      <c r="B16" s="2105"/>
      <c r="C16" s="22"/>
      <c r="D16" s="1971"/>
      <c r="E16" s="1971"/>
      <c r="F16" s="1"/>
    </row>
    <row r="17" spans="1:6" ht="18.75" x14ac:dyDescent="0.3">
      <c r="A17" s="1968"/>
      <c r="B17" s="1968"/>
      <c r="C17" s="22"/>
      <c r="D17" s="25"/>
      <c r="E17" s="1971"/>
      <c r="F17" s="1964" t="s">
        <v>84</v>
      </c>
    </row>
    <row r="18" spans="1:6" ht="18.75" x14ac:dyDescent="0.3">
      <c r="A18" s="2106" t="s">
        <v>23</v>
      </c>
      <c r="B18" s="2106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969" t="s">
        <v>25</v>
      </c>
      <c r="D19" s="1966" t="s">
        <v>26</v>
      </c>
      <c r="E19" s="1"/>
      <c r="F19" s="212"/>
    </row>
    <row r="20" spans="1:6" ht="18.75" x14ac:dyDescent="0.3">
      <c r="A20" s="2076" t="s">
        <v>196</v>
      </c>
      <c r="B20" s="2076"/>
      <c r="C20" s="20">
        <v>0.26</v>
      </c>
      <c r="D20" s="74">
        <f>B5*C20/100*1000</f>
        <v>457.26200000000006</v>
      </c>
      <c r="E20" s="1"/>
      <c r="F20" s="212"/>
    </row>
    <row r="21" spans="1:6" ht="18.75" x14ac:dyDescent="0.3">
      <c r="A21" s="2076" t="s">
        <v>194</v>
      </c>
      <c r="B21" s="2076"/>
      <c r="C21" s="34">
        <v>0.18</v>
      </c>
      <c r="D21" s="74">
        <f>B5*C21/100*1000</f>
        <v>316.56600000000003</v>
      </c>
      <c r="E21" s="1"/>
      <c r="F21" s="212"/>
    </row>
    <row r="22" spans="1:6" ht="18.75" x14ac:dyDescent="0.3">
      <c r="A22" s="2076" t="s">
        <v>154</v>
      </c>
      <c r="B22" s="2076"/>
      <c r="C22" s="20">
        <v>0.57999999999999996</v>
      </c>
      <c r="D22" s="74">
        <f>B5*C22/100*1000</f>
        <v>1020.046</v>
      </c>
      <c r="E22" s="1"/>
      <c r="F22" s="213"/>
    </row>
    <row r="23" spans="1:6" ht="19.5" thickBot="1" x14ac:dyDescent="0.35">
      <c r="A23" s="1870"/>
      <c r="B23" s="1870"/>
      <c r="C23" s="1871"/>
      <c r="D23" s="1872"/>
      <c r="E23" s="1873"/>
      <c r="F23" s="1873"/>
    </row>
    <row r="24" spans="1:6" ht="18.75" x14ac:dyDescent="0.3">
      <c r="A24" s="1" t="str">
        <f>B2</f>
        <v>TELARES</v>
      </c>
      <c r="B24" s="1874" t="str">
        <f>B3</f>
        <v>POPLIN 2449</v>
      </c>
      <c r="C24" s="3" t="str">
        <f>B7</f>
        <v>GRIS TOPO</v>
      </c>
      <c r="D24" s="1" t="s">
        <v>6</v>
      </c>
      <c r="E24" s="9">
        <f>F4</f>
        <v>2289</v>
      </c>
      <c r="F24" s="4">
        <f ca="1">F2</f>
        <v>45555</v>
      </c>
    </row>
    <row r="25" spans="1:6" ht="18.75" x14ac:dyDescent="0.3">
      <c r="A25" s="2088" t="str">
        <f>A18</f>
        <v>Colorantes</v>
      </c>
      <c r="B25" s="2089"/>
      <c r="C25" s="1267"/>
      <c r="D25" s="280"/>
      <c r="E25" s="9"/>
      <c r="F25" s="4"/>
    </row>
    <row r="26" spans="1:6" ht="18.75" x14ac:dyDescent="0.3">
      <c r="A26" s="2079" t="s">
        <v>24</v>
      </c>
      <c r="B26" s="2079"/>
      <c r="C26" s="1972" t="s">
        <v>25</v>
      </c>
      <c r="D26" s="1966" t="s">
        <v>26</v>
      </c>
      <c r="E26" s="1"/>
      <c r="F26" s="1"/>
    </row>
    <row r="27" spans="1:6" ht="18.75" x14ac:dyDescent="0.3">
      <c r="A27" s="2095" t="str">
        <f>A20</f>
        <v>NARANJA KAYARUS 2GL 200%</v>
      </c>
      <c r="B27" s="2096"/>
      <c r="C27" s="48">
        <f t="shared" ref="C27:D29" si="0">C20</f>
        <v>0.26</v>
      </c>
      <c r="D27" s="49">
        <f t="shared" si="0"/>
        <v>457.26200000000006</v>
      </c>
      <c r="E27" s="1"/>
      <c r="F27" s="1"/>
    </row>
    <row r="28" spans="1:6" ht="18.75" x14ac:dyDescent="0.3">
      <c r="A28" s="2095" t="str">
        <f>A21</f>
        <v>ROJO KAYARUS 3BL 200%</v>
      </c>
      <c r="B28" s="2096"/>
      <c r="C28" s="48">
        <f t="shared" si="0"/>
        <v>0.18</v>
      </c>
      <c r="D28" s="49">
        <f t="shared" si="0"/>
        <v>316.56600000000003</v>
      </c>
      <c r="E28" s="1"/>
      <c r="F28" s="1"/>
    </row>
    <row r="29" spans="1:6" ht="18.75" x14ac:dyDescent="0.3">
      <c r="A29" s="2095" t="str">
        <f>A22</f>
        <v>AZUL KAYARUS BRL 200%</v>
      </c>
      <c r="B29" s="2096"/>
      <c r="C29" s="48">
        <f t="shared" si="0"/>
        <v>0.57999999999999996</v>
      </c>
      <c r="D29" s="49">
        <f t="shared" si="0"/>
        <v>1020.046</v>
      </c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</row>
    <row r="32" spans="1:6" x14ac:dyDescent="0.25">
      <c r="A32" s="2070" t="s">
        <v>21</v>
      </c>
      <c r="B32" s="2070"/>
      <c r="C32" s="1974">
        <v>1.5</v>
      </c>
      <c r="D32" s="1974">
        <f>F7*C32</f>
        <v>900</v>
      </c>
    </row>
    <row r="33" spans="1:4" x14ac:dyDescent="0.25">
      <c r="A33" s="2070" t="s">
        <v>158</v>
      </c>
      <c r="B33" s="2070"/>
      <c r="C33" s="1974">
        <v>3</v>
      </c>
      <c r="D33" s="1974">
        <f>F7*C33</f>
        <v>1800</v>
      </c>
    </row>
  </sheetData>
  <mergeCells count="22">
    <mergeCell ref="E29:F29"/>
    <mergeCell ref="A31:D31"/>
    <mergeCell ref="A32:B32"/>
    <mergeCell ref="A33:B33"/>
    <mergeCell ref="A22:B22"/>
    <mergeCell ref="A25:B25"/>
    <mergeCell ref="A26:B26"/>
    <mergeCell ref="A27:B27"/>
    <mergeCell ref="A28:B28"/>
    <mergeCell ref="A29:B29"/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8:B18"/>
    <mergeCell ref="A19:B19"/>
    <mergeCell ref="A20:B20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1"/>
  <sheetViews>
    <sheetView zoomScale="130" zoomScaleNormal="130" workbookViewId="0">
      <selection activeCell="F9" sqref="F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2288</v>
      </c>
    </row>
    <row r="5" spans="1:6" ht="18.75" x14ac:dyDescent="0.3">
      <c r="A5" s="1" t="s">
        <v>7</v>
      </c>
      <c r="B5" s="275">
        <f>B6*B8</f>
        <v>142.79999999999998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0.42</v>
      </c>
      <c r="C8" s="1"/>
      <c r="D8" s="1"/>
      <c r="E8" s="3" t="s">
        <v>17</v>
      </c>
      <c r="F8" s="361">
        <f>F7/B5</f>
        <v>7.0028011204481801</v>
      </c>
    </row>
    <row r="9" spans="1:6" ht="18.75" x14ac:dyDescent="0.3">
      <c r="A9" s="1" t="s">
        <v>66</v>
      </c>
      <c r="B9" s="296">
        <v>8914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89"/>
      <c r="C11" s="1959" t="s">
        <v>164</v>
      </c>
      <c r="D11" s="1960" t="s">
        <v>198</v>
      </c>
      <c r="E11" s="2116" t="s">
        <v>214</v>
      </c>
      <c r="F11" s="2117"/>
    </row>
    <row r="12" spans="1:6" ht="18.75" x14ac:dyDescent="0.3">
      <c r="A12" s="2072" t="s">
        <v>226</v>
      </c>
      <c r="B12" s="2072"/>
      <c r="C12" s="1955">
        <v>0.4</v>
      </c>
      <c r="D12" s="1955">
        <f>F7*C12</f>
        <v>400</v>
      </c>
      <c r="E12" s="2118" t="s">
        <v>176</v>
      </c>
      <c r="F12" s="2119"/>
    </row>
    <row r="13" spans="1:6" ht="18.75" x14ac:dyDescent="0.3">
      <c r="A13" s="2072" t="s">
        <v>20</v>
      </c>
      <c r="B13" s="2072"/>
      <c r="C13" s="738">
        <v>0.6</v>
      </c>
      <c r="D13" s="1962">
        <f>F7*C13</f>
        <v>600</v>
      </c>
      <c r="E13" s="2120" t="s">
        <v>172</v>
      </c>
      <c r="F13" s="2121"/>
    </row>
    <row r="14" spans="1:6" ht="18.75" x14ac:dyDescent="0.3">
      <c r="A14" s="2072" t="s">
        <v>21</v>
      </c>
      <c r="B14" s="2072"/>
      <c r="C14" s="738">
        <v>2</v>
      </c>
      <c r="D14" s="1962">
        <f>F7*C14</f>
        <v>2000</v>
      </c>
      <c r="E14" s="81"/>
      <c r="F14" s="25"/>
    </row>
    <row r="15" spans="1:6" ht="18.75" x14ac:dyDescent="0.3">
      <c r="A15" s="2072" t="s">
        <v>22</v>
      </c>
      <c r="B15" s="2072"/>
      <c r="C15" s="738">
        <v>2</v>
      </c>
      <c r="D15" s="1962">
        <f>F7*C15</f>
        <v>2000</v>
      </c>
      <c r="E15" s="81"/>
      <c r="F15" s="25"/>
    </row>
    <row r="16" spans="1:6" ht="18.75" x14ac:dyDescent="0.3">
      <c r="A16" s="1957"/>
      <c r="B16" s="1957"/>
      <c r="C16" s="22"/>
      <c r="D16" s="25"/>
      <c r="E16" s="1961"/>
      <c r="F16" s="1956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 t="s">
        <v>29</v>
      </c>
    </row>
    <row r="18" spans="1:6" ht="18.75" x14ac:dyDescent="0.3">
      <c r="A18" s="2079" t="s">
        <v>24</v>
      </c>
      <c r="B18" s="2079"/>
      <c r="C18" s="1958" t="s">
        <v>25</v>
      </c>
      <c r="D18" s="1954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1713.5999999999997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1961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2288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956" t="s">
        <v>26</v>
      </c>
      <c r="E24" s="1"/>
      <c r="F24" s="1"/>
    </row>
    <row r="25" spans="1:6" ht="18.75" x14ac:dyDescent="0.3">
      <c r="A25" s="2071" t="str">
        <f>A19</f>
        <v>AZUL LUMACRON FBLE 150%</v>
      </c>
      <c r="B25" s="2071"/>
      <c r="C25" s="48">
        <v>1.2</v>
      </c>
      <c r="D25" s="49">
        <f t="shared" ref="D25" si="0">D19</f>
        <v>1713.5999999999997</v>
      </c>
      <c r="E25" s="1"/>
      <c r="F25" s="1"/>
    </row>
    <row r="26" spans="1:6" ht="18.75" x14ac:dyDescent="0.3">
      <c r="A26" s="2068"/>
      <c r="B26" s="2068"/>
      <c r="C26" s="48"/>
      <c r="D26" s="49"/>
      <c r="E26" s="2107" t="s">
        <v>83</v>
      </c>
      <c r="F26" s="2108"/>
    </row>
    <row r="27" spans="1:6" x14ac:dyDescent="0.25">
      <c r="D27" s="50"/>
    </row>
    <row r="28" spans="1:6" x14ac:dyDescent="0.25">
      <c r="A28" s="2070" t="s">
        <v>69</v>
      </c>
      <c r="B28" s="2070"/>
      <c r="C28" s="2070"/>
      <c r="D28" s="2070"/>
    </row>
    <row r="29" spans="1:6" x14ac:dyDescent="0.25">
      <c r="A29" s="2070" t="s">
        <v>70</v>
      </c>
      <c r="B29" s="2070"/>
      <c r="C29" s="1963">
        <v>2</v>
      </c>
      <c r="D29" s="1963">
        <f>F7*C29</f>
        <v>2000</v>
      </c>
    </row>
    <row r="30" spans="1:6" x14ac:dyDescent="0.25">
      <c r="A30" s="2070" t="s">
        <v>71</v>
      </c>
      <c r="B30" s="2070"/>
      <c r="C30" s="1963">
        <v>3</v>
      </c>
      <c r="D30" s="1963">
        <f>F7*C30</f>
        <v>3000</v>
      </c>
    </row>
    <row r="31" spans="1:6" x14ac:dyDescent="0.25">
      <c r="A31" s="2070" t="s">
        <v>21</v>
      </c>
      <c r="B31" s="2070"/>
      <c r="C31" s="1963">
        <v>1.5</v>
      </c>
      <c r="D31" s="1963">
        <f>F7*C31</f>
        <v>1500</v>
      </c>
    </row>
  </sheetData>
  <mergeCells count="23">
    <mergeCell ref="A12:B12"/>
    <mergeCell ref="E12:F12"/>
    <mergeCell ref="A1:B1"/>
    <mergeCell ref="C1:D1"/>
    <mergeCell ref="E1:F1"/>
    <mergeCell ref="A11:B11"/>
    <mergeCell ref="E11:F11"/>
    <mergeCell ref="E26:F26"/>
    <mergeCell ref="A13:B13"/>
    <mergeCell ref="E13:F13"/>
    <mergeCell ref="A14:B14"/>
    <mergeCell ref="A15:B15"/>
    <mergeCell ref="A17:B17"/>
    <mergeCell ref="A18:B18"/>
    <mergeCell ref="A28:D28"/>
    <mergeCell ref="A29:B29"/>
    <mergeCell ref="A30:B30"/>
    <mergeCell ref="A31:B31"/>
    <mergeCell ref="A19:B19"/>
    <mergeCell ref="A20:B20"/>
    <mergeCell ref="A24:B24"/>
    <mergeCell ref="A25:B25"/>
    <mergeCell ref="A26:B2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1"/>
  <sheetViews>
    <sheetView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2287</v>
      </c>
    </row>
    <row r="5" spans="1:6" ht="18.75" x14ac:dyDescent="0.3">
      <c r="A5" s="1" t="s">
        <v>7</v>
      </c>
      <c r="B5" s="275">
        <f>B6*B8</f>
        <v>142.79999999999998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0.42</v>
      </c>
      <c r="C8" s="1"/>
      <c r="D8" s="1"/>
      <c r="E8" s="3" t="s">
        <v>17</v>
      </c>
      <c r="F8" s="361">
        <f>F7/B5</f>
        <v>7.0028011204481801</v>
      </c>
    </row>
    <row r="9" spans="1:6" ht="18.75" x14ac:dyDescent="0.3">
      <c r="A9" s="1" t="s">
        <v>66</v>
      </c>
      <c r="B9" s="296">
        <v>8914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89"/>
      <c r="C11" s="1959" t="s">
        <v>164</v>
      </c>
      <c r="D11" s="1960" t="s">
        <v>198</v>
      </c>
      <c r="E11" s="2116" t="s">
        <v>214</v>
      </c>
      <c r="F11" s="2117"/>
    </row>
    <row r="12" spans="1:6" ht="18.75" x14ac:dyDescent="0.3">
      <c r="A12" s="2072" t="s">
        <v>226</v>
      </c>
      <c r="B12" s="2072"/>
      <c r="C12" s="1955">
        <v>0.4</v>
      </c>
      <c r="D12" s="1955">
        <f>F7*C12</f>
        <v>400</v>
      </c>
      <c r="E12" s="2118" t="s">
        <v>176</v>
      </c>
      <c r="F12" s="2119"/>
    </row>
    <row r="13" spans="1:6" ht="18.75" x14ac:dyDescent="0.3">
      <c r="A13" s="2072" t="s">
        <v>20</v>
      </c>
      <c r="B13" s="2072"/>
      <c r="C13" s="738">
        <v>0.6</v>
      </c>
      <c r="D13" s="1962">
        <f>F7*C13</f>
        <v>600</v>
      </c>
      <c r="E13" s="2120" t="s">
        <v>172</v>
      </c>
      <c r="F13" s="2121"/>
    </row>
    <row r="14" spans="1:6" ht="18.75" x14ac:dyDescent="0.3">
      <c r="A14" s="2072" t="s">
        <v>21</v>
      </c>
      <c r="B14" s="2072"/>
      <c r="C14" s="738">
        <v>2</v>
      </c>
      <c r="D14" s="1962">
        <f>F7*C14</f>
        <v>2000</v>
      </c>
      <c r="E14" s="81"/>
      <c r="F14" s="25"/>
    </row>
    <row r="15" spans="1:6" ht="18.75" x14ac:dyDescent="0.3">
      <c r="A15" s="2072" t="s">
        <v>22</v>
      </c>
      <c r="B15" s="2072"/>
      <c r="C15" s="738">
        <v>2</v>
      </c>
      <c r="D15" s="1962">
        <f>F7*C15</f>
        <v>2000</v>
      </c>
      <c r="E15" s="81"/>
      <c r="F15" s="25"/>
    </row>
    <row r="16" spans="1:6" ht="18.75" x14ac:dyDescent="0.3">
      <c r="A16" s="1957"/>
      <c r="B16" s="1957"/>
      <c r="C16" s="22"/>
      <c r="D16" s="25"/>
      <c r="E16" s="1961"/>
      <c r="F16" s="1956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 t="s">
        <v>29</v>
      </c>
    </row>
    <row r="18" spans="1:6" ht="18.75" x14ac:dyDescent="0.3">
      <c r="A18" s="2079" t="s">
        <v>24</v>
      </c>
      <c r="B18" s="2079"/>
      <c r="C18" s="1958" t="s">
        <v>25</v>
      </c>
      <c r="D18" s="1954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1713.5999999999997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1961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2287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956" t="s">
        <v>26</v>
      </c>
      <c r="E24" s="1"/>
      <c r="F24" s="1"/>
    </row>
    <row r="25" spans="1:6" ht="18.75" x14ac:dyDescent="0.3">
      <c r="A25" s="2071" t="str">
        <f>A19</f>
        <v>AZUL LUMACRON FBLE 150%</v>
      </c>
      <c r="B25" s="2071"/>
      <c r="C25" s="48">
        <v>1.2</v>
      </c>
      <c r="D25" s="49">
        <f t="shared" ref="D25" si="0">D19</f>
        <v>1713.5999999999997</v>
      </c>
      <c r="E25" s="1"/>
      <c r="F25" s="1"/>
    </row>
    <row r="26" spans="1:6" ht="18.75" x14ac:dyDescent="0.3">
      <c r="A26" s="2068"/>
      <c r="B26" s="2068"/>
      <c r="C26" s="48"/>
      <c r="D26" s="49"/>
      <c r="E26" s="2107" t="s">
        <v>83</v>
      </c>
      <c r="F26" s="2108"/>
    </row>
    <row r="27" spans="1:6" x14ac:dyDescent="0.25">
      <c r="D27" s="50"/>
    </row>
    <row r="28" spans="1:6" x14ac:dyDescent="0.25">
      <c r="A28" s="2070" t="s">
        <v>69</v>
      </c>
      <c r="B28" s="2070"/>
      <c r="C28" s="2070"/>
      <c r="D28" s="2070"/>
    </row>
    <row r="29" spans="1:6" x14ac:dyDescent="0.25">
      <c r="A29" s="2070" t="s">
        <v>70</v>
      </c>
      <c r="B29" s="2070"/>
      <c r="C29" s="1963">
        <v>2</v>
      </c>
      <c r="D29" s="1963">
        <f>F7*C29</f>
        <v>2000</v>
      </c>
    </row>
    <row r="30" spans="1:6" x14ac:dyDescent="0.25">
      <c r="A30" s="2070" t="s">
        <v>71</v>
      </c>
      <c r="B30" s="2070"/>
      <c r="C30" s="1963">
        <v>3</v>
      </c>
      <c r="D30" s="1963">
        <f>F7*C30</f>
        <v>3000</v>
      </c>
    </row>
    <row r="31" spans="1:6" x14ac:dyDescent="0.25">
      <c r="A31" s="2070" t="s">
        <v>21</v>
      </c>
      <c r="B31" s="2070"/>
      <c r="C31" s="1963">
        <v>1.5</v>
      </c>
      <c r="D31" s="1963">
        <f>F7*C31</f>
        <v>1500</v>
      </c>
    </row>
  </sheetData>
  <mergeCells count="23">
    <mergeCell ref="A12:B12"/>
    <mergeCell ref="E12:F12"/>
    <mergeCell ref="A1:B1"/>
    <mergeCell ref="C1:D1"/>
    <mergeCell ref="E1:F1"/>
    <mergeCell ref="A11:B11"/>
    <mergeCell ref="E11:F11"/>
    <mergeCell ref="E26:F26"/>
    <mergeCell ref="A13:B13"/>
    <mergeCell ref="E13:F13"/>
    <mergeCell ref="A14:B14"/>
    <mergeCell ref="A15:B15"/>
    <mergeCell ref="A17:B17"/>
    <mergeCell ref="A18:B18"/>
    <mergeCell ref="A28:D28"/>
    <mergeCell ref="A29:B29"/>
    <mergeCell ref="A30:B30"/>
    <mergeCell ref="A31:B31"/>
    <mergeCell ref="A19:B19"/>
    <mergeCell ref="A20:B20"/>
    <mergeCell ref="A24:B24"/>
    <mergeCell ref="A25:B25"/>
    <mergeCell ref="A26:B26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1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2286</v>
      </c>
    </row>
    <row r="5" spans="1:6" ht="18.75" x14ac:dyDescent="0.3">
      <c r="A5" s="1" t="s">
        <v>7</v>
      </c>
      <c r="B5" s="275">
        <f>B6*B8</f>
        <v>142.79999999999998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0.42</v>
      </c>
      <c r="C8" s="1"/>
      <c r="D8" s="1"/>
      <c r="E8" s="3" t="s">
        <v>17</v>
      </c>
      <c r="F8" s="361">
        <f>F7/B5</f>
        <v>7.0028011204481801</v>
      </c>
    </row>
    <row r="9" spans="1:6" ht="18.75" x14ac:dyDescent="0.3">
      <c r="A9" s="1" t="s">
        <v>66</v>
      </c>
      <c r="B9" s="296">
        <v>8914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89"/>
      <c r="C11" s="1959" t="s">
        <v>164</v>
      </c>
      <c r="D11" s="1960" t="s">
        <v>198</v>
      </c>
      <c r="E11" s="2116" t="s">
        <v>214</v>
      </c>
      <c r="F11" s="2117"/>
    </row>
    <row r="12" spans="1:6" ht="18.75" x14ac:dyDescent="0.3">
      <c r="A12" s="2072" t="s">
        <v>226</v>
      </c>
      <c r="B12" s="2072"/>
      <c r="C12" s="1955">
        <v>0.4</v>
      </c>
      <c r="D12" s="1955">
        <f>F7*C12</f>
        <v>400</v>
      </c>
      <c r="E12" s="2118" t="s">
        <v>176</v>
      </c>
      <c r="F12" s="2119"/>
    </row>
    <row r="13" spans="1:6" ht="18.75" x14ac:dyDescent="0.3">
      <c r="A13" s="2072" t="s">
        <v>20</v>
      </c>
      <c r="B13" s="2072"/>
      <c r="C13" s="738">
        <v>0.6</v>
      </c>
      <c r="D13" s="1962">
        <f>F7*C13</f>
        <v>600</v>
      </c>
      <c r="E13" s="2120" t="s">
        <v>172</v>
      </c>
      <c r="F13" s="2121"/>
    </row>
    <row r="14" spans="1:6" ht="18.75" x14ac:dyDescent="0.3">
      <c r="A14" s="2072" t="s">
        <v>21</v>
      </c>
      <c r="B14" s="2072"/>
      <c r="C14" s="738">
        <v>2</v>
      </c>
      <c r="D14" s="1962">
        <f>F7*C14</f>
        <v>2000</v>
      </c>
      <c r="E14" s="81"/>
      <c r="F14" s="25"/>
    </row>
    <row r="15" spans="1:6" ht="18.75" x14ac:dyDescent="0.3">
      <c r="A15" s="2072" t="s">
        <v>22</v>
      </c>
      <c r="B15" s="2072"/>
      <c r="C15" s="738">
        <v>2</v>
      </c>
      <c r="D15" s="1962">
        <f>F7*C15</f>
        <v>2000</v>
      </c>
      <c r="E15" s="81"/>
      <c r="F15" s="25"/>
    </row>
    <row r="16" spans="1:6" ht="18.75" x14ac:dyDescent="0.3">
      <c r="A16" s="1957"/>
      <c r="B16" s="1957"/>
      <c r="C16" s="22"/>
      <c r="D16" s="25"/>
      <c r="E16" s="1961"/>
      <c r="F16" s="1956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 t="s">
        <v>29</v>
      </c>
    </row>
    <row r="18" spans="1:6" ht="18.75" x14ac:dyDescent="0.3">
      <c r="A18" s="2079" t="s">
        <v>24</v>
      </c>
      <c r="B18" s="2079"/>
      <c r="C18" s="1958" t="s">
        <v>25</v>
      </c>
      <c r="D18" s="1954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1713.5999999999997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1961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2286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956" t="s">
        <v>26</v>
      </c>
      <c r="E24" s="1"/>
      <c r="F24" s="1"/>
    </row>
    <row r="25" spans="1:6" ht="18.75" x14ac:dyDescent="0.3">
      <c r="A25" s="2071" t="str">
        <f>A19</f>
        <v>AZUL LUMACRON FBLE 150%</v>
      </c>
      <c r="B25" s="2071"/>
      <c r="C25" s="48">
        <v>1.2</v>
      </c>
      <c r="D25" s="49">
        <f t="shared" ref="D25" si="0">D19</f>
        <v>1713.5999999999997</v>
      </c>
      <c r="E25" s="1"/>
      <c r="F25" s="1"/>
    </row>
    <row r="26" spans="1:6" ht="18.75" x14ac:dyDescent="0.3">
      <c r="A26" s="2068"/>
      <c r="B26" s="2068"/>
      <c r="C26" s="48"/>
      <c r="D26" s="49"/>
      <c r="E26" s="2107" t="s">
        <v>83</v>
      </c>
      <c r="F26" s="2108"/>
    </row>
    <row r="27" spans="1:6" x14ac:dyDescent="0.25">
      <c r="D27" s="50"/>
    </row>
    <row r="28" spans="1:6" x14ac:dyDescent="0.25">
      <c r="A28" s="2070" t="s">
        <v>69</v>
      </c>
      <c r="B28" s="2070"/>
      <c r="C28" s="2070"/>
      <c r="D28" s="2070"/>
    </row>
    <row r="29" spans="1:6" x14ac:dyDescent="0.25">
      <c r="A29" s="2070" t="s">
        <v>70</v>
      </c>
      <c r="B29" s="2070"/>
      <c r="C29" s="1963">
        <v>2</v>
      </c>
      <c r="D29" s="1963">
        <f>F7*C29</f>
        <v>2000</v>
      </c>
    </row>
    <row r="30" spans="1:6" x14ac:dyDescent="0.25">
      <c r="A30" s="2070" t="s">
        <v>71</v>
      </c>
      <c r="B30" s="2070"/>
      <c r="C30" s="1963">
        <v>3</v>
      </c>
      <c r="D30" s="1963">
        <f>F7*C30</f>
        <v>3000</v>
      </c>
    </row>
    <row r="31" spans="1:6" x14ac:dyDescent="0.25">
      <c r="A31" s="2070" t="s">
        <v>21</v>
      </c>
      <c r="B31" s="2070"/>
      <c r="C31" s="1963">
        <v>1.5</v>
      </c>
      <c r="D31" s="1963">
        <f>F7*C31</f>
        <v>1500</v>
      </c>
    </row>
  </sheetData>
  <mergeCells count="23">
    <mergeCell ref="A12:B12"/>
    <mergeCell ref="E12:F12"/>
    <mergeCell ref="A1:B1"/>
    <mergeCell ref="C1:D1"/>
    <mergeCell ref="E1:F1"/>
    <mergeCell ref="A11:B11"/>
    <mergeCell ref="E11:F11"/>
    <mergeCell ref="E26:F26"/>
    <mergeCell ref="A13:B13"/>
    <mergeCell ref="E13:F13"/>
    <mergeCell ref="A14:B14"/>
    <mergeCell ref="A15:B15"/>
    <mergeCell ref="A17:B17"/>
    <mergeCell ref="A18:B18"/>
    <mergeCell ref="A28:D28"/>
    <mergeCell ref="A29:B29"/>
    <mergeCell ref="A30:B30"/>
    <mergeCell ref="A31:B31"/>
    <mergeCell ref="A19:B19"/>
    <mergeCell ref="A20:B20"/>
    <mergeCell ref="A24:B24"/>
    <mergeCell ref="A25:B25"/>
    <mergeCell ref="A26:B2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0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248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2284</v>
      </c>
      <c r="G4" s="3"/>
    </row>
    <row r="5" spans="1:7" ht="18.75" x14ac:dyDescent="0.3">
      <c r="A5" s="1" t="s">
        <v>7</v>
      </c>
      <c r="B5" s="277">
        <f>B6*B8</f>
        <v>150.815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695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103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0.217</v>
      </c>
      <c r="C8" s="3" t="s">
        <v>29</v>
      </c>
      <c r="D8" s="3"/>
      <c r="E8" s="3" t="s">
        <v>17</v>
      </c>
      <c r="F8" s="296">
        <f>F7/B5</f>
        <v>6.6306401883101813</v>
      </c>
      <c r="G8" s="3"/>
    </row>
    <row r="9" spans="1:7" ht="18.75" x14ac:dyDescent="0.3">
      <c r="A9" s="1" t="s">
        <v>66</v>
      </c>
      <c r="B9" s="1">
        <v>9228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x14ac:dyDescent="0.25">
      <c r="A11" s="2069" t="s">
        <v>264</v>
      </c>
      <c r="B11" s="2069"/>
      <c r="C11" s="2069"/>
      <c r="D11" s="2069"/>
      <c r="E11" s="2069"/>
      <c r="F11" s="2069"/>
    </row>
    <row r="12" spans="1:7" x14ac:dyDescent="0.25">
      <c r="A12" s="2122" t="s">
        <v>263</v>
      </c>
      <c r="B12" s="2122"/>
      <c r="C12" s="2122"/>
      <c r="D12" s="2122"/>
      <c r="E12" s="2099"/>
      <c r="F12" s="2099"/>
    </row>
    <row r="13" spans="1:7" ht="18.75" x14ac:dyDescent="0.3">
      <c r="A13" s="2079" t="s">
        <v>18</v>
      </c>
      <c r="B13" s="2079"/>
      <c r="C13" s="1943" t="s">
        <v>164</v>
      </c>
      <c r="D13" s="1942" t="s">
        <v>198</v>
      </c>
      <c r="E13" s="1944"/>
      <c r="F13" s="1"/>
    </row>
    <row r="14" spans="1:7" ht="18.75" x14ac:dyDescent="0.3">
      <c r="A14" s="2072" t="s">
        <v>213</v>
      </c>
      <c r="B14" s="2072"/>
      <c r="C14" s="1941">
        <v>0.4</v>
      </c>
      <c r="D14" s="1941">
        <f>F7*C14</f>
        <v>400</v>
      </c>
      <c r="E14" s="81"/>
      <c r="F14" s="1"/>
    </row>
    <row r="15" spans="1:7" ht="18.75" x14ac:dyDescent="0.3">
      <c r="A15" s="2072" t="s">
        <v>20</v>
      </c>
      <c r="B15" s="2072"/>
      <c r="C15" s="738">
        <v>0.6</v>
      </c>
      <c r="D15" s="1947">
        <f>F7*C15</f>
        <v>600</v>
      </c>
      <c r="E15" s="81"/>
      <c r="F15" s="1"/>
    </row>
    <row r="16" spans="1:7" ht="18.75" x14ac:dyDescent="0.3">
      <c r="A16" s="2072" t="s">
        <v>21</v>
      </c>
      <c r="B16" s="2072"/>
      <c r="C16" s="738">
        <v>2</v>
      </c>
      <c r="D16" s="1947">
        <f>F7*C16</f>
        <v>2000</v>
      </c>
      <c r="E16" s="81"/>
      <c r="F16" s="1"/>
    </row>
    <row r="17" spans="1:12" ht="18.75" x14ac:dyDescent="0.3">
      <c r="A17" s="2072" t="s">
        <v>22</v>
      </c>
      <c r="B17" s="2072"/>
      <c r="C17" s="738">
        <v>2</v>
      </c>
      <c r="D17" s="1947">
        <f>F7*C17</f>
        <v>2000</v>
      </c>
      <c r="E17" s="81"/>
      <c r="F17" s="1"/>
    </row>
    <row r="18" spans="1:12" ht="18.75" x14ac:dyDescent="0.3">
      <c r="A18" s="1948"/>
      <c r="B18" s="1948"/>
      <c r="C18" s="22"/>
      <c r="D18" s="25"/>
      <c r="E18" s="1944"/>
      <c r="F18" s="1940" t="s">
        <v>84</v>
      </c>
    </row>
    <row r="19" spans="1:12" ht="18.75" x14ac:dyDescent="0.3">
      <c r="A19" s="2073" t="s">
        <v>23</v>
      </c>
      <c r="B19" s="2074"/>
      <c r="C19" s="176"/>
      <c r="D19" s="280"/>
      <c r="E19" s="1"/>
      <c r="F19" s="211"/>
    </row>
    <row r="20" spans="1:12" ht="18.75" x14ac:dyDescent="0.3">
      <c r="A20" s="2079" t="s">
        <v>24</v>
      </c>
      <c r="B20" s="2079"/>
      <c r="C20" s="1946" t="s">
        <v>25</v>
      </c>
      <c r="D20" s="1942" t="s">
        <v>26</v>
      </c>
      <c r="E20" s="1"/>
      <c r="F20" s="212"/>
    </row>
    <row r="21" spans="1:12" ht="18.75" x14ac:dyDescent="0.3">
      <c r="A21" s="2077" t="s">
        <v>203</v>
      </c>
      <c r="B21" s="2077"/>
      <c r="C21" s="20">
        <v>0.19600000000000001</v>
      </c>
      <c r="D21" s="74">
        <f>B5*C21/100*1000</f>
        <v>295.59739999999999</v>
      </c>
      <c r="E21" s="1"/>
      <c r="F21" s="212"/>
    </row>
    <row r="22" spans="1:12" ht="18.75" x14ac:dyDescent="0.3">
      <c r="A22" s="2077" t="s">
        <v>28</v>
      </c>
      <c r="B22" s="2077"/>
      <c r="C22" s="20">
        <v>3.4000000000000002E-2</v>
      </c>
      <c r="D22" s="74">
        <f>B5*C22/100*1000</f>
        <v>51.277100000000004</v>
      </c>
      <c r="E22" s="1"/>
      <c r="F22" s="212"/>
    </row>
    <row r="23" spans="1:12" ht="18.75" x14ac:dyDescent="0.3">
      <c r="A23" s="2077" t="s">
        <v>211</v>
      </c>
      <c r="B23" s="2077"/>
      <c r="C23" s="20">
        <v>0.182</v>
      </c>
      <c r="D23" s="74">
        <f>B5*C23/100*1000</f>
        <v>274.48329999999999</v>
      </c>
      <c r="E23" s="1"/>
      <c r="F23" s="213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1" t="str">
        <f>B2</f>
        <v>TELARES D SUR</v>
      </c>
      <c r="B25" s="2078" t="str">
        <f>B7</f>
        <v>GRIS TOPO</v>
      </c>
      <c r="C25" s="2078"/>
      <c r="D25" s="1945" t="s">
        <v>30</v>
      </c>
      <c r="E25" s="9">
        <f>F4</f>
        <v>2284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1940" t="s">
        <v>26</v>
      </c>
      <c r="E26" s="1"/>
      <c r="F26" s="1"/>
    </row>
    <row r="27" spans="1:12" ht="18.75" x14ac:dyDescent="0.3">
      <c r="A27" s="2123" t="str">
        <f>A21</f>
        <v>PARDO ALLO LUMACRON SER 150%</v>
      </c>
      <c r="B27" s="2124"/>
      <c r="C27" s="48">
        <f>C21</f>
        <v>0.19600000000000001</v>
      </c>
      <c r="D27" s="49">
        <f t="shared" ref="D27:D29" si="0">D21</f>
        <v>295.59739999999999</v>
      </c>
      <c r="E27" s="1"/>
      <c r="F27" s="1"/>
    </row>
    <row r="28" spans="1:12" ht="18.75" x14ac:dyDescent="0.3">
      <c r="A28" s="2123" t="str">
        <f>A22</f>
        <v>RUBINA LUMACRON 2GFL CONC</v>
      </c>
      <c r="B28" s="2124"/>
      <c r="C28" s="48">
        <f>C22</f>
        <v>3.4000000000000002E-2</v>
      </c>
      <c r="D28" s="49">
        <f t="shared" si="0"/>
        <v>51.277100000000004</v>
      </c>
      <c r="E28" s="1"/>
      <c r="F28" s="1"/>
    </row>
    <row r="29" spans="1:12" ht="18.75" x14ac:dyDescent="0.3">
      <c r="A29" s="2123" t="str">
        <f>A23</f>
        <v>AZUL MNO LUMACRON EXNSF 300%</v>
      </c>
      <c r="B29" s="2124"/>
      <c r="C29" s="48">
        <f>C23</f>
        <v>0.182</v>
      </c>
      <c r="D29" s="49">
        <f t="shared" si="0"/>
        <v>274.48329999999999</v>
      </c>
      <c r="E29" s="2069" t="s">
        <v>83</v>
      </c>
      <c r="F29" s="2069"/>
    </row>
    <row r="30" spans="1:12" x14ac:dyDescent="0.25">
      <c r="D30" s="50"/>
    </row>
  </sheetData>
  <mergeCells count="21">
    <mergeCell ref="A28:B28"/>
    <mergeCell ref="A29:B29"/>
    <mergeCell ref="E29:F29"/>
    <mergeCell ref="A21:B21"/>
    <mergeCell ref="A22:B22"/>
    <mergeCell ref="A23:B23"/>
    <mergeCell ref="B25:C25"/>
    <mergeCell ref="A26:B26"/>
    <mergeCell ref="A27:B27"/>
    <mergeCell ref="A20:B20"/>
    <mergeCell ref="A1:B1"/>
    <mergeCell ref="C1:D1"/>
    <mergeCell ref="E1:F1"/>
    <mergeCell ref="A11:F11"/>
    <mergeCell ref="A12:F12"/>
    <mergeCell ref="A13:B13"/>
    <mergeCell ref="A14:B14"/>
    <mergeCell ref="A15:B15"/>
    <mergeCell ref="A16:B16"/>
    <mergeCell ref="A17:B17"/>
    <mergeCell ref="A19:B1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1"/>
  <sheetViews>
    <sheetView zoomScale="130" zoomScaleNormal="130" workbookViewId="0">
      <selection activeCell="H8" sqref="H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7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7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7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2283</v>
      </c>
    </row>
    <row r="5" spans="1:7" ht="18.75" x14ac:dyDescent="0.3">
      <c r="A5" s="1" t="s">
        <v>7</v>
      </c>
      <c r="B5" s="315">
        <f>B6*B8</f>
        <v>283.5</v>
      </c>
      <c r="C5" s="1" t="s">
        <v>8</v>
      </c>
      <c r="D5" s="1"/>
      <c r="E5" s="3" t="s">
        <v>9</v>
      </c>
      <c r="F5" s="275" t="s">
        <v>150</v>
      </c>
    </row>
    <row r="6" spans="1:7" ht="18.75" x14ac:dyDescent="0.3">
      <c r="A6" s="1" t="s">
        <v>11</v>
      </c>
      <c r="B6" s="890">
        <v>945</v>
      </c>
      <c r="C6" s="1" t="s">
        <v>5</v>
      </c>
      <c r="D6" s="1"/>
      <c r="E6" s="3" t="s">
        <v>12</v>
      </c>
      <c r="F6" s="275" t="s">
        <v>151</v>
      </c>
    </row>
    <row r="7" spans="1:7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7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2.1164021164021163</v>
      </c>
    </row>
    <row r="9" spans="1:7" ht="18.75" x14ac:dyDescent="0.3">
      <c r="A9" s="1" t="s">
        <v>66</v>
      </c>
      <c r="B9" s="1935">
        <v>7519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949"/>
      <c r="D11" s="1950"/>
      <c r="E11" s="1589"/>
      <c r="F11" s="1"/>
    </row>
    <row r="12" spans="1:7" ht="18.75" x14ac:dyDescent="0.3">
      <c r="A12" s="2072" t="s">
        <v>117</v>
      </c>
      <c r="B12" s="2072"/>
      <c r="C12" s="738">
        <v>1</v>
      </c>
      <c r="D12" s="1932">
        <f>F7*C12</f>
        <v>600</v>
      </c>
      <c r="E12" s="81"/>
      <c r="F12" s="1"/>
    </row>
    <row r="13" spans="1:7" ht="18.75" x14ac:dyDescent="0.3">
      <c r="A13" s="2072" t="s">
        <v>152</v>
      </c>
      <c r="B13" s="2072"/>
      <c r="C13" s="738">
        <v>1</v>
      </c>
      <c r="D13" s="1932">
        <f>F7*C13</f>
        <v>600</v>
      </c>
      <c r="E13" s="81"/>
      <c r="F13" s="1"/>
    </row>
    <row r="14" spans="1:7" ht="18.75" x14ac:dyDescent="0.3">
      <c r="A14" s="2072" t="s">
        <v>153</v>
      </c>
      <c r="B14" s="2072"/>
      <c r="C14" s="1266">
        <v>40</v>
      </c>
      <c r="D14" s="1937">
        <f>F7*C14</f>
        <v>24000</v>
      </c>
      <c r="E14" s="81"/>
      <c r="F14" s="1"/>
      <c r="G14" t="s">
        <v>29</v>
      </c>
    </row>
    <row r="15" spans="1:7" ht="18.75" x14ac:dyDescent="0.3">
      <c r="A15" s="2072"/>
      <c r="B15" s="2072"/>
      <c r="C15" s="20"/>
      <c r="D15" s="1937"/>
      <c r="E15" s="81"/>
      <c r="F15" s="1"/>
    </row>
    <row r="16" spans="1:7" ht="18.75" x14ac:dyDescent="0.3">
      <c r="A16" s="2105"/>
      <c r="B16" s="2105"/>
      <c r="C16" s="22"/>
      <c r="D16" s="1934"/>
      <c r="E16" s="1934"/>
      <c r="F16" s="1"/>
    </row>
    <row r="17" spans="1:6" ht="18.75" x14ac:dyDescent="0.3">
      <c r="A17" s="2073" t="s">
        <v>23</v>
      </c>
      <c r="B17" s="2125"/>
      <c r="C17" s="1933"/>
      <c r="D17" s="1933"/>
      <c r="E17" s="1"/>
      <c r="F17" s="1931" t="s">
        <v>84</v>
      </c>
    </row>
    <row r="18" spans="1:6" ht="18.75" x14ac:dyDescent="0.3">
      <c r="A18" s="2079" t="s">
        <v>24</v>
      </c>
      <c r="B18" s="2079"/>
      <c r="C18" s="1938" t="s">
        <v>25</v>
      </c>
      <c r="D18" s="1933" t="s">
        <v>26</v>
      </c>
      <c r="E18" s="1"/>
      <c r="F18" s="211" t="s">
        <v>72</v>
      </c>
    </row>
    <row r="19" spans="1:6" ht="18.75" x14ac:dyDescent="0.3">
      <c r="A19" s="2076" t="s">
        <v>154</v>
      </c>
      <c r="B19" s="2076"/>
      <c r="C19" s="20">
        <v>0.2</v>
      </c>
      <c r="D19" s="74">
        <f>B5*C19/100*1000</f>
        <v>567.00000000000011</v>
      </c>
      <c r="E19" s="1"/>
      <c r="F19" s="212"/>
    </row>
    <row r="20" spans="1:6" ht="18.75" x14ac:dyDescent="0.3">
      <c r="A20" s="2077" t="s">
        <v>159</v>
      </c>
      <c r="B20" s="2076"/>
      <c r="C20" s="34">
        <v>2.4</v>
      </c>
      <c r="D20" s="74">
        <f>B5*C20/100*1000</f>
        <v>6803.9999999999991</v>
      </c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9.5" thickBot="1" x14ac:dyDescent="0.35">
      <c r="A22" s="1951"/>
      <c r="B22" s="1951"/>
      <c r="C22" s="1952" t="s">
        <v>156</v>
      </c>
      <c r="D22" s="1953"/>
      <c r="E22" s="1873"/>
      <c r="F22" s="1873"/>
    </row>
    <row r="23" spans="1:6" ht="18.75" x14ac:dyDescent="0.3">
      <c r="A23" s="1" t="str">
        <f>B2</f>
        <v>TELARES DEL SUR</v>
      </c>
      <c r="B23" s="2078" t="str">
        <f>B7</f>
        <v>NEGRO</v>
      </c>
      <c r="C23" s="2078"/>
      <c r="D23" s="1" t="s">
        <v>6</v>
      </c>
      <c r="E23" s="9">
        <f>F4</f>
        <v>2283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936" t="s">
        <v>25</v>
      </c>
      <c r="D24" s="1933" t="s">
        <v>26</v>
      </c>
      <c r="E24" s="1"/>
      <c r="F24" s="1"/>
    </row>
    <row r="25" spans="1:6" ht="18.75" x14ac:dyDescent="0.3">
      <c r="A25" s="2071" t="str">
        <f>A19</f>
        <v>AZUL KAYARUS BRL 200%</v>
      </c>
      <c r="B25" s="2071"/>
      <c r="C25" s="48">
        <f>C19</f>
        <v>0.2</v>
      </c>
      <c r="D25" s="49">
        <f>D19</f>
        <v>567.00000000000011</v>
      </c>
      <c r="E25" s="1"/>
      <c r="F25" s="1"/>
    </row>
    <row r="26" spans="1:6" ht="18.75" x14ac:dyDescent="0.3">
      <c r="A26" s="2077" t="str">
        <f>A20</f>
        <v>NEGRO DIRECTO LUZ TQ FG 1800</v>
      </c>
      <c r="B26" s="2077"/>
      <c r="C26" s="48">
        <f t="shared" ref="C26:D26" si="0">C20</f>
        <v>2.4</v>
      </c>
      <c r="D26" s="49">
        <f t="shared" si="0"/>
        <v>6803.9999999999991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939">
        <v>1.5</v>
      </c>
      <c r="D30" s="1939">
        <f>F7*C30</f>
        <v>900</v>
      </c>
    </row>
    <row r="31" spans="1:6" x14ac:dyDescent="0.25">
      <c r="A31" s="2070" t="s">
        <v>158</v>
      </c>
      <c r="B31" s="2070"/>
      <c r="C31" s="1939">
        <v>3</v>
      </c>
      <c r="D31" s="1939">
        <f>F7*C31</f>
        <v>1800</v>
      </c>
    </row>
  </sheetData>
  <mergeCells count="24">
    <mergeCell ref="A1:B1"/>
    <mergeCell ref="C1:D1"/>
    <mergeCell ref="E1:F1"/>
    <mergeCell ref="B2:C2"/>
    <mergeCell ref="A11:B11"/>
    <mergeCell ref="A24:B24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B23:C23"/>
    <mergeCell ref="A31:B31"/>
    <mergeCell ref="A25:B25"/>
    <mergeCell ref="A26:B26"/>
    <mergeCell ref="A27:B27"/>
    <mergeCell ref="E27:F27"/>
    <mergeCell ref="A29:D29"/>
    <mergeCell ref="A30:B30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0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248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2281</v>
      </c>
      <c r="G4" s="3"/>
    </row>
    <row r="5" spans="1:7" ht="18.75" x14ac:dyDescent="0.3">
      <c r="A5" s="1" t="s">
        <v>7</v>
      </c>
      <c r="B5" s="277">
        <f>B6*B8</f>
        <v>88.753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409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103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0.217</v>
      </c>
      <c r="C8" s="3" t="s">
        <v>29</v>
      </c>
      <c r="D8" s="3"/>
      <c r="E8" s="3" t="s">
        <v>17</v>
      </c>
      <c r="F8" s="296">
        <f>F7/B5</f>
        <v>11.267224769866933</v>
      </c>
      <c r="G8" s="3"/>
    </row>
    <row r="9" spans="1:7" ht="18.75" x14ac:dyDescent="0.3">
      <c r="A9" s="1" t="s">
        <v>66</v>
      </c>
      <c r="B9" s="1">
        <v>9233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x14ac:dyDescent="0.25">
      <c r="A11" s="2069" t="s">
        <v>264</v>
      </c>
      <c r="B11" s="2069"/>
      <c r="C11" s="2069"/>
      <c r="D11" s="2069"/>
      <c r="E11" s="2069"/>
      <c r="F11" s="2069"/>
    </row>
    <row r="12" spans="1:7" x14ac:dyDescent="0.25">
      <c r="A12" s="2122" t="s">
        <v>263</v>
      </c>
      <c r="B12" s="2122"/>
      <c r="C12" s="2122"/>
      <c r="D12" s="2122"/>
      <c r="E12" s="2099"/>
      <c r="F12" s="2099"/>
    </row>
    <row r="13" spans="1:7" ht="18.75" x14ac:dyDescent="0.3">
      <c r="A13" s="2079" t="s">
        <v>18</v>
      </c>
      <c r="B13" s="2079"/>
      <c r="C13" s="1922" t="s">
        <v>164</v>
      </c>
      <c r="D13" s="1925" t="s">
        <v>198</v>
      </c>
      <c r="E13" s="1924"/>
      <c r="F13" s="1"/>
    </row>
    <row r="14" spans="1:7" ht="18.75" x14ac:dyDescent="0.3">
      <c r="A14" s="2072" t="s">
        <v>213</v>
      </c>
      <c r="B14" s="2072"/>
      <c r="C14" s="1927">
        <v>0.4</v>
      </c>
      <c r="D14" s="1927">
        <f>F7*C14</f>
        <v>400</v>
      </c>
      <c r="E14" s="81"/>
      <c r="F14" s="1"/>
    </row>
    <row r="15" spans="1:7" ht="18.75" x14ac:dyDescent="0.3">
      <c r="A15" s="2072" t="s">
        <v>20</v>
      </c>
      <c r="B15" s="2072"/>
      <c r="C15" s="738">
        <v>0.6</v>
      </c>
      <c r="D15" s="1929">
        <f>F7*C15</f>
        <v>600</v>
      </c>
      <c r="E15" s="81"/>
      <c r="F15" s="1"/>
    </row>
    <row r="16" spans="1:7" ht="18.75" x14ac:dyDescent="0.3">
      <c r="A16" s="2072" t="s">
        <v>21</v>
      </c>
      <c r="B16" s="2072"/>
      <c r="C16" s="738">
        <v>2</v>
      </c>
      <c r="D16" s="1929">
        <f>F7*C16</f>
        <v>2000</v>
      </c>
      <c r="E16" s="81"/>
      <c r="F16" s="1"/>
    </row>
    <row r="17" spans="1:12" ht="18.75" x14ac:dyDescent="0.3">
      <c r="A17" s="2072" t="s">
        <v>22</v>
      </c>
      <c r="B17" s="2072"/>
      <c r="C17" s="738">
        <v>2</v>
      </c>
      <c r="D17" s="1929">
        <f>F7*C17</f>
        <v>2000</v>
      </c>
      <c r="E17" s="81"/>
      <c r="F17" s="1"/>
    </row>
    <row r="18" spans="1:12" ht="18.75" x14ac:dyDescent="0.3">
      <c r="A18" s="1930"/>
      <c r="B18" s="1930"/>
      <c r="C18" s="22"/>
      <c r="D18" s="25"/>
      <c r="E18" s="1924"/>
      <c r="F18" s="1923" t="s">
        <v>84</v>
      </c>
    </row>
    <row r="19" spans="1:12" ht="18.75" x14ac:dyDescent="0.3">
      <c r="A19" s="2073" t="s">
        <v>23</v>
      </c>
      <c r="B19" s="2074"/>
      <c r="C19" s="176"/>
      <c r="D19" s="280"/>
      <c r="E19" s="1"/>
      <c r="F19" s="211"/>
    </row>
    <row r="20" spans="1:12" ht="18.75" x14ac:dyDescent="0.3">
      <c r="A20" s="2079" t="s">
        <v>24</v>
      </c>
      <c r="B20" s="2079"/>
      <c r="C20" s="1928" t="s">
        <v>25</v>
      </c>
      <c r="D20" s="1925" t="s">
        <v>26</v>
      </c>
      <c r="E20" s="1"/>
      <c r="F20" s="212"/>
    </row>
    <row r="21" spans="1:12" ht="18.75" x14ac:dyDescent="0.3">
      <c r="A21" s="2077" t="s">
        <v>203</v>
      </c>
      <c r="B21" s="2077"/>
      <c r="C21" s="20">
        <v>0.19600000000000001</v>
      </c>
      <c r="D21" s="74">
        <f>B5*C21/100*1000</f>
        <v>173.95588000000001</v>
      </c>
      <c r="E21" s="1"/>
      <c r="F21" s="212"/>
    </row>
    <row r="22" spans="1:12" ht="18.75" x14ac:dyDescent="0.3">
      <c r="A22" s="2077" t="s">
        <v>28</v>
      </c>
      <c r="B22" s="2077"/>
      <c r="C22" s="20">
        <v>3.4000000000000002E-2</v>
      </c>
      <c r="D22" s="74">
        <f>B5*C22/100*1000</f>
        <v>30.176020000000001</v>
      </c>
      <c r="E22" s="1"/>
      <c r="F22" s="212"/>
    </row>
    <row r="23" spans="1:12" ht="18.75" x14ac:dyDescent="0.3">
      <c r="A23" s="2077" t="s">
        <v>211</v>
      </c>
      <c r="B23" s="2077"/>
      <c r="C23" s="20">
        <v>0.182</v>
      </c>
      <c r="D23" s="74">
        <f>B5*C23/100*1000</f>
        <v>161.53045999999998</v>
      </c>
      <c r="E23" s="1"/>
      <c r="F23" s="213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1" t="str">
        <f>B2</f>
        <v>TELARES D SUR</v>
      </c>
      <c r="B25" s="2078" t="str">
        <f>B7</f>
        <v>GRIS TOPO</v>
      </c>
      <c r="C25" s="2078"/>
      <c r="D25" s="1926" t="s">
        <v>30</v>
      </c>
      <c r="E25" s="9">
        <f>F4</f>
        <v>2281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1923" t="s">
        <v>26</v>
      </c>
      <c r="E26" s="1"/>
      <c r="F26" s="1"/>
    </row>
    <row r="27" spans="1:12" ht="18.75" x14ac:dyDescent="0.3">
      <c r="A27" s="2123" t="str">
        <f>A21</f>
        <v>PARDO ALLO LUMACRON SER 150%</v>
      </c>
      <c r="B27" s="2124"/>
      <c r="C27" s="48">
        <f>C21</f>
        <v>0.19600000000000001</v>
      </c>
      <c r="D27" s="49">
        <f t="shared" ref="D27:D29" si="0">D21</f>
        <v>173.95588000000001</v>
      </c>
      <c r="E27" s="1"/>
      <c r="F27" s="1"/>
    </row>
    <row r="28" spans="1:12" ht="18.75" x14ac:dyDescent="0.3">
      <c r="A28" s="2123" t="str">
        <f>A22</f>
        <v>RUBINA LUMACRON 2GFL CONC</v>
      </c>
      <c r="B28" s="2124"/>
      <c r="C28" s="48">
        <f>C22</f>
        <v>3.4000000000000002E-2</v>
      </c>
      <c r="D28" s="49">
        <f t="shared" si="0"/>
        <v>30.176020000000001</v>
      </c>
      <c r="E28" s="1"/>
      <c r="F28" s="1"/>
    </row>
    <row r="29" spans="1:12" ht="18.75" x14ac:dyDescent="0.3">
      <c r="A29" s="2123" t="str">
        <f>A23</f>
        <v>AZUL MNO LUMACRON EXNSF 300%</v>
      </c>
      <c r="B29" s="2124"/>
      <c r="C29" s="48">
        <f>C23</f>
        <v>0.182</v>
      </c>
      <c r="D29" s="49">
        <f t="shared" si="0"/>
        <v>161.53045999999998</v>
      </c>
      <c r="E29" s="2069" t="s">
        <v>83</v>
      </c>
      <c r="F29" s="2069"/>
    </row>
    <row r="30" spans="1:12" x14ac:dyDescent="0.25">
      <c r="D30" s="50"/>
    </row>
  </sheetData>
  <mergeCells count="21">
    <mergeCell ref="A28:B28"/>
    <mergeCell ref="A29:B29"/>
    <mergeCell ref="E29:F29"/>
    <mergeCell ref="A21:B21"/>
    <mergeCell ref="A22:B22"/>
    <mergeCell ref="A23:B23"/>
    <mergeCell ref="B25:C25"/>
    <mergeCell ref="A26:B26"/>
    <mergeCell ref="A27:B27"/>
    <mergeCell ref="A20:B20"/>
    <mergeCell ref="A1:B1"/>
    <mergeCell ref="C1:D1"/>
    <mergeCell ref="E1:F1"/>
    <mergeCell ref="A11:F11"/>
    <mergeCell ref="A12:F12"/>
    <mergeCell ref="A13:B13"/>
    <mergeCell ref="A14:B14"/>
    <mergeCell ref="A15:B15"/>
    <mergeCell ref="A16:B16"/>
    <mergeCell ref="A17:B17"/>
    <mergeCell ref="A19:B1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0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248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2280</v>
      </c>
      <c r="G4" s="3"/>
    </row>
    <row r="5" spans="1:7" ht="18.75" x14ac:dyDescent="0.3">
      <c r="A5" s="1" t="s">
        <v>7</v>
      </c>
      <c r="B5" s="277">
        <f>B6*B8</f>
        <v>88.753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409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103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0.217</v>
      </c>
      <c r="C8" s="3" t="s">
        <v>29</v>
      </c>
      <c r="D8" s="3"/>
      <c r="E8" s="3" t="s">
        <v>17</v>
      </c>
      <c r="F8" s="296">
        <f>F7/B5</f>
        <v>11.267224769866933</v>
      </c>
      <c r="G8" s="3"/>
    </row>
    <row r="9" spans="1:7" ht="18.75" x14ac:dyDescent="0.3">
      <c r="A9" s="1" t="s">
        <v>66</v>
      </c>
      <c r="B9" s="1">
        <v>9233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x14ac:dyDescent="0.25">
      <c r="A11" s="2069" t="s">
        <v>264</v>
      </c>
      <c r="B11" s="2069"/>
      <c r="C11" s="2069"/>
      <c r="D11" s="2069"/>
      <c r="E11" s="2069"/>
      <c r="F11" s="2069"/>
    </row>
    <row r="12" spans="1:7" x14ac:dyDescent="0.25">
      <c r="A12" s="2122" t="s">
        <v>263</v>
      </c>
      <c r="B12" s="2122"/>
      <c r="C12" s="2122"/>
      <c r="D12" s="2122"/>
      <c r="E12" s="2099"/>
      <c r="F12" s="2099"/>
    </row>
    <row r="13" spans="1:7" ht="18.75" x14ac:dyDescent="0.3">
      <c r="A13" s="2079" t="s">
        <v>18</v>
      </c>
      <c r="B13" s="2079"/>
      <c r="C13" s="1922" t="s">
        <v>164</v>
      </c>
      <c r="D13" s="1925" t="s">
        <v>198</v>
      </c>
      <c r="E13" s="1924"/>
      <c r="F13" s="1"/>
    </row>
    <row r="14" spans="1:7" ht="18.75" x14ac:dyDescent="0.3">
      <c r="A14" s="2072" t="s">
        <v>213</v>
      </c>
      <c r="B14" s="2072"/>
      <c r="C14" s="1927">
        <v>0.4</v>
      </c>
      <c r="D14" s="1927">
        <f>F7*C14</f>
        <v>400</v>
      </c>
      <c r="E14" s="81"/>
      <c r="F14" s="1"/>
    </row>
    <row r="15" spans="1:7" ht="18.75" x14ac:dyDescent="0.3">
      <c r="A15" s="2072" t="s">
        <v>20</v>
      </c>
      <c r="B15" s="2072"/>
      <c r="C15" s="738">
        <v>0.6</v>
      </c>
      <c r="D15" s="1929">
        <f>F7*C15</f>
        <v>600</v>
      </c>
      <c r="E15" s="81"/>
      <c r="F15" s="1"/>
    </row>
    <row r="16" spans="1:7" ht="18.75" x14ac:dyDescent="0.3">
      <c r="A16" s="2072" t="s">
        <v>21</v>
      </c>
      <c r="B16" s="2072"/>
      <c r="C16" s="738">
        <v>2</v>
      </c>
      <c r="D16" s="1929">
        <f>F7*C16</f>
        <v>2000</v>
      </c>
      <c r="E16" s="81"/>
      <c r="F16" s="1"/>
    </row>
    <row r="17" spans="1:12" ht="18.75" x14ac:dyDescent="0.3">
      <c r="A17" s="2072" t="s">
        <v>22</v>
      </c>
      <c r="B17" s="2072"/>
      <c r="C17" s="738">
        <v>2</v>
      </c>
      <c r="D17" s="1929">
        <f>F7*C17</f>
        <v>2000</v>
      </c>
      <c r="E17" s="81"/>
      <c r="F17" s="1"/>
    </row>
    <row r="18" spans="1:12" ht="18.75" x14ac:dyDescent="0.3">
      <c r="A18" s="1930"/>
      <c r="B18" s="1930"/>
      <c r="C18" s="22"/>
      <c r="D18" s="25"/>
      <c r="E18" s="1924"/>
      <c r="F18" s="1923" t="s">
        <v>84</v>
      </c>
    </row>
    <row r="19" spans="1:12" ht="18.75" x14ac:dyDescent="0.3">
      <c r="A19" s="2073" t="s">
        <v>23</v>
      </c>
      <c r="B19" s="2074"/>
      <c r="C19" s="176"/>
      <c r="D19" s="280"/>
      <c r="E19" s="1"/>
      <c r="F19" s="211"/>
    </row>
    <row r="20" spans="1:12" ht="18.75" x14ac:dyDescent="0.3">
      <c r="A20" s="2079" t="s">
        <v>24</v>
      </c>
      <c r="B20" s="2079"/>
      <c r="C20" s="1928" t="s">
        <v>25</v>
      </c>
      <c r="D20" s="1925" t="s">
        <v>26</v>
      </c>
      <c r="E20" s="1"/>
      <c r="F20" s="212"/>
    </row>
    <row r="21" spans="1:12" ht="18.75" x14ac:dyDescent="0.3">
      <c r="A21" s="2077" t="s">
        <v>203</v>
      </c>
      <c r="B21" s="2077"/>
      <c r="C21" s="20">
        <v>0.19600000000000001</v>
      </c>
      <c r="D21" s="74">
        <f>B5*C21/100*1000</f>
        <v>173.95588000000001</v>
      </c>
      <c r="E21" s="1"/>
      <c r="F21" s="212"/>
    </row>
    <row r="22" spans="1:12" ht="18.75" x14ac:dyDescent="0.3">
      <c r="A22" s="2077" t="s">
        <v>28</v>
      </c>
      <c r="B22" s="2077"/>
      <c r="C22" s="20">
        <v>3.4000000000000002E-2</v>
      </c>
      <c r="D22" s="74">
        <f>B5*C22/100*1000</f>
        <v>30.176020000000001</v>
      </c>
      <c r="E22" s="1"/>
      <c r="F22" s="212"/>
    </row>
    <row r="23" spans="1:12" ht="18.75" x14ac:dyDescent="0.3">
      <c r="A23" s="2077" t="s">
        <v>211</v>
      </c>
      <c r="B23" s="2077"/>
      <c r="C23" s="20">
        <v>0.182</v>
      </c>
      <c r="D23" s="74">
        <f>B5*C23/100*1000</f>
        <v>161.53045999999998</v>
      </c>
      <c r="E23" s="1"/>
      <c r="F23" s="213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1" t="str">
        <f>B2</f>
        <v>TELARES D SUR</v>
      </c>
      <c r="B25" s="2078" t="str">
        <f>B7</f>
        <v>GRIS TOPO</v>
      </c>
      <c r="C25" s="2078"/>
      <c r="D25" s="1926" t="s">
        <v>30</v>
      </c>
      <c r="E25" s="9">
        <f>F4</f>
        <v>2280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1923" t="s">
        <v>26</v>
      </c>
      <c r="E26" s="1"/>
      <c r="F26" s="1"/>
    </row>
    <row r="27" spans="1:12" ht="18.75" x14ac:dyDescent="0.3">
      <c r="A27" s="2123" t="str">
        <f>A21</f>
        <v>PARDO ALLO LUMACRON SER 150%</v>
      </c>
      <c r="B27" s="2124"/>
      <c r="C27" s="48">
        <f>C21</f>
        <v>0.19600000000000001</v>
      </c>
      <c r="D27" s="49">
        <f t="shared" ref="D27:D29" si="0">D21</f>
        <v>173.95588000000001</v>
      </c>
      <c r="E27" s="1"/>
      <c r="F27" s="1"/>
    </row>
    <row r="28" spans="1:12" ht="18.75" x14ac:dyDescent="0.3">
      <c r="A28" s="2123" t="str">
        <f>A22</f>
        <v>RUBINA LUMACRON 2GFL CONC</v>
      </c>
      <c r="B28" s="2124"/>
      <c r="C28" s="48">
        <f>C22</f>
        <v>3.4000000000000002E-2</v>
      </c>
      <c r="D28" s="49">
        <f t="shared" si="0"/>
        <v>30.176020000000001</v>
      </c>
      <c r="E28" s="1"/>
      <c r="F28" s="1"/>
    </row>
    <row r="29" spans="1:12" ht="18.75" x14ac:dyDescent="0.3">
      <c r="A29" s="2123" t="str">
        <f>A23</f>
        <v>AZUL MNO LUMACRON EXNSF 300%</v>
      </c>
      <c r="B29" s="2124"/>
      <c r="C29" s="48">
        <f>C23</f>
        <v>0.182</v>
      </c>
      <c r="D29" s="49">
        <f t="shared" si="0"/>
        <v>161.53045999999998</v>
      </c>
      <c r="E29" s="2069" t="s">
        <v>83</v>
      </c>
      <c r="F29" s="2069"/>
    </row>
    <row r="30" spans="1:12" x14ac:dyDescent="0.25">
      <c r="D30" s="50"/>
    </row>
  </sheetData>
  <mergeCells count="21">
    <mergeCell ref="E29:F29"/>
    <mergeCell ref="A11:F11"/>
    <mergeCell ref="A12:F12"/>
    <mergeCell ref="A23:B23"/>
    <mergeCell ref="B25:C25"/>
    <mergeCell ref="A26:B26"/>
    <mergeCell ref="A27:B27"/>
    <mergeCell ref="A28:B28"/>
    <mergeCell ref="A29:B29"/>
    <mergeCell ref="A16:B16"/>
    <mergeCell ref="A17:B17"/>
    <mergeCell ref="A19:B19"/>
    <mergeCell ref="A20:B20"/>
    <mergeCell ref="A21:B21"/>
    <mergeCell ref="A22:B22"/>
    <mergeCell ref="A15:B15"/>
    <mergeCell ref="A1:B1"/>
    <mergeCell ref="C1:D1"/>
    <mergeCell ref="E1:F1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917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2275</v>
      </c>
      <c r="G4" s="3"/>
    </row>
    <row r="5" spans="1:7" ht="18.75" x14ac:dyDescent="0.3">
      <c r="A5" s="1" t="s">
        <v>7</v>
      </c>
      <c r="B5" s="8">
        <f>B6*B8</f>
        <v>141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470</v>
      </c>
      <c r="C6" s="3" t="s">
        <v>5</v>
      </c>
      <c r="D6" s="3"/>
      <c r="E6" s="3" t="s">
        <v>12</v>
      </c>
      <c r="F6" s="1917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7.0921985815602833</v>
      </c>
      <c r="G8" s="3"/>
    </row>
    <row r="9" spans="1:7" ht="18.75" x14ac:dyDescent="0.3">
      <c r="A9" s="1" t="s">
        <v>66</v>
      </c>
      <c r="B9" s="1917">
        <v>7519</v>
      </c>
      <c r="C9" s="1"/>
      <c r="D9" s="1"/>
      <c r="E9" s="1"/>
      <c r="F9" s="1"/>
    </row>
    <row r="10" spans="1:7" ht="18.75" x14ac:dyDescent="0.3">
      <c r="A10" s="1"/>
      <c r="B10" s="1917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910"/>
      <c r="F12" s="1910"/>
    </row>
    <row r="13" spans="1:7" x14ac:dyDescent="0.25">
      <c r="A13" s="2099" t="s">
        <v>207</v>
      </c>
      <c r="B13" s="2099"/>
      <c r="C13" s="1359">
        <v>2</v>
      </c>
      <c r="D13" s="1360">
        <f>F7*C13</f>
        <v>2000</v>
      </c>
      <c r="E13" s="1910"/>
      <c r="F13" s="1910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910"/>
      <c r="F14" s="1910"/>
    </row>
    <row r="15" spans="1:7" ht="18.75" x14ac:dyDescent="0.3">
      <c r="A15" s="2088" t="s">
        <v>18</v>
      </c>
      <c r="B15" s="2089"/>
      <c r="C15" s="1915" t="s">
        <v>164</v>
      </c>
      <c r="D15" s="1913" t="s">
        <v>26</v>
      </c>
      <c r="E15" s="1912"/>
      <c r="F15" s="1"/>
    </row>
    <row r="16" spans="1:7" ht="18.75" x14ac:dyDescent="0.3">
      <c r="A16" s="2072" t="s">
        <v>213</v>
      </c>
      <c r="B16" s="2072"/>
      <c r="C16" s="1914">
        <v>0.4</v>
      </c>
      <c r="D16" s="1914">
        <f>F7*C16</f>
        <v>400</v>
      </c>
      <c r="E16" s="81" t="s">
        <v>29</v>
      </c>
      <c r="F16" s="1"/>
    </row>
    <row r="17" spans="1:12" ht="18.75" x14ac:dyDescent="0.3">
      <c r="A17" s="2072" t="s">
        <v>20</v>
      </c>
      <c r="B17" s="2072"/>
      <c r="C17" s="738">
        <v>0.6</v>
      </c>
      <c r="D17" s="1918">
        <f>F7*C17</f>
        <v>600</v>
      </c>
      <c r="E17" s="81"/>
      <c r="F17" s="1"/>
    </row>
    <row r="18" spans="1:12" ht="18.75" x14ac:dyDescent="0.3">
      <c r="A18" s="2072" t="s">
        <v>21</v>
      </c>
      <c r="B18" s="2072"/>
      <c r="C18" s="738">
        <v>2</v>
      </c>
      <c r="D18" s="1918">
        <f>F7*C18</f>
        <v>2000</v>
      </c>
      <c r="E18" s="81"/>
      <c r="F18" s="1"/>
    </row>
    <row r="19" spans="1:12" ht="18.75" x14ac:dyDescent="0.3">
      <c r="A19" s="2072" t="s">
        <v>22</v>
      </c>
      <c r="B19" s="2072"/>
      <c r="C19" s="738">
        <v>2</v>
      </c>
      <c r="D19" s="1918">
        <f>F7*C19</f>
        <v>2000</v>
      </c>
      <c r="E19" s="81"/>
      <c r="F19" s="1"/>
    </row>
    <row r="20" spans="1:12" ht="18.75" x14ac:dyDescent="0.3">
      <c r="A20" s="1919"/>
      <c r="B20" s="1919"/>
      <c r="C20" s="22" t="s">
        <v>29</v>
      </c>
      <c r="D20" s="25"/>
      <c r="E20" s="1912"/>
      <c r="F20" s="1911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11"/>
    </row>
    <row r="22" spans="1:12" ht="18.75" x14ac:dyDescent="0.3">
      <c r="A22" s="2079" t="s">
        <v>24</v>
      </c>
      <c r="B22" s="2079"/>
      <c r="C22" s="1920" t="s">
        <v>25</v>
      </c>
      <c r="D22" s="1916" t="s">
        <v>26</v>
      </c>
      <c r="E22" s="1"/>
      <c r="F22" s="212"/>
    </row>
    <row r="23" spans="1:12" ht="18.75" x14ac:dyDescent="0.3">
      <c r="A23" s="2077" t="s">
        <v>28</v>
      </c>
      <c r="B23" s="2077"/>
      <c r="C23" s="20">
        <v>7.0000000000000007E-2</v>
      </c>
      <c r="D23" s="74">
        <f>B5*C23/100*1000</f>
        <v>98.700000000000017</v>
      </c>
      <c r="E23" s="1"/>
      <c r="F23" s="212"/>
    </row>
    <row r="24" spans="1:12" ht="18.75" x14ac:dyDescent="0.3">
      <c r="A24" s="2077" t="s">
        <v>262</v>
      </c>
      <c r="B24" s="2077"/>
      <c r="C24" s="34">
        <v>2.5</v>
      </c>
      <c r="D24" s="736">
        <f>B5*C24/100*1000</f>
        <v>3525</v>
      </c>
      <c r="E24" s="1"/>
      <c r="F24" s="212"/>
    </row>
    <row r="25" spans="1:12" ht="18.75" x14ac:dyDescent="0.3">
      <c r="A25" s="2077"/>
      <c r="B25" s="2077"/>
      <c r="C25" s="20"/>
      <c r="D25" s="74"/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1912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NEGRO</v>
      </c>
      <c r="C28" s="2078"/>
      <c r="D28" s="44" t="s">
        <v>30</v>
      </c>
      <c r="E28" s="9">
        <f>F4</f>
        <v>2275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911" t="s">
        <v>26</v>
      </c>
      <c r="E29" s="1"/>
      <c r="F29" s="1"/>
    </row>
    <row r="30" spans="1:12" ht="18.75" x14ac:dyDescent="0.3">
      <c r="A30" s="2095" t="str">
        <f>A23</f>
        <v>RUBINA LUMACRON 2GFL CONC</v>
      </c>
      <c r="B30" s="2096"/>
      <c r="C30" s="20">
        <f>C23</f>
        <v>7.0000000000000007E-2</v>
      </c>
      <c r="D30" s="74">
        <f>B5*C30/100*1000</f>
        <v>98.700000000000017</v>
      </c>
      <c r="E30" s="1"/>
      <c r="F30" s="1"/>
    </row>
    <row r="31" spans="1:12" ht="18.75" x14ac:dyDescent="0.3">
      <c r="A31" s="2095" t="str">
        <f>A24</f>
        <v>NEGRO DISPERSO TQ  EXSF 300%</v>
      </c>
      <c r="B31" s="2096"/>
      <c r="C31" s="20">
        <f>C24</f>
        <v>2.5</v>
      </c>
      <c r="D31" s="1228">
        <f>B5*C31/100*1000</f>
        <v>3525</v>
      </c>
      <c r="E31" s="1"/>
      <c r="F31" s="1"/>
    </row>
    <row r="32" spans="1:12" ht="18.75" x14ac:dyDescent="0.3">
      <c r="A32" s="2095" t="s">
        <v>29</v>
      </c>
      <c r="B32" s="2096"/>
      <c r="C32" s="48"/>
      <c r="D32" s="49"/>
      <c r="E32" s="2069" t="s">
        <v>83</v>
      </c>
      <c r="F32" s="2069"/>
    </row>
    <row r="33" spans="1:4" x14ac:dyDescent="0.25">
      <c r="D33" s="50"/>
    </row>
    <row r="34" spans="1:4" x14ac:dyDescent="0.25">
      <c r="A34" s="2126"/>
      <c r="B34" s="2126"/>
      <c r="C34" s="2126"/>
      <c r="D34" s="2126"/>
    </row>
    <row r="35" spans="1:4" x14ac:dyDescent="0.25">
      <c r="A35" s="2126"/>
      <c r="B35" s="2126"/>
      <c r="C35" s="1921"/>
      <c r="D35" s="1921"/>
    </row>
    <row r="36" spans="1:4" x14ac:dyDescent="0.25">
      <c r="A36" s="2126"/>
      <c r="B36" s="2126"/>
      <c r="C36" s="1921"/>
      <c r="D36" s="1921"/>
    </row>
    <row r="37" spans="1:4" x14ac:dyDescent="0.25">
      <c r="A37" s="2126"/>
      <c r="B37" s="2126"/>
      <c r="C37" s="1921"/>
      <c r="D37" s="1921"/>
    </row>
  </sheetData>
  <mergeCells count="28">
    <mergeCell ref="A18:B18"/>
    <mergeCell ref="A1:B1"/>
    <mergeCell ref="C1:D1"/>
    <mergeCell ref="E1:F1"/>
    <mergeCell ref="B2:C2"/>
    <mergeCell ref="A11:F11"/>
    <mergeCell ref="A12:B12"/>
    <mergeCell ref="A13:B13"/>
    <mergeCell ref="A14:B14"/>
    <mergeCell ref="A15:B15"/>
    <mergeCell ref="A16:B16"/>
    <mergeCell ref="A17:B17"/>
    <mergeCell ref="E32:F32"/>
    <mergeCell ref="A19:B19"/>
    <mergeCell ref="A21:B21"/>
    <mergeCell ref="A22:B22"/>
    <mergeCell ref="A23:B23"/>
    <mergeCell ref="A24:B24"/>
    <mergeCell ref="A25:B25"/>
    <mergeCell ref="A34:D34"/>
    <mergeCell ref="A35:B35"/>
    <mergeCell ref="A36:B36"/>
    <mergeCell ref="A37:B37"/>
    <mergeCell ref="B28:C28"/>
    <mergeCell ref="A29:B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9" sqref="B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917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2274</v>
      </c>
      <c r="G4" s="3"/>
    </row>
    <row r="5" spans="1:7" ht="18.75" x14ac:dyDescent="0.3">
      <c r="A5" s="1" t="s">
        <v>7</v>
      </c>
      <c r="B5" s="8">
        <f>B6*B8</f>
        <v>141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470</v>
      </c>
      <c r="C6" s="3" t="s">
        <v>5</v>
      </c>
      <c r="D6" s="3"/>
      <c r="E6" s="3" t="s">
        <v>12</v>
      </c>
      <c r="F6" s="1917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7.0921985815602833</v>
      </c>
      <c r="G8" s="3"/>
    </row>
    <row r="9" spans="1:7" ht="18.75" x14ac:dyDescent="0.3">
      <c r="A9" s="1" t="s">
        <v>66</v>
      </c>
      <c r="B9" s="1917">
        <v>7519</v>
      </c>
      <c r="C9" s="1"/>
      <c r="D9" s="1"/>
      <c r="E9" s="1"/>
      <c r="F9" s="1"/>
    </row>
    <row r="10" spans="1:7" ht="18.75" x14ac:dyDescent="0.3">
      <c r="A10" s="1"/>
      <c r="B10" s="1917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910"/>
      <c r="F12" s="1910"/>
    </row>
    <row r="13" spans="1:7" x14ac:dyDescent="0.25">
      <c r="A13" s="2099" t="s">
        <v>207</v>
      </c>
      <c r="B13" s="2099"/>
      <c r="C13" s="1359">
        <v>2</v>
      </c>
      <c r="D13" s="1360">
        <f>F7*C13</f>
        <v>2000</v>
      </c>
      <c r="E13" s="1910"/>
      <c r="F13" s="1910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910"/>
      <c r="F14" s="1910"/>
    </row>
    <row r="15" spans="1:7" ht="18.75" x14ac:dyDescent="0.3">
      <c r="A15" s="2088" t="s">
        <v>18</v>
      </c>
      <c r="B15" s="2089"/>
      <c r="C15" s="1915" t="s">
        <v>164</v>
      </c>
      <c r="D15" s="1913" t="s">
        <v>26</v>
      </c>
      <c r="E15" s="1912"/>
      <c r="F15" s="1"/>
    </row>
    <row r="16" spans="1:7" ht="18.75" x14ac:dyDescent="0.3">
      <c r="A16" s="2072" t="s">
        <v>213</v>
      </c>
      <c r="B16" s="2072"/>
      <c r="C16" s="1914">
        <v>0.4</v>
      </c>
      <c r="D16" s="1914">
        <f>F7*C16</f>
        <v>400</v>
      </c>
      <c r="E16" s="81" t="s">
        <v>29</v>
      </c>
      <c r="F16" s="1"/>
    </row>
    <row r="17" spans="1:12" ht="18.75" x14ac:dyDescent="0.3">
      <c r="A17" s="2072" t="s">
        <v>20</v>
      </c>
      <c r="B17" s="2072"/>
      <c r="C17" s="738">
        <v>0.6</v>
      </c>
      <c r="D17" s="1918">
        <f>F7*C17</f>
        <v>600</v>
      </c>
      <c r="E17" s="81"/>
      <c r="F17" s="1"/>
    </row>
    <row r="18" spans="1:12" ht="18.75" x14ac:dyDescent="0.3">
      <c r="A18" s="2072" t="s">
        <v>21</v>
      </c>
      <c r="B18" s="2072"/>
      <c r="C18" s="738">
        <v>2</v>
      </c>
      <c r="D18" s="1918">
        <f>F7*C18</f>
        <v>2000</v>
      </c>
      <c r="E18" s="81"/>
      <c r="F18" s="1"/>
    </row>
    <row r="19" spans="1:12" ht="18.75" x14ac:dyDescent="0.3">
      <c r="A19" s="2072" t="s">
        <v>22</v>
      </c>
      <c r="B19" s="2072"/>
      <c r="C19" s="738">
        <v>2</v>
      </c>
      <c r="D19" s="1918">
        <f>F7*C19</f>
        <v>2000</v>
      </c>
      <c r="E19" s="81"/>
      <c r="F19" s="1"/>
    </row>
    <row r="20" spans="1:12" ht="18.75" x14ac:dyDescent="0.3">
      <c r="A20" s="1919"/>
      <c r="B20" s="1919"/>
      <c r="C20" s="22" t="s">
        <v>29</v>
      </c>
      <c r="D20" s="25"/>
      <c r="E20" s="1912"/>
      <c r="F20" s="1911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11"/>
    </row>
    <row r="22" spans="1:12" ht="18.75" x14ac:dyDescent="0.3">
      <c r="A22" s="2079" t="s">
        <v>24</v>
      </c>
      <c r="B22" s="2079"/>
      <c r="C22" s="1920" t="s">
        <v>25</v>
      </c>
      <c r="D22" s="1916" t="s">
        <v>26</v>
      </c>
      <c r="E22" s="1"/>
      <c r="F22" s="212"/>
    </row>
    <row r="23" spans="1:12" ht="18.75" x14ac:dyDescent="0.3">
      <c r="A23" s="2077" t="s">
        <v>28</v>
      </c>
      <c r="B23" s="2077"/>
      <c r="C23" s="20">
        <v>7.0000000000000007E-2</v>
      </c>
      <c r="D23" s="74">
        <f>B5*C23/100*1000</f>
        <v>98.700000000000017</v>
      </c>
      <c r="E23" s="1"/>
      <c r="F23" s="212"/>
    </row>
    <row r="24" spans="1:12" ht="18.75" x14ac:dyDescent="0.3">
      <c r="A24" s="2077" t="s">
        <v>262</v>
      </c>
      <c r="B24" s="2077"/>
      <c r="C24" s="34">
        <v>2.5</v>
      </c>
      <c r="D24" s="736">
        <f>B5*C24/100*1000</f>
        <v>3525</v>
      </c>
      <c r="E24" s="1"/>
      <c r="F24" s="212"/>
    </row>
    <row r="25" spans="1:12" ht="18.75" x14ac:dyDescent="0.3">
      <c r="A25" s="2077"/>
      <c r="B25" s="2077"/>
      <c r="C25" s="20"/>
      <c r="D25" s="74"/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1912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NEGRO</v>
      </c>
      <c r="C28" s="2078"/>
      <c r="D28" s="44" t="s">
        <v>30</v>
      </c>
      <c r="E28" s="9">
        <f>F4</f>
        <v>2274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911" t="s">
        <v>26</v>
      </c>
      <c r="E29" s="1"/>
      <c r="F29" s="1"/>
    </row>
    <row r="30" spans="1:12" ht="18.75" x14ac:dyDescent="0.3">
      <c r="A30" s="2095" t="str">
        <f>A23</f>
        <v>RUBINA LUMACRON 2GFL CONC</v>
      </c>
      <c r="B30" s="2096"/>
      <c r="C30" s="20">
        <f>C23</f>
        <v>7.0000000000000007E-2</v>
      </c>
      <c r="D30" s="74">
        <f>B5*C30/100*1000</f>
        <v>98.700000000000017</v>
      </c>
      <c r="E30" s="1"/>
      <c r="F30" s="1"/>
    </row>
    <row r="31" spans="1:12" ht="18.75" x14ac:dyDescent="0.3">
      <c r="A31" s="2095" t="str">
        <f>A24</f>
        <v>NEGRO DISPERSO TQ  EXSF 300%</v>
      </c>
      <c r="B31" s="2096"/>
      <c r="C31" s="20">
        <f>C24</f>
        <v>2.5</v>
      </c>
      <c r="D31" s="1228">
        <f>B5*C31/100*1000</f>
        <v>3525</v>
      </c>
      <c r="E31" s="1"/>
      <c r="F31" s="1"/>
    </row>
    <row r="32" spans="1:12" ht="18.75" x14ac:dyDescent="0.3">
      <c r="A32" s="2095" t="s">
        <v>29</v>
      </c>
      <c r="B32" s="2096"/>
      <c r="C32" s="48"/>
      <c r="D32" s="49"/>
      <c r="E32" s="2069" t="s">
        <v>83</v>
      </c>
      <c r="F32" s="2069"/>
    </row>
    <row r="33" spans="1:4" x14ac:dyDescent="0.25">
      <c r="D33" s="50"/>
    </row>
    <row r="34" spans="1:4" x14ac:dyDescent="0.25">
      <c r="A34" s="2126"/>
      <c r="B34" s="2126"/>
      <c r="C34" s="2126"/>
      <c r="D34" s="2126"/>
    </row>
    <row r="35" spans="1:4" x14ac:dyDescent="0.25">
      <c r="A35" s="2126"/>
      <c r="B35" s="2126"/>
      <c r="C35" s="1921"/>
      <c r="D35" s="1921"/>
    </row>
    <row r="36" spans="1:4" x14ac:dyDescent="0.25">
      <c r="A36" s="2126"/>
      <c r="B36" s="2126"/>
      <c r="C36" s="1921"/>
      <c r="D36" s="1921"/>
    </row>
    <row r="37" spans="1:4" x14ac:dyDescent="0.25">
      <c r="A37" s="2126"/>
      <c r="B37" s="2126"/>
      <c r="C37" s="1921"/>
      <c r="D37" s="1921"/>
    </row>
  </sheetData>
  <mergeCells count="28">
    <mergeCell ref="A18:B18"/>
    <mergeCell ref="A1:B1"/>
    <mergeCell ref="C1:D1"/>
    <mergeCell ref="E1:F1"/>
    <mergeCell ref="B2:C2"/>
    <mergeCell ref="A11:F11"/>
    <mergeCell ref="A12:B12"/>
    <mergeCell ref="A13:B13"/>
    <mergeCell ref="A14:B14"/>
    <mergeCell ref="A15:B15"/>
    <mergeCell ref="A16:B16"/>
    <mergeCell ref="A17:B17"/>
    <mergeCell ref="E32:F32"/>
    <mergeCell ref="A19:B19"/>
    <mergeCell ref="A21:B21"/>
    <mergeCell ref="A22:B22"/>
    <mergeCell ref="A23:B23"/>
    <mergeCell ref="A24:B24"/>
    <mergeCell ref="A25:B25"/>
    <mergeCell ref="A34:D34"/>
    <mergeCell ref="A35:B35"/>
    <mergeCell ref="A36:B36"/>
    <mergeCell ref="A37:B37"/>
    <mergeCell ref="B28:C28"/>
    <mergeCell ref="A29:B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EC200"/>
  </sheetPr>
  <dimension ref="A1:F32"/>
  <sheetViews>
    <sheetView topLeftCell="A7" zoomScale="130" zoomScaleNormal="130" workbookViewId="0">
      <selection activeCell="B9" sqref="B9"/>
    </sheetView>
  </sheetViews>
  <sheetFormatPr baseColWidth="10" defaultRowHeight="15" x14ac:dyDescent="0.25"/>
  <cols>
    <col min="1" max="1" width="13.140625" customWidth="1"/>
    <col min="2" max="2" width="16.85546875" customWidth="1"/>
    <col min="3" max="6" width="13.5703125" customWidth="1"/>
  </cols>
  <sheetData>
    <row r="1" spans="1:6" ht="24" customHeight="1" thickBot="1" x14ac:dyDescent="0.4">
      <c r="A1" s="2080" t="s">
        <v>225</v>
      </c>
      <c r="B1" s="2081"/>
      <c r="C1" s="2082" t="s">
        <v>190</v>
      </c>
      <c r="D1" s="2083"/>
      <c r="E1" s="2080" t="s">
        <v>86</v>
      </c>
      <c r="F1" s="2081"/>
    </row>
    <row r="2" spans="1:6" ht="18.75" x14ac:dyDescent="0.3">
      <c r="A2" s="1" t="s">
        <v>252</v>
      </c>
      <c r="B2" s="275" t="s">
        <v>31</v>
      </c>
      <c r="C2" s="1"/>
      <c r="D2" s="1"/>
      <c r="E2" s="1" t="s">
        <v>1</v>
      </c>
      <c r="F2" s="658">
        <f ca="1">TODAY()</f>
        <v>45555</v>
      </c>
    </row>
    <row r="3" spans="1:6" ht="18.75" x14ac:dyDescent="0.3">
      <c r="A3" s="1" t="s">
        <v>2</v>
      </c>
      <c r="B3" s="275" t="s">
        <v>254</v>
      </c>
      <c r="C3" s="1"/>
      <c r="D3" s="1"/>
      <c r="E3" s="1" t="s">
        <v>3</v>
      </c>
      <c r="F3" s="279" t="s">
        <v>229</v>
      </c>
    </row>
    <row r="4" spans="1:6" ht="18.75" x14ac:dyDescent="0.3">
      <c r="A4" s="1" t="s">
        <v>4</v>
      </c>
      <c r="B4" s="296">
        <v>1.52</v>
      </c>
      <c r="C4" s="1" t="s">
        <v>5</v>
      </c>
      <c r="D4" s="1"/>
      <c r="E4" s="1" t="s">
        <v>6</v>
      </c>
      <c r="F4" s="279">
        <v>2267</v>
      </c>
    </row>
    <row r="5" spans="1:6" ht="18.75" x14ac:dyDescent="0.3">
      <c r="A5" s="1" t="s">
        <v>7</v>
      </c>
      <c r="B5" s="296">
        <f>B6*B8</f>
        <v>182.28</v>
      </c>
      <c r="C5" s="1" t="s">
        <v>8</v>
      </c>
      <c r="D5" s="1"/>
      <c r="E5" s="1" t="s">
        <v>9</v>
      </c>
      <c r="F5" s="1778" t="s">
        <v>212</v>
      </c>
    </row>
    <row r="6" spans="1:6" ht="18.75" x14ac:dyDescent="0.3">
      <c r="A6" s="1" t="s">
        <v>11</v>
      </c>
      <c r="B6" s="296">
        <v>840</v>
      </c>
      <c r="C6" s="1" t="s">
        <v>5</v>
      </c>
      <c r="D6" s="1"/>
      <c r="E6" s="1" t="s">
        <v>12</v>
      </c>
      <c r="F6" s="279" t="s">
        <v>191</v>
      </c>
    </row>
    <row r="7" spans="1:6" ht="18.75" x14ac:dyDescent="0.3">
      <c r="A7" s="1" t="s">
        <v>14</v>
      </c>
      <c r="B7" s="279" t="s">
        <v>135</v>
      </c>
      <c r="C7" s="1"/>
      <c r="D7" s="1"/>
      <c r="E7" s="1" t="s">
        <v>15</v>
      </c>
      <c r="F7" s="279">
        <v>600</v>
      </c>
    </row>
    <row r="8" spans="1:6" ht="18.75" x14ac:dyDescent="0.3">
      <c r="A8" s="1" t="s">
        <v>16</v>
      </c>
      <c r="B8" s="1611">
        <v>0.217</v>
      </c>
      <c r="C8" s="1"/>
      <c r="D8" s="1"/>
      <c r="E8" s="1" t="s">
        <v>17</v>
      </c>
      <c r="F8" s="1907">
        <f>F7/B5</f>
        <v>3.2916392363396971</v>
      </c>
    </row>
    <row r="9" spans="1:6" ht="21" x14ac:dyDescent="0.35">
      <c r="A9" s="1779" t="s">
        <v>66</v>
      </c>
      <c r="B9" s="1780">
        <v>9132</v>
      </c>
      <c r="C9" s="1779"/>
      <c r="D9" s="1779"/>
      <c r="E9" s="1779"/>
      <c r="F9" s="1779"/>
    </row>
    <row r="10" spans="1:6" ht="21" x14ac:dyDescent="0.35">
      <c r="A10" s="1779"/>
      <c r="B10" s="1779"/>
      <c r="C10" s="1779"/>
      <c r="D10" s="1779"/>
      <c r="E10" s="1779"/>
      <c r="F10" s="1779"/>
    </row>
    <row r="11" spans="1:6" ht="18.75" x14ac:dyDescent="0.3">
      <c r="A11" s="2094" t="s">
        <v>18</v>
      </c>
      <c r="B11" s="2094"/>
      <c r="C11" s="1"/>
      <c r="D11" s="1"/>
      <c r="E11" s="1"/>
      <c r="F11" s="1"/>
    </row>
    <row r="12" spans="1:6" ht="18.75" x14ac:dyDescent="0.3">
      <c r="A12" s="2097" t="s">
        <v>116</v>
      </c>
      <c r="B12" s="2098"/>
      <c r="C12" s="737">
        <v>1</v>
      </c>
      <c r="D12" s="737">
        <f>F7*C12</f>
        <v>600</v>
      </c>
      <c r="E12" s="81"/>
      <c r="F12" s="25"/>
    </row>
    <row r="13" spans="1:6" ht="18.75" x14ac:dyDescent="0.3">
      <c r="A13" s="2097" t="s">
        <v>117</v>
      </c>
      <c r="B13" s="2098"/>
      <c r="C13" s="737">
        <v>1</v>
      </c>
      <c r="D13" s="737">
        <f>F7*C13</f>
        <v>600</v>
      </c>
      <c r="E13" s="81"/>
      <c r="F13" s="25"/>
    </row>
    <row r="14" spans="1:6" ht="18.75" x14ac:dyDescent="0.3">
      <c r="A14" s="2097" t="s">
        <v>253</v>
      </c>
      <c r="B14" s="2098"/>
      <c r="C14" s="1906">
        <v>1.5</v>
      </c>
      <c r="D14" s="737">
        <f>F7*C14</f>
        <v>900</v>
      </c>
      <c r="E14" s="81"/>
      <c r="F14" s="25"/>
    </row>
    <row r="15" spans="1:6" ht="18.75" x14ac:dyDescent="0.3">
      <c r="A15" s="2097" t="s">
        <v>221</v>
      </c>
      <c r="B15" s="2098"/>
      <c r="C15" s="1906">
        <v>15</v>
      </c>
      <c r="D15" s="1906">
        <f>F7*C15</f>
        <v>9000</v>
      </c>
      <c r="E15" s="81"/>
      <c r="F15" s="25"/>
    </row>
    <row r="16" spans="1:6" ht="18.75" x14ac:dyDescent="0.3">
      <c r="A16" s="81"/>
      <c r="B16" s="81"/>
      <c r="C16" s="551"/>
      <c r="D16" s="551"/>
      <c r="E16" s="551"/>
      <c r="F16" s="25"/>
    </row>
    <row r="17" spans="1:6" ht="18.75" x14ac:dyDescent="0.3">
      <c r="A17" s="2094" t="s">
        <v>23</v>
      </c>
      <c r="B17" s="2094"/>
      <c r="C17" s="1"/>
      <c r="D17" s="1"/>
      <c r="E17" s="1"/>
      <c r="F17" s="1905" t="s">
        <v>84</v>
      </c>
    </row>
    <row r="18" spans="1:6" ht="18.75" x14ac:dyDescent="0.3">
      <c r="A18" s="2088" t="s">
        <v>24</v>
      </c>
      <c r="B18" s="2090"/>
      <c r="C18" s="1904" t="s">
        <v>25</v>
      </c>
      <c r="D18" s="1904" t="s">
        <v>26</v>
      </c>
      <c r="E18" s="25"/>
      <c r="F18" s="1781"/>
    </row>
    <row r="19" spans="1:6" s="3" customFormat="1" ht="18.75" x14ac:dyDescent="0.3">
      <c r="A19" s="2107" t="s">
        <v>196</v>
      </c>
      <c r="B19" s="2108"/>
      <c r="C19" s="554">
        <v>5.1999999999999998E-3</v>
      </c>
      <c r="D19" s="555">
        <f>B5*C19/100*1000</f>
        <v>9.4785599999999981</v>
      </c>
      <c r="F19" s="212"/>
    </row>
    <row r="20" spans="1:6" s="3" customFormat="1" ht="15.75" x14ac:dyDescent="0.25">
      <c r="A20" s="2107" t="s">
        <v>194</v>
      </c>
      <c r="B20" s="2108"/>
      <c r="C20" s="554">
        <v>0.01</v>
      </c>
      <c r="D20" s="555">
        <f>B5*C20/100*1000</f>
        <v>18.228000000000002</v>
      </c>
      <c r="F20" s="556"/>
    </row>
    <row r="21" spans="1:6" s="3" customFormat="1" ht="15.75" x14ac:dyDescent="0.25">
      <c r="A21" s="2069" t="s">
        <v>209</v>
      </c>
      <c r="B21" s="2069"/>
      <c r="C21" s="557">
        <v>2.9000000000000001E-2</v>
      </c>
      <c r="D21" s="74">
        <f>B5*C21/100*1000</f>
        <v>52.861200000000004</v>
      </c>
      <c r="F21" s="559"/>
    </row>
    <row r="22" spans="1:6" s="3" customFormat="1" ht="15.75" x14ac:dyDescent="0.25">
      <c r="A22" s="1783"/>
      <c r="B22" s="1783"/>
      <c r="C22" s="1784"/>
      <c r="D22" s="1785"/>
      <c r="E22" s="1786"/>
      <c r="F22" s="1786"/>
    </row>
    <row r="23" spans="1:6" s="3" customFormat="1" ht="17.25" customHeight="1" x14ac:dyDescent="0.25">
      <c r="A23" s="2127"/>
      <c r="B23" s="2127"/>
      <c r="C23" s="1787"/>
      <c r="D23" s="552"/>
      <c r="F23" s="551"/>
    </row>
    <row r="24" spans="1:6" ht="18.75" x14ac:dyDescent="0.3">
      <c r="A24" s="1" t="str">
        <f>B2</f>
        <v>TELARES D SUR</v>
      </c>
      <c r="B24" s="2078" t="str">
        <f>B7</f>
        <v>GRIS CLARO</v>
      </c>
      <c r="C24" s="2078"/>
      <c r="D24" s="1907" t="s">
        <v>6</v>
      </c>
      <c r="E24" s="9">
        <f>F4</f>
        <v>2267</v>
      </c>
      <c r="F24" s="4">
        <f ca="1">F2</f>
        <v>45555</v>
      </c>
    </row>
    <row r="25" spans="1:6" ht="18.75" x14ac:dyDescent="0.3">
      <c r="A25" s="2128" t="s">
        <v>24</v>
      </c>
      <c r="B25" s="2128"/>
      <c r="C25" s="46" t="s">
        <v>25</v>
      </c>
      <c r="D25" s="1905" t="s">
        <v>26</v>
      </c>
      <c r="E25" s="1"/>
      <c r="F25" s="1"/>
    </row>
    <row r="26" spans="1:6" ht="15" customHeight="1" x14ac:dyDescent="0.3">
      <c r="A26" s="2077" t="str">
        <f>A19</f>
        <v>NARANJA KAYARUS 2GL 200%</v>
      </c>
      <c r="B26" s="2077"/>
      <c r="C26" s="117">
        <f t="shared" ref="C26:D27" si="0">C19</f>
        <v>5.1999999999999998E-3</v>
      </c>
      <c r="D26" s="74">
        <f t="shared" si="0"/>
        <v>9.4785599999999981</v>
      </c>
      <c r="E26" s="1"/>
      <c r="F26" s="1"/>
    </row>
    <row r="27" spans="1:6" ht="15.75" customHeight="1" x14ac:dyDescent="0.3">
      <c r="A27" s="2069" t="str">
        <f>A20</f>
        <v>ROJO KAYARUS 3BL 200%</v>
      </c>
      <c r="B27" s="2069"/>
      <c r="C27" s="117">
        <f t="shared" si="0"/>
        <v>0.01</v>
      </c>
      <c r="D27" s="74">
        <f t="shared" si="0"/>
        <v>18.228000000000002</v>
      </c>
    </row>
    <row r="28" spans="1:6" ht="15.75" customHeight="1" x14ac:dyDescent="0.3">
      <c r="A28" s="2070" t="str">
        <f>A21</f>
        <v>GRIS KAYARUS CGLL 200%</v>
      </c>
      <c r="B28" s="2070"/>
      <c r="C28" s="117">
        <f>C21</f>
        <v>2.9000000000000001E-2</v>
      </c>
      <c r="D28" s="74">
        <f>D21</f>
        <v>52.861200000000004</v>
      </c>
      <c r="E28" s="2069" t="s">
        <v>83</v>
      </c>
      <c r="F28" s="2069"/>
    </row>
    <row r="29" spans="1:6" x14ac:dyDescent="0.25">
      <c r="A29" t="s">
        <v>29</v>
      </c>
      <c r="D29" t="s">
        <v>29</v>
      </c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908">
        <v>1.5</v>
      </c>
      <c r="D31" s="1908">
        <f>'[1]VILLAGRA GROSS ALG MARINO 612'!F7*C31</f>
        <v>900</v>
      </c>
    </row>
    <row r="32" spans="1:6" x14ac:dyDescent="0.25">
      <c r="A32" s="2070" t="s">
        <v>158</v>
      </c>
      <c r="B32" s="2070"/>
      <c r="C32" s="1908">
        <v>3</v>
      </c>
      <c r="D32" s="1908">
        <f>'[1]VILLAGRA GROSS ALG MARINO 612'!F7*C32</f>
        <v>1800</v>
      </c>
    </row>
  </sheetData>
  <mergeCells count="23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A23:B23"/>
    <mergeCell ref="B24:C24"/>
    <mergeCell ref="A25:B25"/>
    <mergeCell ref="A26:B26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7" zoomScale="130" zoomScaleNormal="130" workbookViewId="0">
      <selection activeCell="E11" sqref="E11:F13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2263</v>
      </c>
      <c r="G4" s="3"/>
    </row>
    <row r="5" spans="1:7" ht="18.75" x14ac:dyDescent="0.3">
      <c r="A5" s="1" t="s">
        <v>7</v>
      </c>
      <c r="B5" s="277">
        <f>B6*B8</f>
        <v>135.66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323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0.42</v>
      </c>
      <c r="C8" s="3"/>
      <c r="D8" s="3"/>
      <c r="E8" s="3" t="s">
        <v>17</v>
      </c>
      <c r="F8" s="735">
        <f>F7/B5</f>
        <v>7.3713696004717679</v>
      </c>
      <c r="G8" s="3"/>
    </row>
    <row r="9" spans="1:7" ht="18.75" x14ac:dyDescent="0.3">
      <c r="A9" s="1" t="s">
        <v>66</v>
      </c>
      <c r="B9" s="1">
        <v>9190</v>
      </c>
      <c r="C9" s="1"/>
      <c r="D9" s="1"/>
      <c r="E9" s="1900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896"/>
      <c r="D11" s="1897"/>
      <c r="E11" s="2116" t="s">
        <v>214</v>
      </c>
      <c r="F11" s="2117"/>
    </row>
    <row r="12" spans="1:7" ht="18.75" x14ac:dyDescent="0.3">
      <c r="A12" s="2072" t="s">
        <v>213</v>
      </c>
      <c r="B12" s="2072"/>
      <c r="C12" s="1903">
        <v>0.4</v>
      </c>
      <c r="D12" s="1895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895">
        <v>0.6</v>
      </c>
      <c r="D13" s="1266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909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909">
        <f>F7*C15</f>
        <v>2000</v>
      </c>
      <c r="E15" s="81"/>
      <c r="F15" s="1"/>
    </row>
    <row r="16" spans="1:7" ht="18.75" x14ac:dyDescent="0.3">
      <c r="A16" s="1899"/>
      <c r="B16" s="1899"/>
      <c r="C16" s="22"/>
      <c r="D16" s="25"/>
      <c r="E16" s="1898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894" t="s">
        <v>25</v>
      </c>
      <c r="D18" s="189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352.71599999999995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101.745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2170.56</v>
      </c>
      <c r="E21" s="1"/>
      <c r="F21" s="213"/>
    </row>
    <row r="22" spans="1:12" s="43" customFormat="1" ht="19.5" thickBot="1" x14ac:dyDescent="0.35">
      <c r="A22" s="38"/>
      <c r="B22" s="38"/>
      <c r="C22" s="39" t="s">
        <v>29</v>
      </c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1898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1900" t="s">
        <v>30</v>
      </c>
      <c r="E24" s="9">
        <f>F4</f>
        <v>2263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901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352.71599999999995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101.745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2170.56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902">
        <f>F7*C32</f>
        <v>2000</v>
      </c>
    </row>
    <row r="33" spans="1:4" x14ac:dyDescent="0.25">
      <c r="A33" s="2070" t="s">
        <v>71</v>
      </c>
      <c r="B33" s="2070"/>
      <c r="C33" s="736">
        <f>C32</f>
        <v>2</v>
      </c>
      <c r="D33" s="1902">
        <f>F7*C33</f>
        <v>2000</v>
      </c>
    </row>
    <row r="34" spans="1:4" x14ac:dyDescent="0.25">
      <c r="A34" s="2070" t="s">
        <v>21</v>
      </c>
      <c r="B34" s="2070"/>
      <c r="C34" s="1902">
        <v>1.5</v>
      </c>
      <c r="D34" s="1902">
        <f>F7*C34</f>
        <v>1500</v>
      </c>
    </row>
  </sheetData>
  <mergeCells count="28">
    <mergeCell ref="A31:D31"/>
    <mergeCell ref="A32:B32"/>
    <mergeCell ref="A33:B33"/>
    <mergeCell ref="A34:B34"/>
    <mergeCell ref="A25:B25"/>
    <mergeCell ref="A26:B26"/>
    <mergeCell ref="A27:B27"/>
    <mergeCell ref="A28:B28"/>
    <mergeCell ref="A29:B29"/>
    <mergeCell ref="E29:F29"/>
    <mergeCell ref="A17:B17"/>
    <mergeCell ref="A18:B18"/>
    <mergeCell ref="A19:B19"/>
    <mergeCell ref="A20:B20"/>
    <mergeCell ref="A21:B21"/>
    <mergeCell ref="B24:C24"/>
    <mergeCell ref="A15:B15"/>
    <mergeCell ref="A1:B1"/>
    <mergeCell ref="C1:D1"/>
    <mergeCell ref="E1:F1"/>
    <mergeCell ref="B7:C7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D10" sqref="D1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2262</v>
      </c>
      <c r="G4" s="3"/>
    </row>
    <row r="5" spans="1:7" ht="18.75" x14ac:dyDescent="0.3">
      <c r="A5" s="1" t="s">
        <v>7</v>
      </c>
      <c r="B5" s="277">
        <f>B6*B8</f>
        <v>135.66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323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0.42</v>
      </c>
      <c r="C8" s="3"/>
      <c r="D8" s="3"/>
      <c r="E8" s="3" t="s">
        <v>17</v>
      </c>
      <c r="F8" s="735">
        <f>F7/B5</f>
        <v>7.3713696004717679</v>
      </c>
      <c r="G8" s="3"/>
    </row>
    <row r="9" spans="1:7" ht="18.75" x14ac:dyDescent="0.3">
      <c r="A9" s="1" t="s">
        <v>66</v>
      </c>
      <c r="B9" s="1">
        <v>9190</v>
      </c>
      <c r="C9" s="1"/>
      <c r="D9" s="1"/>
      <c r="E9" s="1900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896"/>
      <c r="D11" s="1897"/>
      <c r="E11" s="2116" t="s">
        <v>214</v>
      </c>
      <c r="F11" s="2117"/>
    </row>
    <row r="12" spans="1:7" ht="18.75" x14ac:dyDescent="0.3">
      <c r="A12" s="2072" t="s">
        <v>213</v>
      </c>
      <c r="B12" s="2072"/>
      <c r="C12" s="1903">
        <v>0.4</v>
      </c>
      <c r="D12" s="1895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895">
        <v>0.6</v>
      </c>
      <c r="D13" s="1266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909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909">
        <f>F7*C15</f>
        <v>2000</v>
      </c>
      <c r="E15" s="81"/>
      <c r="F15" s="1"/>
    </row>
    <row r="16" spans="1:7" ht="18.75" x14ac:dyDescent="0.3">
      <c r="A16" s="1899"/>
      <c r="B16" s="1899"/>
      <c r="C16" s="22"/>
      <c r="D16" s="25"/>
      <c r="E16" s="1898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894" t="s">
        <v>25</v>
      </c>
      <c r="D18" s="189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352.71599999999995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101.745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2170.56</v>
      </c>
      <c r="E21" s="1"/>
      <c r="F21" s="213"/>
    </row>
    <row r="22" spans="1:12" s="43" customFormat="1" ht="19.5" thickBot="1" x14ac:dyDescent="0.35">
      <c r="A22" s="38"/>
      <c r="B22" s="38"/>
      <c r="C22" s="39" t="s">
        <v>29</v>
      </c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1898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1900" t="s">
        <v>30</v>
      </c>
      <c r="E24" s="9">
        <f>F4</f>
        <v>2262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901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352.71599999999995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101.745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2170.56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902">
        <f>F7*C32</f>
        <v>2000</v>
      </c>
    </row>
    <row r="33" spans="1:4" x14ac:dyDescent="0.25">
      <c r="A33" s="2070" t="s">
        <v>71</v>
      </c>
      <c r="B33" s="2070"/>
      <c r="C33" s="736">
        <f>C32</f>
        <v>2</v>
      </c>
      <c r="D33" s="1902">
        <f>F7*C33</f>
        <v>2000</v>
      </c>
    </row>
    <row r="34" spans="1:4" x14ac:dyDescent="0.25">
      <c r="A34" s="2070" t="s">
        <v>21</v>
      </c>
      <c r="B34" s="2070"/>
      <c r="C34" s="1902">
        <v>1.5</v>
      </c>
      <c r="D34" s="1902">
        <f>F7*C34</f>
        <v>1500</v>
      </c>
    </row>
  </sheetData>
  <mergeCells count="28">
    <mergeCell ref="A34:B34"/>
    <mergeCell ref="E11:F11"/>
    <mergeCell ref="E12:F12"/>
    <mergeCell ref="E13:F13"/>
    <mergeCell ref="A28:B28"/>
    <mergeCell ref="A29:B29"/>
    <mergeCell ref="E29:F29"/>
    <mergeCell ref="A31:D31"/>
    <mergeCell ref="A32:B32"/>
    <mergeCell ref="A33:B33"/>
    <mergeCell ref="A20:B20"/>
    <mergeCell ref="A21:B21"/>
    <mergeCell ref="B24:C24"/>
    <mergeCell ref="A25:B25"/>
    <mergeCell ref="A26:B26"/>
    <mergeCell ref="A27:B27"/>
    <mergeCell ref="A19:B19"/>
    <mergeCell ref="A1:B1"/>
    <mergeCell ref="C1:D1"/>
    <mergeCell ref="E1:F1"/>
    <mergeCell ref="B7:C7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4" zoomScale="130" zoomScaleNormal="130" workbookViewId="0">
      <selection activeCell="E12" sqref="E12:F14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88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2259</v>
      </c>
      <c r="G4" s="3"/>
    </row>
    <row r="5" spans="1:7" ht="18.75" x14ac:dyDescent="0.3">
      <c r="A5" s="1" t="s">
        <v>7</v>
      </c>
      <c r="B5" s="277">
        <f>B6*B8</f>
        <v>140.69999999999999</v>
      </c>
      <c r="C5" s="3" t="s">
        <v>8</v>
      </c>
      <c r="D5" s="3"/>
      <c r="E5" s="5" t="s">
        <v>9</v>
      </c>
      <c r="F5" s="1889" t="s">
        <v>162</v>
      </c>
      <c r="G5" s="3"/>
    </row>
    <row r="6" spans="1:7" ht="18.75" x14ac:dyDescent="0.3">
      <c r="A6" s="1" t="s">
        <v>11</v>
      </c>
      <c r="B6" s="276">
        <v>335</v>
      </c>
      <c r="C6" s="3" t="s">
        <v>5</v>
      </c>
      <c r="D6" s="3"/>
      <c r="E6" s="3" t="s">
        <v>12</v>
      </c>
      <c r="F6" s="1889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43">
        <v>0.42</v>
      </c>
      <c r="C8" s="3"/>
      <c r="D8" s="3"/>
      <c r="E8" s="3" t="s">
        <v>17</v>
      </c>
      <c r="F8" s="1">
        <f>F7/B5</f>
        <v>7.1073205401563619</v>
      </c>
      <c r="G8" s="3"/>
    </row>
    <row r="9" spans="1:7" ht="18.75" x14ac:dyDescent="0.3">
      <c r="A9" s="1" t="s">
        <v>66</v>
      </c>
      <c r="B9" s="1">
        <v>9192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881"/>
      <c r="D12" s="1887"/>
      <c r="E12" s="2116" t="s">
        <v>214</v>
      </c>
      <c r="F12" s="2117"/>
    </row>
    <row r="13" spans="1:7" ht="18.75" x14ac:dyDescent="0.3">
      <c r="A13" s="2072" t="s">
        <v>213</v>
      </c>
      <c r="B13" s="2072"/>
      <c r="C13" s="1892">
        <v>0.4</v>
      </c>
      <c r="D13" s="1883">
        <f>F7*C13</f>
        <v>400</v>
      </c>
      <c r="E13" s="2118" t="s">
        <v>176</v>
      </c>
      <c r="F13" s="2119"/>
    </row>
    <row r="14" spans="1:7" ht="18.75" x14ac:dyDescent="0.3">
      <c r="A14" s="2072" t="s">
        <v>20</v>
      </c>
      <c r="B14" s="2072"/>
      <c r="C14" s="1883">
        <v>0.6</v>
      </c>
      <c r="D14" s="1883">
        <f>F7*C14</f>
        <v>600</v>
      </c>
      <c r="E14" s="2120" t="s">
        <v>172</v>
      </c>
      <c r="F14" s="2121"/>
    </row>
    <row r="15" spans="1:7" ht="18.75" x14ac:dyDescent="0.3">
      <c r="A15" s="2072" t="s">
        <v>21</v>
      </c>
      <c r="B15" s="2072"/>
      <c r="C15" s="738">
        <v>2</v>
      </c>
      <c r="D15" s="1880">
        <f>F7*C15</f>
        <v>2000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880">
        <f>F7*C16</f>
        <v>2000</v>
      </c>
      <c r="E16" s="81"/>
      <c r="F16" s="1"/>
    </row>
    <row r="17" spans="1:6" ht="18.75" x14ac:dyDescent="0.3">
      <c r="A17" s="1884"/>
      <c r="B17" s="1884"/>
      <c r="C17" s="22"/>
      <c r="D17" s="25"/>
      <c r="E17" s="1888"/>
      <c r="F17" s="1886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885" t="s">
        <v>25</v>
      </c>
      <c r="D19" s="1882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766.81500000000005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73.163999999999987</v>
      </c>
      <c r="E21" s="1"/>
      <c r="F21" s="212"/>
    </row>
    <row r="22" spans="1:6" ht="18.75" x14ac:dyDescent="0.3">
      <c r="A22" s="2077" t="s">
        <v>67</v>
      </c>
      <c r="B22" s="2077"/>
      <c r="C22" s="20">
        <v>0.43</v>
      </c>
      <c r="D22" s="74">
        <f>B5*C22/100*1000</f>
        <v>605.01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884"/>
      <c r="B24" s="1884"/>
      <c r="C24" s="22" t="s">
        <v>29</v>
      </c>
      <c r="D24" s="1888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2259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885" t="s">
        <v>25</v>
      </c>
      <c r="D26" s="1882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766.81500000000005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73.163999999999987</v>
      </c>
      <c r="E28" s="1"/>
      <c r="F28" s="1"/>
    </row>
    <row r="29" spans="1:6" ht="18.75" x14ac:dyDescent="0.3">
      <c r="A29" s="2095" t="str">
        <f>A22</f>
        <v>AZUL LUMACRON F2GS 200%</v>
      </c>
      <c r="B29" s="2096"/>
      <c r="C29" s="48">
        <v>0.4</v>
      </c>
      <c r="D29" s="49">
        <f>B5*C22/100*1000</f>
        <v>605.01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890"/>
      <c r="D32" s="1890" t="s">
        <v>164</v>
      </c>
      <c r="E32" s="1890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891">
        <f>F7*D33</f>
        <v>2000</v>
      </c>
    </row>
    <row r="34" spans="1:5" x14ac:dyDescent="0.25">
      <c r="A34" s="2110" t="s">
        <v>165</v>
      </c>
      <c r="B34" s="2112"/>
      <c r="C34" s="736"/>
      <c r="D34" s="736">
        <v>2</v>
      </c>
      <c r="E34" s="1891">
        <f>F7*D34</f>
        <v>2000</v>
      </c>
    </row>
    <row r="35" spans="1:5" x14ac:dyDescent="0.25">
      <c r="A35" s="2110" t="s">
        <v>166</v>
      </c>
      <c r="B35" s="2112"/>
      <c r="C35" s="1891"/>
      <c r="D35" s="1891">
        <v>1.5</v>
      </c>
      <c r="E35" s="1891">
        <f>F7*D35</f>
        <v>1500</v>
      </c>
    </row>
  </sheetData>
  <mergeCells count="29">
    <mergeCell ref="A31:E31"/>
    <mergeCell ref="A32:B32"/>
    <mergeCell ref="A33:B33"/>
    <mergeCell ref="A34:B34"/>
    <mergeCell ref="A35:B35"/>
    <mergeCell ref="E29:F29"/>
    <mergeCell ref="A18:B18"/>
    <mergeCell ref="A19:B19"/>
    <mergeCell ref="A20:B20"/>
    <mergeCell ref="A21:B21"/>
    <mergeCell ref="A22:B22"/>
    <mergeCell ref="A23:B23"/>
    <mergeCell ref="B25:C25"/>
    <mergeCell ref="A26:B26"/>
    <mergeCell ref="A27:B27"/>
    <mergeCell ref="A28:B28"/>
    <mergeCell ref="A29:B29"/>
    <mergeCell ref="A16:B16"/>
    <mergeCell ref="A1:B1"/>
    <mergeCell ref="C1:D1"/>
    <mergeCell ref="E1:F1"/>
    <mergeCell ref="B2:C2"/>
    <mergeCell ref="A12:B12"/>
    <mergeCell ref="E12:F12"/>
    <mergeCell ref="A13:B13"/>
    <mergeCell ref="E13:F13"/>
    <mergeCell ref="A14:B14"/>
    <mergeCell ref="E14:F14"/>
    <mergeCell ref="A15:B1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13" zoomScale="130" zoomScaleNormal="130" workbookViewId="0">
      <selection activeCell="A14" sqref="A14:B14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88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2258</v>
      </c>
      <c r="G4" s="3"/>
    </row>
    <row r="5" spans="1:7" ht="18.75" x14ac:dyDescent="0.3">
      <c r="A5" s="1" t="s">
        <v>7</v>
      </c>
      <c r="B5" s="277">
        <f>B6*B8</f>
        <v>140.69999999999999</v>
      </c>
      <c r="C5" s="3" t="s">
        <v>8</v>
      </c>
      <c r="D5" s="3"/>
      <c r="E5" s="5" t="s">
        <v>9</v>
      </c>
      <c r="F5" s="1889" t="s">
        <v>162</v>
      </c>
      <c r="G5" s="3"/>
    </row>
    <row r="6" spans="1:7" ht="18.75" x14ac:dyDescent="0.3">
      <c r="A6" s="1" t="s">
        <v>11</v>
      </c>
      <c r="B6" s="276">
        <v>335</v>
      </c>
      <c r="C6" s="3" t="s">
        <v>5</v>
      </c>
      <c r="D6" s="3"/>
      <c r="E6" s="3" t="s">
        <v>12</v>
      </c>
      <c r="F6" s="1889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43">
        <v>0.42</v>
      </c>
      <c r="C8" s="3"/>
      <c r="D8" s="3"/>
      <c r="E8" s="3" t="s">
        <v>17</v>
      </c>
      <c r="F8" s="1">
        <f>F7/B5</f>
        <v>7.1073205401563619</v>
      </c>
      <c r="G8" s="3"/>
    </row>
    <row r="9" spans="1:7" ht="18.75" x14ac:dyDescent="0.3">
      <c r="A9" s="1" t="s">
        <v>66</v>
      </c>
      <c r="B9" s="1">
        <v>9192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881"/>
      <c r="D12" s="1887"/>
      <c r="E12" s="2116" t="s">
        <v>214</v>
      </c>
      <c r="F12" s="2117"/>
    </row>
    <row r="13" spans="1:7" ht="18.75" x14ac:dyDescent="0.3">
      <c r="A13" s="2072" t="s">
        <v>213</v>
      </c>
      <c r="B13" s="2072"/>
      <c r="C13" s="1892">
        <v>0.4</v>
      </c>
      <c r="D13" s="1883">
        <f>F7*C13</f>
        <v>400</v>
      </c>
      <c r="E13" s="2118" t="s">
        <v>176</v>
      </c>
      <c r="F13" s="2119"/>
    </row>
    <row r="14" spans="1:7" ht="18.75" x14ac:dyDescent="0.3">
      <c r="A14" s="2072" t="s">
        <v>20</v>
      </c>
      <c r="B14" s="2072"/>
      <c r="C14" s="1883">
        <v>0.6</v>
      </c>
      <c r="D14" s="1883">
        <f>F7*C14</f>
        <v>600</v>
      </c>
      <c r="E14" s="2120" t="s">
        <v>172</v>
      </c>
      <c r="F14" s="2121"/>
    </row>
    <row r="15" spans="1:7" ht="18.75" x14ac:dyDescent="0.3">
      <c r="A15" s="2072" t="s">
        <v>21</v>
      </c>
      <c r="B15" s="2072"/>
      <c r="C15" s="738">
        <v>2</v>
      </c>
      <c r="D15" s="1880">
        <f>F7*C15</f>
        <v>2000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880">
        <f>F7*C16</f>
        <v>2000</v>
      </c>
      <c r="E16" s="81"/>
      <c r="F16" s="1"/>
    </row>
    <row r="17" spans="1:6" ht="18.75" x14ac:dyDescent="0.3">
      <c r="A17" s="1884"/>
      <c r="B17" s="1884"/>
      <c r="C17" s="22"/>
      <c r="D17" s="25"/>
      <c r="E17" s="1888"/>
      <c r="F17" s="1886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885" t="s">
        <v>25</v>
      </c>
      <c r="D19" s="1882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766.81500000000005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73.163999999999987</v>
      </c>
      <c r="E21" s="1"/>
      <c r="F21" s="212"/>
    </row>
    <row r="22" spans="1:6" ht="18.75" x14ac:dyDescent="0.3">
      <c r="A22" s="2077" t="s">
        <v>67</v>
      </c>
      <c r="B22" s="2077"/>
      <c r="C22" s="20">
        <v>0.43</v>
      </c>
      <c r="D22" s="74">
        <f>B5*C22/100*1000</f>
        <v>605.01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884"/>
      <c r="B24" s="1884"/>
      <c r="C24" s="22" t="s">
        <v>29</v>
      </c>
      <c r="D24" s="1888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2258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885" t="s">
        <v>25</v>
      </c>
      <c r="D26" s="1882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766.81500000000005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73.163999999999987</v>
      </c>
      <c r="E28" s="1"/>
      <c r="F28" s="1"/>
    </row>
    <row r="29" spans="1:6" ht="18.75" x14ac:dyDescent="0.3">
      <c r="A29" s="2095" t="str">
        <f>A22</f>
        <v>AZUL LUMACRON F2GS 200%</v>
      </c>
      <c r="B29" s="2096"/>
      <c r="C29" s="48">
        <v>0.4</v>
      </c>
      <c r="D29" s="49">
        <f>B5*C22/100*1000</f>
        <v>605.01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890"/>
      <c r="D32" s="1890" t="s">
        <v>164</v>
      </c>
      <c r="E32" s="1890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891">
        <f>F7*D33</f>
        <v>2000</v>
      </c>
    </row>
    <row r="34" spans="1:5" x14ac:dyDescent="0.25">
      <c r="A34" s="2110" t="s">
        <v>165</v>
      </c>
      <c r="B34" s="2112"/>
      <c r="C34" s="736"/>
      <c r="D34" s="736">
        <v>2</v>
      </c>
      <c r="E34" s="1891">
        <f>F7*D34</f>
        <v>2000</v>
      </c>
    </row>
    <row r="35" spans="1:5" x14ac:dyDescent="0.25">
      <c r="A35" s="2110" t="s">
        <v>166</v>
      </c>
      <c r="B35" s="2112"/>
      <c r="C35" s="1891"/>
      <c r="D35" s="1891">
        <v>1.5</v>
      </c>
      <c r="E35" s="1891">
        <f>F7*D35</f>
        <v>1500</v>
      </c>
    </row>
  </sheetData>
  <mergeCells count="29">
    <mergeCell ref="A31:E31"/>
    <mergeCell ref="A32:B32"/>
    <mergeCell ref="A33:B33"/>
    <mergeCell ref="A34:B34"/>
    <mergeCell ref="A35:B35"/>
    <mergeCell ref="E29:F29"/>
    <mergeCell ref="A18:B18"/>
    <mergeCell ref="A19:B19"/>
    <mergeCell ref="A20:B20"/>
    <mergeCell ref="A21:B21"/>
    <mergeCell ref="A22:B22"/>
    <mergeCell ref="A23:B23"/>
    <mergeCell ref="B25:C25"/>
    <mergeCell ref="A26:B26"/>
    <mergeCell ref="A27:B27"/>
    <mergeCell ref="A28:B28"/>
    <mergeCell ref="A29:B29"/>
    <mergeCell ref="A16:B16"/>
    <mergeCell ref="A1:B1"/>
    <mergeCell ref="C1:D1"/>
    <mergeCell ref="E1:F1"/>
    <mergeCell ref="B2:C2"/>
    <mergeCell ref="A12:B12"/>
    <mergeCell ref="E12:F12"/>
    <mergeCell ref="A13:B13"/>
    <mergeCell ref="E13:F13"/>
    <mergeCell ref="A14:B14"/>
    <mergeCell ref="E14:F14"/>
    <mergeCell ref="A15:B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23" zoomScale="130" zoomScaleNormal="130" workbookViewId="0">
      <selection activeCell="A14" sqref="A14:B14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88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2257</v>
      </c>
      <c r="G4" s="3"/>
    </row>
    <row r="5" spans="1:7" ht="18.75" x14ac:dyDescent="0.3">
      <c r="A5" s="1" t="s">
        <v>7</v>
      </c>
      <c r="B5" s="277">
        <f>B6*B8</f>
        <v>140.69999999999999</v>
      </c>
      <c r="C5" s="3" t="s">
        <v>8</v>
      </c>
      <c r="D5" s="3"/>
      <c r="E5" s="5" t="s">
        <v>9</v>
      </c>
      <c r="F5" s="1889" t="s">
        <v>162</v>
      </c>
      <c r="G5" s="3"/>
    </row>
    <row r="6" spans="1:7" ht="18.75" x14ac:dyDescent="0.3">
      <c r="A6" s="1" t="s">
        <v>11</v>
      </c>
      <c r="B6" s="276">
        <v>335</v>
      </c>
      <c r="C6" s="3" t="s">
        <v>5</v>
      </c>
      <c r="D6" s="3"/>
      <c r="E6" s="3" t="s">
        <v>12</v>
      </c>
      <c r="F6" s="1889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43">
        <v>0.42</v>
      </c>
      <c r="C8" s="3"/>
      <c r="D8" s="3"/>
      <c r="E8" s="3" t="s">
        <v>17</v>
      </c>
      <c r="F8" s="1">
        <f>F7/B5</f>
        <v>7.1073205401563619</v>
      </c>
      <c r="G8" s="3"/>
    </row>
    <row r="9" spans="1:7" ht="18.75" x14ac:dyDescent="0.3">
      <c r="A9" s="1" t="s">
        <v>66</v>
      </c>
      <c r="B9" s="1">
        <v>9192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881"/>
      <c r="D12" s="1887"/>
      <c r="E12" s="2116" t="s">
        <v>214</v>
      </c>
      <c r="F12" s="2117"/>
    </row>
    <row r="13" spans="1:7" ht="18.75" x14ac:dyDescent="0.3">
      <c r="A13" s="2072" t="s">
        <v>213</v>
      </c>
      <c r="B13" s="2072"/>
      <c r="C13" s="1892">
        <v>0.4</v>
      </c>
      <c r="D13" s="1883">
        <f>F7*C13</f>
        <v>400</v>
      </c>
      <c r="E13" s="2118" t="s">
        <v>176</v>
      </c>
      <c r="F13" s="2119"/>
    </row>
    <row r="14" spans="1:7" ht="18.75" x14ac:dyDescent="0.3">
      <c r="A14" s="2072" t="s">
        <v>20</v>
      </c>
      <c r="B14" s="2072"/>
      <c r="C14" s="1883">
        <v>0.6</v>
      </c>
      <c r="D14" s="1883">
        <f>F7*C14</f>
        <v>600</v>
      </c>
      <c r="E14" s="2120" t="s">
        <v>172</v>
      </c>
      <c r="F14" s="2121"/>
    </row>
    <row r="15" spans="1:7" ht="18.75" x14ac:dyDescent="0.3">
      <c r="A15" s="2072" t="s">
        <v>21</v>
      </c>
      <c r="B15" s="2072"/>
      <c r="C15" s="738">
        <v>2</v>
      </c>
      <c r="D15" s="1880">
        <f>F7*C15</f>
        <v>2000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880">
        <f>F7*C16</f>
        <v>2000</v>
      </c>
      <c r="E16" s="81"/>
      <c r="F16" s="1"/>
    </row>
    <row r="17" spans="1:6" ht="18.75" x14ac:dyDescent="0.3">
      <c r="A17" s="1884"/>
      <c r="B17" s="1884"/>
      <c r="C17" s="22"/>
      <c r="D17" s="25"/>
      <c r="E17" s="1888"/>
      <c r="F17" s="1886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885" t="s">
        <v>25</v>
      </c>
      <c r="D19" s="1882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766.81500000000005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73.163999999999987</v>
      </c>
      <c r="E21" s="1"/>
      <c r="F21" s="212"/>
    </row>
    <row r="22" spans="1:6" ht="18.75" x14ac:dyDescent="0.3">
      <c r="A22" s="2077" t="s">
        <v>67</v>
      </c>
      <c r="B22" s="2077"/>
      <c r="C22" s="20">
        <v>0.43</v>
      </c>
      <c r="D22" s="74">
        <f>B5*C22/100*1000</f>
        <v>605.01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884"/>
      <c r="B24" s="1884"/>
      <c r="C24" s="22" t="s">
        <v>29</v>
      </c>
      <c r="D24" s="1888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2257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885" t="s">
        <v>25</v>
      </c>
      <c r="D26" s="1882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766.81500000000005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73.163999999999987</v>
      </c>
      <c r="E28" s="1"/>
      <c r="F28" s="1"/>
    </row>
    <row r="29" spans="1:6" ht="18.75" x14ac:dyDescent="0.3">
      <c r="A29" s="2095" t="str">
        <f>A22</f>
        <v>AZUL LUMACRON F2GS 200%</v>
      </c>
      <c r="B29" s="2096"/>
      <c r="C29" s="48">
        <v>0.4</v>
      </c>
      <c r="D29" s="49">
        <f>B5*C22/100*1000</f>
        <v>605.01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890"/>
      <c r="D32" s="1890" t="s">
        <v>164</v>
      </c>
      <c r="E32" s="1890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891">
        <f>F7*D33</f>
        <v>2000</v>
      </c>
    </row>
    <row r="34" spans="1:5" x14ac:dyDescent="0.25">
      <c r="A34" s="2110" t="s">
        <v>165</v>
      </c>
      <c r="B34" s="2112"/>
      <c r="C34" s="736"/>
      <c r="D34" s="736">
        <v>2</v>
      </c>
      <c r="E34" s="1891">
        <f>F7*D34</f>
        <v>2000</v>
      </c>
    </row>
    <row r="35" spans="1:5" x14ac:dyDescent="0.25">
      <c r="A35" s="2110" t="s">
        <v>166</v>
      </c>
      <c r="B35" s="2112"/>
      <c r="C35" s="1891"/>
      <c r="D35" s="1891">
        <v>1.5</v>
      </c>
      <c r="E35" s="1891">
        <f>F7*D35</f>
        <v>1500</v>
      </c>
    </row>
  </sheetData>
  <mergeCells count="29">
    <mergeCell ref="A34:B34"/>
    <mergeCell ref="A35:B35"/>
    <mergeCell ref="E12:F12"/>
    <mergeCell ref="E13:F13"/>
    <mergeCell ref="E14:F14"/>
    <mergeCell ref="A28:B28"/>
    <mergeCell ref="A29:B29"/>
    <mergeCell ref="E29:F29"/>
    <mergeCell ref="A31:E31"/>
    <mergeCell ref="A32:B32"/>
    <mergeCell ref="A33:B33"/>
    <mergeCell ref="A21:B21"/>
    <mergeCell ref="A22:B22"/>
    <mergeCell ref="A23:B23"/>
    <mergeCell ref="B25:C25"/>
    <mergeCell ref="A26:B26"/>
    <mergeCell ref="A27:B27"/>
    <mergeCell ref="A14:B14"/>
    <mergeCell ref="A15:B15"/>
    <mergeCell ref="A16:B16"/>
    <mergeCell ref="A18:B18"/>
    <mergeCell ref="A19:B19"/>
    <mergeCell ref="A20:B20"/>
    <mergeCell ref="A13:B13"/>
    <mergeCell ref="A1:B1"/>
    <mergeCell ref="C1:D1"/>
    <mergeCell ref="E1:F1"/>
    <mergeCell ref="B2:C2"/>
    <mergeCell ref="A12:B12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EC200"/>
  </sheetPr>
  <dimension ref="A1:F32"/>
  <sheetViews>
    <sheetView topLeftCell="A25" zoomScale="130" zoomScaleNormal="130" workbookViewId="0">
      <selection activeCell="B7" sqref="B7"/>
    </sheetView>
  </sheetViews>
  <sheetFormatPr baseColWidth="10" defaultRowHeight="15" x14ac:dyDescent="0.25"/>
  <cols>
    <col min="1" max="1" width="13.140625" customWidth="1"/>
    <col min="2" max="2" width="16.85546875" customWidth="1"/>
    <col min="3" max="6" width="13.5703125" customWidth="1"/>
  </cols>
  <sheetData>
    <row r="1" spans="1:6" ht="24" customHeight="1" thickBot="1" x14ac:dyDescent="0.4">
      <c r="A1" s="2080" t="s">
        <v>225</v>
      </c>
      <c r="B1" s="2081"/>
      <c r="C1" s="2082" t="s">
        <v>190</v>
      </c>
      <c r="D1" s="2083"/>
      <c r="E1" s="2080" t="s">
        <v>86</v>
      </c>
      <c r="F1" s="2081"/>
    </row>
    <row r="2" spans="1:6" ht="18.75" x14ac:dyDescent="0.3">
      <c r="A2" s="1" t="s">
        <v>252</v>
      </c>
      <c r="B2" s="275" t="s">
        <v>31</v>
      </c>
      <c r="C2" s="1"/>
      <c r="D2" s="1"/>
      <c r="E2" s="1" t="s">
        <v>1</v>
      </c>
      <c r="F2" s="658">
        <f ca="1">TODAY()</f>
        <v>45555</v>
      </c>
    </row>
    <row r="3" spans="1:6" ht="18.75" x14ac:dyDescent="0.3">
      <c r="A3" s="1" t="s">
        <v>2</v>
      </c>
      <c r="B3" s="275" t="s">
        <v>254</v>
      </c>
      <c r="C3" s="1"/>
      <c r="D3" s="1"/>
      <c r="E3" s="1" t="s">
        <v>3</v>
      </c>
      <c r="F3" s="279" t="s">
        <v>229</v>
      </c>
    </row>
    <row r="4" spans="1:6" ht="18.75" x14ac:dyDescent="0.3">
      <c r="A4" s="1" t="s">
        <v>4</v>
      </c>
      <c r="B4" s="296">
        <v>1.52</v>
      </c>
      <c r="C4" s="1" t="s">
        <v>5</v>
      </c>
      <c r="D4" s="1"/>
      <c r="E4" s="1" t="s">
        <v>6</v>
      </c>
      <c r="F4" s="279">
        <v>2255</v>
      </c>
    </row>
    <row r="5" spans="1:6" ht="18.75" x14ac:dyDescent="0.3">
      <c r="A5" s="1" t="s">
        <v>7</v>
      </c>
      <c r="B5" s="296">
        <f>B6*B8</f>
        <v>231.125</v>
      </c>
      <c r="C5" s="1" t="s">
        <v>8</v>
      </c>
      <c r="D5" s="1"/>
      <c r="E5" s="1" t="s">
        <v>9</v>
      </c>
      <c r="F5" s="1778" t="s">
        <v>212</v>
      </c>
    </row>
    <row r="6" spans="1:6" ht="18.75" x14ac:dyDescent="0.3">
      <c r="A6" s="1" t="s">
        <v>11</v>
      </c>
      <c r="B6" s="296">
        <v>1075</v>
      </c>
      <c r="C6" s="1" t="s">
        <v>5</v>
      </c>
      <c r="D6" s="1"/>
      <c r="E6" s="1" t="s">
        <v>12</v>
      </c>
      <c r="F6" s="279" t="s">
        <v>191</v>
      </c>
    </row>
    <row r="7" spans="1:6" ht="18.75" x14ac:dyDescent="0.3">
      <c r="A7" s="1" t="s">
        <v>14</v>
      </c>
      <c r="B7" s="279" t="s">
        <v>259</v>
      </c>
      <c r="C7" s="1"/>
      <c r="D7" s="1"/>
      <c r="E7" s="1" t="s">
        <v>15</v>
      </c>
      <c r="F7" s="279">
        <v>600</v>
      </c>
    </row>
    <row r="8" spans="1:6" ht="18.75" x14ac:dyDescent="0.3">
      <c r="A8" s="1" t="s">
        <v>16</v>
      </c>
      <c r="B8" s="1611">
        <v>0.215</v>
      </c>
      <c r="C8" s="1"/>
      <c r="D8" s="1"/>
      <c r="E8" s="1" t="s">
        <v>17</v>
      </c>
      <c r="F8" s="1878">
        <f>F7/B5</f>
        <v>2.5959978366684693</v>
      </c>
    </row>
    <row r="9" spans="1:6" ht="21" x14ac:dyDescent="0.35">
      <c r="A9" s="1779" t="s">
        <v>66</v>
      </c>
      <c r="B9" s="1780">
        <v>9143</v>
      </c>
      <c r="C9" s="1779"/>
      <c r="D9" s="1779"/>
      <c r="E9" s="1779"/>
      <c r="F9" s="1779"/>
    </row>
    <row r="10" spans="1:6" ht="21" x14ac:dyDescent="0.35">
      <c r="A10" s="1779"/>
      <c r="B10" s="1779"/>
      <c r="C10" s="1779"/>
      <c r="D10" s="1779"/>
      <c r="E10" s="1779"/>
      <c r="F10" s="1779"/>
    </row>
    <row r="11" spans="1:6" ht="18.75" x14ac:dyDescent="0.3">
      <c r="A11" s="2094" t="s">
        <v>18</v>
      </c>
      <c r="B11" s="2094"/>
      <c r="C11" s="1"/>
      <c r="D11" s="1"/>
      <c r="E11" s="1"/>
      <c r="F11" s="1"/>
    </row>
    <row r="12" spans="1:6" ht="18.75" x14ac:dyDescent="0.3">
      <c r="A12" s="2097" t="s">
        <v>116</v>
      </c>
      <c r="B12" s="2098"/>
      <c r="C12" s="737">
        <v>1</v>
      </c>
      <c r="D12" s="737">
        <f>F7*C12</f>
        <v>600</v>
      </c>
      <c r="E12" s="81"/>
      <c r="F12" s="25"/>
    </row>
    <row r="13" spans="1:6" ht="18.75" x14ac:dyDescent="0.3">
      <c r="A13" s="2097" t="s">
        <v>117</v>
      </c>
      <c r="B13" s="2098"/>
      <c r="C13" s="737">
        <v>1</v>
      </c>
      <c r="D13" s="737">
        <f>F7*C13</f>
        <v>600</v>
      </c>
      <c r="E13" s="81"/>
      <c r="F13" s="25"/>
    </row>
    <row r="14" spans="1:6" ht="18.75" x14ac:dyDescent="0.3">
      <c r="A14" s="2097" t="s">
        <v>253</v>
      </c>
      <c r="B14" s="2098"/>
      <c r="C14" s="1875">
        <v>1.5</v>
      </c>
      <c r="D14" s="737">
        <f>F7*C14</f>
        <v>900</v>
      </c>
      <c r="E14" s="81"/>
      <c r="F14" s="25"/>
    </row>
    <row r="15" spans="1:6" ht="18.75" x14ac:dyDescent="0.3">
      <c r="A15" s="2097" t="s">
        <v>221</v>
      </c>
      <c r="B15" s="2098"/>
      <c r="C15" s="1875">
        <v>15</v>
      </c>
      <c r="D15" s="1875">
        <f>F7*C15</f>
        <v>9000</v>
      </c>
      <c r="E15" s="81"/>
      <c r="F15" s="25"/>
    </row>
    <row r="16" spans="1:6" ht="18.75" x14ac:dyDescent="0.3">
      <c r="A16" s="81"/>
      <c r="B16" s="81"/>
      <c r="C16" s="551"/>
      <c r="D16" s="551"/>
      <c r="E16" s="551"/>
      <c r="F16" s="25"/>
    </row>
    <row r="17" spans="1:6" ht="18.75" x14ac:dyDescent="0.3">
      <c r="A17" s="2094" t="s">
        <v>23</v>
      </c>
      <c r="B17" s="2094"/>
      <c r="C17" s="1"/>
      <c r="D17" s="1"/>
      <c r="E17" s="1"/>
      <c r="F17" s="1877" t="s">
        <v>84</v>
      </c>
    </row>
    <row r="18" spans="1:6" ht="18.75" x14ac:dyDescent="0.3">
      <c r="A18" s="2088" t="s">
        <v>24</v>
      </c>
      <c r="B18" s="2090"/>
      <c r="C18" s="1876" t="s">
        <v>25</v>
      </c>
      <c r="D18" s="1876" t="s">
        <v>26</v>
      </c>
      <c r="E18" s="25"/>
      <c r="F18" s="1781"/>
    </row>
    <row r="19" spans="1:6" s="3" customFormat="1" ht="18.75" x14ac:dyDescent="0.3">
      <c r="A19" s="2107" t="s">
        <v>196</v>
      </c>
      <c r="B19" s="2108"/>
      <c r="C19" s="1782">
        <v>4.8000000000000001E-2</v>
      </c>
      <c r="D19" s="555">
        <f>B5*C19/100*1000</f>
        <v>110.94</v>
      </c>
      <c r="F19" s="212"/>
    </row>
    <row r="20" spans="1:6" s="3" customFormat="1" ht="15.75" x14ac:dyDescent="0.25">
      <c r="A20" s="2107" t="s">
        <v>194</v>
      </c>
      <c r="B20" s="2108"/>
      <c r="C20" s="1782">
        <v>0.02</v>
      </c>
      <c r="D20" s="555">
        <f>B5*C20/100*1000</f>
        <v>46.225000000000001</v>
      </c>
      <c r="F20" s="556"/>
    </row>
    <row r="21" spans="1:6" s="3" customFormat="1" ht="15.75" x14ac:dyDescent="0.25">
      <c r="A21" s="2069" t="s">
        <v>209</v>
      </c>
      <c r="B21" s="2069"/>
      <c r="C21" s="1271">
        <v>0.11</v>
      </c>
      <c r="D21" s="74">
        <f>B5*C21/100*1000</f>
        <v>254.23750000000001</v>
      </c>
      <c r="F21" s="559"/>
    </row>
    <row r="22" spans="1:6" s="3" customFormat="1" ht="15.75" x14ac:dyDescent="0.25">
      <c r="A22" s="1783"/>
      <c r="B22" s="1783"/>
      <c r="C22" s="1784"/>
      <c r="D22" s="1785"/>
      <c r="E22" s="1786"/>
      <c r="F22" s="1786"/>
    </row>
    <row r="23" spans="1:6" s="3" customFormat="1" ht="17.25" customHeight="1" x14ac:dyDescent="0.25">
      <c r="A23" s="2127"/>
      <c r="B23" s="2127"/>
      <c r="C23" s="1787"/>
      <c r="D23" s="552"/>
      <c r="F23" s="551"/>
    </row>
    <row r="24" spans="1:6" ht="18.75" x14ac:dyDescent="0.3">
      <c r="A24" s="1" t="str">
        <f>B2</f>
        <v>TELARES D SUR</v>
      </c>
      <c r="B24" s="2078" t="str">
        <f>B7</f>
        <v>CEMENTO</v>
      </c>
      <c r="C24" s="2078"/>
      <c r="D24" s="1878" t="s">
        <v>6</v>
      </c>
      <c r="E24" s="9">
        <f>F4</f>
        <v>2255</v>
      </c>
      <c r="F24" s="4">
        <f ca="1">F2</f>
        <v>45555</v>
      </c>
    </row>
    <row r="25" spans="1:6" ht="18.75" x14ac:dyDescent="0.3">
      <c r="A25" s="2128" t="s">
        <v>24</v>
      </c>
      <c r="B25" s="2128"/>
      <c r="C25" s="46" t="s">
        <v>25</v>
      </c>
      <c r="D25" s="1877" t="s">
        <v>26</v>
      </c>
      <c r="E25" s="1"/>
      <c r="F25" s="1"/>
    </row>
    <row r="26" spans="1:6" ht="15" customHeight="1" x14ac:dyDescent="0.3">
      <c r="A26" s="2077" t="str">
        <f>A19</f>
        <v>NARANJA KAYARUS 2GL 200%</v>
      </c>
      <c r="B26" s="2077"/>
      <c r="C26" s="48">
        <f t="shared" ref="C26:D27" si="0">C19</f>
        <v>4.8000000000000001E-2</v>
      </c>
      <c r="D26" s="74">
        <f t="shared" si="0"/>
        <v>110.94</v>
      </c>
      <c r="E26" s="1"/>
      <c r="F26" s="1"/>
    </row>
    <row r="27" spans="1:6" ht="15.75" customHeight="1" x14ac:dyDescent="0.3">
      <c r="A27" s="2069" t="str">
        <f>A20</f>
        <v>ROJO KAYARUS 3BL 200%</v>
      </c>
      <c r="B27" s="2069"/>
      <c r="C27" s="48">
        <f t="shared" si="0"/>
        <v>0.02</v>
      </c>
      <c r="D27" s="74">
        <f t="shared" si="0"/>
        <v>46.225000000000001</v>
      </c>
    </row>
    <row r="28" spans="1:6" ht="15.75" customHeight="1" x14ac:dyDescent="0.3">
      <c r="A28" s="2070" t="str">
        <f>A21</f>
        <v>GRIS KAYARUS CGLL 200%</v>
      </c>
      <c r="B28" s="2070"/>
      <c r="C28" s="48">
        <f>C21</f>
        <v>0.11</v>
      </c>
      <c r="D28" s="74">
        <f>D21</f>
        <v>254.23750000000001</v>
      </c>
      <c r="E28" s="2069" t="s">
        <v>83</v>
      </c>
      <c r="F28" s="2069"/>
    </row>
    <row r="29" spans="1:6" x14ac:dyDescent="0.25">
      <c r="A29" t="s">
        <v>29</v>
      </c>
      <c r="D29" t="s">
        <v>29</v>
      </c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879">
        <v>1.5</v>
      </c>
      <c r="D31" s="1879">
        <f>'[1]VILLAGRA GROSS ALG MARINO 612'!F7*C31</f>
        <v>900</v>
      </c>
    </row>
    <row r="32" spans="1:6" x14ac:dyDescent="0.25">
      <c r="A32" s="2070" t="s">
        <v>158</v>
      </c>
      <c r="B32" s="2070"/>
      <c r="C32" s="1879">
        <v>3</v>
      </c>
      <c r="D32" s="1879">
        <f>'[1]VILLAGRA GROSS ALG MARINO 612'!F7*C32</f>
        <v>1800</v>
      </c>
    </row>
  </sheetData>
  <mergeCells count="23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A23:B23"/>
    <mergeCell ref="B24:C24"/>
    <mergeCell ref="A25:B25"/>
    <mergeCell ref="A26:B26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1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248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251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2248</v>
      </c>
    </row>
    <row r="5" spans="1:6" s="3" customFormat="1" ht="15.75" x14ac:dyDescent="0.25">
      <c r="A5" s="3" t="s">
        <v>7</v>
      </c>
      <c r="B5" s="275">
        <f>B6*B8</f>
        <v>90.3</v>
      </c>
      <c r="C5" s="3" t="s">
        <v>8</v>
      </c>
      <c r="E5" s="3" t="s">
        <v>9</v>
      </c>
      <c r="F5" s="1263" t="s">
        <v>10</v>
      </c>
    </row>
    <row r="6" spans="1:6" s="3" customFormat="1" ht="15.75" x14ac:dyDescent="0.25">
      <c r="A6" s="3" t="s">
        <v>11</v>
      </c>
      <c r="B6" s="293">
        <v>420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261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0.215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9132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42" t="s">
        <v>180</v>
      </c>
      <c r="B12" s="2142"/>
      <c r="C12" s="2142"/>
      <c r="D12" s="2142"/>
      <c r="E12" s="2142"/>
      <c r="F12" s="2142"/>
    </row>
    <row r="13" spans="1:6" s="3" customFormat="1" ht="15.75" x14ac:dyDescent="0.25">
      <c r="A13" s="2143" t="s">
        <v>18</v>
      </c>
      <c r="B13" s="2135"/>
      <c r="C13" s="1869" t="s">
        <v>164</v>
      </c>
      <c r="D13" s="1869" t="s">
        <v>26</v>
      </c>
      <c r="E13" s="81"/>
    </row>
    <row r="14" spans="1:6" s="3" customFormat="1" ht="15.75" x14ac:dyDescent="0.25">
      <c r="A14" s="2076" t="s">
        <v>213</v>
      </c>
      <c r="B14" s="2076"/>
      <c r="C14" s="1868">
        <v>0.4</v>
      </c>
      <c r="D14" s="1865">
        <f>F7*C14</f>
        <v>400</v>
      </c>
      <c r="E14" s="81"/>
    </row>
    <row r="15" spans="1:6" s="3" customFormat="1" ht="15.75" x14ac:dyDescent="0.25">
      <c r="A15" s="2076" t="s">
        <v>20</v>
      </c>
      <c r="B15" s="2076"/>
      <c r="C15" s="1865">
        <v>0.6</v>
      </c>
      <c r="D15" s="1865">
        <f>F7*C15</f>
        <v>600</v>
      </c>
      <c r="E15" s="81"/>
    </row>
    <row r="16" spans="1:6" s="3" customFormat="1" ht="15.75" x14ac:dyDescent="0.25">
      <c r="A16" s="2076" t="s">
        <v>21</v>
      </c>
      <c r="B16" s="2076"/>
      <c r="C16" s="738">
        <v>2</v>
      </c>
      <c r="D16" s="1866">
        <f>F7*C16</f>
        <v>2000</v>
      </c>
      <c r="E16" s="81"/>
    </row>
    <row r="17" spans="1:6" s="3" customFormat="1" ht="15.75" x14ac:dyDescent="0.25">
      <c r="A17" s="2076" t="s">
        <v>22</v>
      </c>
      <c r="B17" s="2076"/>
      <c r="C17" s="738">
        <v>2</v>
      </c>
      <c r="D17" s="1866">
        <f>F7*C17</f>
        <v>2000</v>
      </c>
      <c r="E17" s="81"/>
    </row>
    <row r="18" spans="1:6" s="3" customFormat="1" ht="15.75" x14ac:dyDescent="0.25">
      <c r="A18" s="2144"/>
      <c r="B18" s="2144"/>
      <c r="C18" s="51"/>
      <c r="D18" s="551"/>
      <c r="E18" s="81"/>
      <c r="F18" s="81" t="s">
        <v>84</v>
      </c>
    </row>
    <row r="19" spans="1:6" s="3" customFormat="1" ht="15.75" x14ac:dyDescent="0.25">
      <c r="A19" s="2136" t="s">
        <v>23</v>
      </c>
      <c r="B19" s="2137"/>
      <c r="C19" s="1267"/>
      <c r="D19" s="1268"/>
      <c r="F19" s="1269"/>
    </row>
    <row r="20" spans="1:6" s="3" customFormat="1" ht="15.75" x14ac:dyDescent="0.25">
      <c r="A20" s="2102" t="s">
        <v>24</v>
      </c>
      <c r="B20" s="2102"/>
      <c r="C20" s="1865" t="s">
        <v>25</v>
      </c>
      <c r="D20" s="1866" t="s">
        <v>26</v>
      </c>
      <c r="F20" s="556"/>
    </row>
    <row r="21" spans="1:6" s="3" customFormat="1" ht="15.75" x14ac:dyDescent="0.25">
      <c r="A21" s="2077" t="s">
        <v>61</v>
      </c>
      <c r="B21" s="2077"/>
      <c r="C21" s="20">
        <v>5.0000000000000001E-3</v>
      </c>
      <c r="D21" s="74">
        <f>B5*C21/100*1000</f>
        <v>4.5149999999999997</v>
      </c>
      <c r="F21" s="556"/>
    </row>
    <row r="22" spans="1:6" s="3" customFormat="1" ht="15.75" customHeight="1" x14ac:dyDescent="0.25">
      <c r="A22" s="2077" t="s">
        <v>62</v>
      </c>
      <c r="B22" s="2077"/>
      <c r="C22" s="20">
        <v>7.0000000000000001E-3</v>
      </c>
      <c r="D22" s="74">
        <f>B5*C22/100*1000</f>
        <v>6.3210000000000006</v>
      </c>
      <c r="F22" s="556"/>
    </row>
    <row r="23" spans="1:6" s="3" customFormat="1" ht="15.75" x14ac:dyDescent="0.25">
      <c r="A23" s="2077" t="s">
        <v>52</v>
      </c>
      <c r="B23" s="2077"/>
      <c r="C23" s="1271">
        <v>1.2E-2</v>
      </c>
      <c r="D23" s="74">
        <f>B5*C23/100*1000</f>
        <v>10.835999999999999</v>
      </c>
      <c r="F23" s="559"/>
    </row>
    <row r="24" spans="1:6" s="3" customFormat="1" ht="16.5" thickBot="1" x14ac:dyDescent="0.3">
      <c r="A24" s="1272"/>
      <c r="B24" s="1272"/>
      <c r="C24" s="1273"/>
      <c r="D24" s="558"/>
    </row>
    <row r="25" spans="1:6" s="3" customFormat="1" ht="15.75" x14ac:dyDescent="0.25">
      <c r="A25" s="1274"/>
      <c r="B25" s="1274"/>
      <c r="C25" s="1275"/>
      <c r="D25" s="1276"/>
      <c r="E25" s="1277"/>
      <c r="F25" s="1277"/>
    </row>
    <row r="26" spans="1:6" s="3" customFormat="1" ht="15.75" x14ac:dyDescent="0.25">
      <c r="A26" s="3" t="str">
        <f>B2</f>
        <v xml:space="preserve">TELARES </v>
      </c>
      <c r="B26" s="3" t="str">
        <f>B3</f>
        <v>2449 POPLIN</v>
      </c>
      <c r="C26" s="3" t="str">
        <f>B7</f>
        <v>GRS CLARO</v>
      </c>
      <c r="D26" s="3" t="s">
        <v>6</v>
      </c>
      <c r="E26" s="5">
        <f>F4</f>
        <v>2248</v>
      </c>
      <c r="F26" s="1278">
        <f ca="1">F2</f>
        <v>45555</v>
      </c>
    </row>
    <row r="27" spans="1:6" s="3" customFormat="1" ht="14.25" customHeight="1" x14ac:dyDescent="0.25">
      <c r="A27" s="2135" t="s">
        <v>29</v>
      </c>
      <c r="B27" s="2135"/>
      <c r="C27" s="1279" t="s">
        <v>25</v>
      </c>
      <c r="D27" s="1867" t="s">
        <v>26</v>
      </c>
    </row>
    <row r="28" spans="1:6" s="3" customFormat="1" ht="15" customHeight="1" x14ac:dyDescent="0.25">
      <c r="A28" s="2123" t="str">
        <f>A21</f>
        <v>AMARILLO LUMACRON E3G 200%</v>
      </c>
      <c r="B28" s="2124"/>
      <c r="C28" s="20">
        <f>C21</f>
        <v>5.0000000000000001E-3</v>
      </c>
      <c r="D28" s="74">
        <f>B5*C28/100*1000</f>
        <v>4.5149999999999997</v>
      </c>
    </row>
    <row r="29" spans="1:6" s="3" customFormat="1" ht="14.25" customHeight="1" x14ac:dyDescent="0.25">
      <c r="A29" s="2123" t="str">
        <f>A22</f>
        <v>ROJO SERILENE 2BL 200%</v>
      </c>
      <c r="B29" s="2124"/>
      <c r="C29" s="20">
        <f>C22</f>
        <v>7.0000000000000001E-3</v>
      </c>
      <c r="D29" s="74">
        <f>B5*C29/100*1000</f>
        <v>6.3210000000000006</v>
      </c>
    </row>
    <row r="30" spans="1:6" s="3" customFormat="1" ht="15.75" x14ac:dyDescent="0.25">
      <c r="A30" s="2133" t="str">
        <f>A23</f>
        <v>AZUL LUMACRON FBLE 150%</v>
      </c>
      <c r="B30" s="2134"/>
      <c r="C30" s="20">
        <f>C23</f>
        <v>1.2E-2</v>
      </c>
      <c r="D30" s="74">
        <f>B5*C30/100*1000</f>
        <v>10.835999999999999</v>
      </c>
      <c r="E30" s="2107" t="s">
        <v>83</v>
      </c>
      <c r="F30" s="2108"/>
    </row>
    <row r="31" spans="1:6" s="3" customFormat="1" ht="15.75" x14ac:dyDescent="0.25"/>
  </sheetData>
  <mergeCells count="21">
    <mergeCell ref="A19:B19"/>
    <mergeCell ref="A1:B1"/>
    <mergeCell ref="C1:D1"/>
    <mergeCell ref="E1:F1"/>
    <mergeCell ref="A11:F11"/>
    <mergeCell ref="A12:F12"/>
    <mergeCell ref="A13:B13"/>
    <mergeCell ref="A14:B14"/>
    <mergeCell ref="A15:B15"/>
    <mergeCell ref="A16:B16"/>
    <mergeCell ref="A17:B17"/>
    <mergeCell ref="A18:B18"/>
    <mergeCell ref="A29:B29"/>
    <mergeCell ref="A30:B30"/>
    <mergeCell ref="E30:F30"/>
    <mergeCell ref="A20:B20"/>
    <mergeCell ref="A21:B21"/>
    <mergeCell ref="A22:B22"/>
    <mergeCell ref="A23:B23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1"/>
  <sheetViews>
    <sheetView zoomScale="130" zoomScaleNormal="130" workbookViewId="0">
      <selection activeCell="A23" sqref="A23:B23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248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251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2247</v>
      </c>
    </row>
    <row r="5" spans="1:6" s="3" customFormat="1" ht="15.75" x14ac:dyDescent="0.25">
      <c r="A5" s="3" t="s">
        <v>7</v>
      </c>
      <c r="B5" s="275">
        <f>B6*B8</f>
        <v>90.3</v>
      </c>
      <c r="C5" s="3" t="s">
        <v>8</v>
      </c>
      <c r="E5" s="3" t="s">
        <v>9</v>
      </c>
      <c r="F5" s="1263" t="s">
        <v>10</v>
      </c>
    </row>
    <row r="6" spans="1:6" s="3" customFormat="1" ht="15.75" x14ac:dyDescent="0.25">
      <c r="A6" s="3" t="s">
        <v>11</v>
      </c>
      <c r="B6" s="293">
        <v>420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261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0.215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9132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42" t="s">
        <v>180</v>
      </c>
      <c r="B12" s="2142"/>
      <c r="C12" s="2142"/>
      <c r="D12" s="2142"/>
      <c r="E12" s="2142"/>
      <c r="F12" s="2142"/>
    </row>
    <row r="13" spans="1:6" s="3" customFormat="1" ht="15.75" x14ac:dyDescent="0.25">
      <c r="A13" s="2143" t="s">
        <v>18</v>
      </c>
      <c r="B13" s="2135"/>
      <c r="C13" s="1869" t="s">
        <v>164</v>
      </c>
      <c r="D13" s="1869" t="s">
        <v>26</v>
      </c>
      <c r="E13" s="81"/>
    </row>
    <row r="14" spans="1:6" s="3" customFormat="1" ht="15.75" x14ac:dyDescent="0.25">
      <c r="A14" s="2076" t="s">
        <v>213</v>
      </c>
      <c r="B14" s="2076"/>
      <c r="C14" s="1868">
        <v>0.4</v>
      </c>
      <c r="D14" s="1865">
        <f>F7*C14</f>
        <v>400</v>
      </c>
      <c r="E14" s="81"/>
    </row>
    <row r="15" spans="1:6" s="3" customFormat="1" ht="15.75" x14ac:dyDescent="0.25">
      <c r="A15" s="2076" t="s">
        <v>20</v>
      </c>
      <c r="B15" s="2076"/>
      <c r="C15" s="1865">
        <v>0.6</v>
      </c>
      <c r="D15" s="1865">
        <f>F7*C15</f>
        <v>600</v>
      </c>
      <c r="E15" s="81"/>
    </row>
    <row r="16" spans="1:6" s="3" customFormat="1" ht="15.75" x14ac:dyDescent="0.25">
      <c r="A16" s="2076" t="s">
        <v>21</v>
      </c>
      <c r="B16" s="2076"/>
      <c r="C16" s="738">
        <v>2</v>
      </c>
      <c r="D16" s="1866">
        <f>F7*C16</f>
        <v>2000</v>
      </c>
      <c r="E16" s="81"/>
    </row>
    <row r="17" spans="1:6" s="3" customFormat="1" ht="15.75" x14ac:dyDescent="0.25">
      <c r="A17" s="2076" t="s">
        <v>22</v>
      </c>
      <c r="B17" s="2076"/>
      <c r="C17" s="738">
        <v>2</v>
      </c>
      <c r="D17" s="1866">
        <f>F7*C17</f>
        <v>2000</v>
      </c>
      <c r="E17" s="81"/>
    </row>
    <row r="18" spans="1:6" s="3" customFormat="1" ht="15.75" x14ac:dyDescent="0.25">
      <c r="A18" s="2144"/>
      <c r="B18" s="2144"/>
      <c r="C18" s="51"/>
      <c r="D18" s="551"/>
      <c r="E18" s="81"/>
      <c r="F18" s="81" t="s">
        <v>84</v>
      </c>
    </row>
    <row r="19" spans="1:6" s="3" customFormat="1" ht="15.75" x14ac:dyDescent="0.25">
      <c r="A19" s="2136" t="s">
        <v>23</v>
      </c>
      <c r="B19" s="2137"/>
      <c r="C19" s="1267"/>
      <c r="D19" s="1268"/>
      <c r="F19" s="1269"/>
    </row>
    <row r="20" spans="1:6" s="3" customFormat="1" ht="15.75" x14ac:dyDescent="0.25">
      <c r="A20" s="2102" t="s">
        <v>24</v>
      </c>
      <c r="B20" s="2102"/>
      <c r="C20" s="1865" t="s">
        <v>25</v>
      </c>
      <c r="D20" s="1866" t="s">
        <v>26</v>
      </c>
      <c r="F20" s="556"/>
    </row>
    <row r="21" spans="1:6" s="3" customFormat="1" ht="15.75" x14ac:dyDescent="0.25">
      <c r="A21" s="2077" t="s">
        <v>61</v>
      </c>
      <c r="B21" s="2077"/>
      <c r="C21" s="20">
        <v>5.0000000000000001E-3</v>
      </c>
      <c r="D21" s="74">
        <f>B5*C21/100*1000</f>
        <v>4.5149999999999997</v>
      </c>
      <c r="F21" s="556"/>
    </row>
    <row r="22" spans="1:6" s="3" customFormat="1" ht="15.75" customHeight="1" x14ac:dyDescent="0.25">
      <c r="A22" s="2077" t="s">
        <v>62</v>
      </c>
      <c r="B22" s="2077"/>
      <c r="C22" s="20">
        <v>7.0000000000000001E-3</v>
      </c>
      <c r="D22" s="74">
        <f>B5*C22/100*1000</f>
        <v>6.3210000000000006</v>
      </c>
      <c r="F22" s="556"/>
    </row>
    <row r="23" spans="1:6" s="3" customFormat="1" ht="15.75" x14ac:dyDescent="0.25">
      <c r="A23" s="2077" t="s">
        <v>52</v>
      </c>
      <c r="B23" s="2077"/>
      <c r="C23" s="1271">
        <v>1.2E-2</v>
      </c>
      <c r="D23" s="74">
        <f>B5*C23/100*1000</f>
        <v>10.835999999999999</v>
      </c>
      <c r="F23" s="559"/>
    </row>
    <row r="24" spans="1:6" s="3" customFormat="1" ht="16.5" thickBot="1" x14ac:dyDescent="0.3">
      <c r="A24" s="1272"/>
      <c r="B24" s="1272"/>
      <c r="C24" s="1273"/>
      <c r="D24" s="558"/>
    </row>
    <row r="25" spans="1:6" s="3" customFormat="1" ht="15.75" x14ac:dyDescent="0.25">
      <c r="A25" s="1274"/>
      <c r="B25" s="1274"/>
      <c r="C25" s="1275"/>
      <c r="D25" s="1276"/>
      <c r="E25" s="1277"/>
      <c r="F25" s="1277"/>
    </row>
    <row r="26" spans="1:6" s="3" customFormat="1" ht="15.75" x14ac:dyDescent="0.25">
      <c r="A26" s="3" t="str">
        <f>B2</f>
        <v xml:space="preserve">TELARES </v>
      </c>
      <c r="B26" s="3" t="str">
        <f>B3</f>
        <v>2449 POPLIN</v>
      </c>
      <c r="C26" s="3" t="str">
        <f>B7</f>
        <v>GRS CLARO</v>
      </c>
      <c r="D26" s="3" t="s">
        <v>6</v>
      </c>
      <c r="E26" s="5">
        <f>F4</f>
        <v>2247</v>
      </c>
      <c r="F26" s="1278">
        <f ca="1">F2</f>
        <v>45555</v>
      </c>
    </row>
    <row r="27" spans="1:6" s="3" customFormat="1" ht="14.25" customHeight="1" x14ac:dyDescent="0.25">
      <c r="A27" s="2135" t="s">
        <v>29</v>
      </c>
      <c r="B27" s="2135"/>
      <c r="C27" s="1279" t="s">
        <v>25</v>
      </c>
      <c r="D27" s="1867" t="s">
        <v>26</v>
      </c>
    </row>
    <row r="28" spans="1:6" s="3" customFormat="1" ht="15" customHeight="1" x14ac:dyDescent="0.25">
      <c r="A28" s="2123" t="str">
        <f>A21</f>
        <v>AMARILLO LUMACRON E3G 200%</v>
      </c>
      <c r="B28" s="2124"/>
      <c r="C28" s="20">
        <f>C21</f>
        <v>5.0000000000000001E-3</v>
      </c>
      <c r="D28" s="74">
        <f>B5*C28/100*1000</f>
        <v>4.5149999999999997</v>
      </c>
    </row>
    <row r="29" spans="1:6" s="3" customFormat="1" ht="14.25" customHeight="1" x14ac:dyDescent="0.25">
      <c r="A29" s="2123" t="str">
        <f>A22</f>
        <v>ROJO SERILENE 2BL 200%</v>
      </c>
      <c r="B29" s="2124"/>
      <c r="C29" s="20">
        <f>C22</f>
        <v>7.0000000000000001E-3</v>
      </c>
      <c r="D29" s="74">
        <f>B5*C29/100*1000</f>
        <v>6.3210000000000006</v>
      </c>
    </row>
    <row r="30" spans="1:6" s="3" customFormat="1" ht="15.75" x14ac:dyDescent="0.25">
      <c r="A30" s="2133" t="str">
        <f>A23</f>
        <v>AZUL LUMACRON FBLE 150%</v>
      </c>
      <c r="B30" s="2134"/>
      <c r="C30" s="20">
        <f>C23</f>
        <v>1.2E-2</v>
      </c>
      <c r="D30" s="74">
        <f>B5*C30/100*1000</f>
        <v>10.835999999999999</v>
      </c>
      <c r="E30" s="2107" t="s">
        <v>83</v>
      </c>
      <c r="F30" s="2108"/>
    </row>
    <row r="31" spans="1:6" s="3" customFormat="1" ht="15.75" x14ac:dyDescent="0.25"/>
  </sheetData>
  <mergeCells count="21">
    <mergeCell ref="A19:B19"/>
    <mergeCell ref="A1:B1"/>
    <mergeCell ref="C1:D1"/>
    <mergeCell ref="E1:F1"/>
    <mergeCell ref="A11:F11"/>
    <mergeCell ref="A12:F12"/>
    <mergeCell ref="A13:B13"/>
    <mergeCell ref="A14:B14"/>
    <mergeCell ref="A15:B15"/>
    <mergeCell ref="A16:B16"/>
    <mergeCell ref="A17:B17"/>
    <mergeCell ref="A18:B18"/>
    <mergeCell ref="A29:B29"/>
    <mergeCell ref="A30:B30"/>
    <mergeCell ref="E30:F30"/>
    <mergeCell ref="A20:B20"/>
    <mergeCell ref="A21:B21"/>
    <mergeCell ref="A22:B22"/>
    <mergeCell ref="A23:B23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3" zoomScale="130" zoomScaleNormal="130" workbookViewId="0">
      <selection activeCell="C21" sqref="C2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3.25" x14ac:dyDescent="0.35">
      <c r="A1" s="2103" t="s">
        <v>260</v>
      </c>
      <c r="B1" s="2103"/>
      <c r="C1" s="2104" t="s">
        <v>112</v>
      </c>
      <c r="D1" s="2104"/>
      <c r="E1" s="2103" t="s">
        <v>86</v>
      </c>
      <c r="F1" s="2103"/>
    </row>
    <row r="2" spans="1:6" ht="18.75" x14ac:dyDescent="0.3">
      <c r="A2" s="1" t="s">
        <v>0</v>
      </c>
      <c r="B2" s="279" t="s">
        <v>199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97" t="s">
        <v>254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546">
        <v>2246</v>
      </c>
    </row>
    <row r="5" spans="1:6" ht="18.75" x14ac:dyDescent="0.3">
      <c r="A5" s="1" t="s">
        <v>7</v>
      </c>
      <c r="B5" s="8">
        <f>B6*B8</f>
        <v>219.51499999999999</v>
      </c>
      <c r="C5" s="1" t="s">
        <v>8</v>
      </c>
      <c r="D5" s="1"/>
      <c r="E5" s="3" t="s">
        <v>9</v>
      </c>
      <c r="F5" s="546" t="s">
        <v>212</v>
      </c>
    </row>
    <row r="6" spans="1:6" ht="18.75" x14ac:dyDescent="0.3">
      <c r="A6" s="1" t="s">
        <v>11</v>
      </c>
      <c r="B6" s="276">
        <v>1021</v>
      </c>
      <c r="C6" s="1" t="s">
        <v>5</v>
      </c>
      <c r="D6" s="1"/>
      <c r="E6" s="3" t="s">
        <v>12</v>
      </c>
      <c r="F6" s="546" t="s">
        <v>191</v>
      </c>
    </row>
    <row r="7" spans="1:6" ht="18.75" x14ac:dyDescent="0.3">
      <c r="A7" s="1" t="s">
        <v>14</v>
      </c>
      <c r="B7" s="275" t="s">
        <v>103</v>
      </c>
      <c r="C7" s="1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59">
        <v>0.215</v>
      </c>
      <c r="C8" s="1"/>
      <c r="D8" s="1"/>
      <c r="E8" s="3" t="s">
        <v>17</v>
      </c>
      <c r="F8" s="546">
        <f>F7/B5</f>
        <v>2.7332984078536775</v>
      </c>
    </row>
    <row r="9" spans="1:6" ht="18.75" x14ac:dyDescent="0.3">
      <c r="A9" s="1" t="s">
        <v>66</v>
      </c>
      <c r="B9" s="1">
        <v>9115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 t="s">
        <v>29</v>
      </c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89"/>
      <c r="C12" s="1858" t="s">
        <v>164</v>
      </c>
      <c r="D12" s="1859" t="s">
        <v>198</v>
      </c>
      <c r="E12" s="1860"/>
      <c r="F12" s="1"/>
    </row>
    <row r="13" spans="1:6" ht="18.75" x14ac:dyDescent="0.3">
      <c r="A13" s="2072" t="s">
        <v>117</v>
      </c>
      <c r="B13" s="2072"/>
      <c r="C13" s="1864">
        <v>1</v>
      </c>
      <c r="D13" s="1852">
        <f>F7*C13</f>
        <v>600</v>
      </c>
      <c r="E13" s="81"/>
      <c r="F13" s="1"/>
    </row>
    <row r="14" spans="1:6" ht="18.75" x14ac:dyDescent="0.3">
      <c r="A14" s="2072" t="s">
        <v>152</v>
      </c>
      <c r="B14" s="2072"/>
      <c r="C14" s="1852">
        <v>1</v>
      </c>
      <c r="D14" s="1852">
        <f>F7*C14</f>
        <v>600</v>
      </c>
      <c r="E14" s="81"/>
      <c r="F14" s="1"/>
    </row>
    <row r="15" spans="1:6" ht="18.75" x14ac:dyDescent="0.3">
      <c r="A15" s="2072" t="s">
        <v>153</v>
      </c>
      <c r="B15" s="2072"/>
      <c r="C15" s="738">
        <v>30</v>
      </c>
      <c r="D15" s="1857">
        <f>F7*C15</f>
        <v>18000</v>
      </c>
      <c r="E15" s="81"/>
      <c r="F15" s="1"/>
    </row>
    <row r="16" spans="1:6" ht="18.75" x14ac:dyDescent="0.3">
      <c r="A16" s="2105" t="s">
        <v>29</v>
      </c>
      <c r="B16" s="2105"/>
      <c r="C16" s="22"/>
      <c r="D16" s="1860"/>
      <c r="E16" s="1860"/>
      <c r="F16" s="1"/>
    </row>
    <row r="17" spans="1:6" ht="18.75" x14ac:dyDescent="0.3">
      <c r="A17" s="1854"/>
      <c r="B17" s="1854"/>
      <c r="C17" s="22"/>
      <c r="D17" s="25"/>
      <c r="E17" s="1860"/>
      <c r="F17" s="1856" t="s">
        <v>84</v>
      </c>
    </row>
    <row r="18" spans="1:6" ht="18.75" x14ac:dyDescent="0.3">
      <c r="A18" s="2106" t="s">
        <v>23</v>
      </c>
      <c r="B18" s="2106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855" t="s">
        <v>25</v>
      </c>
      <c r="D19" s="1853" t="s">
        <v>26</v>
      </c>
      <c r="E19" s="1"/>
      <c r="F19" s="212"/>
    </row>
    <row r="20" spans="1:6" ht="18.75" x14ac:dyDescent="0.3">
      <c r="A20" s="2076" t="s">
        <v>196</v>
      </c>
      <c r="B20" s="2076"/>
      <c r="C20" s="20">
        <v>0.26</v>
      </c>
      <c r="D20" s="74">
        <f>B5*C20/100*1000</f>
        <v>570.73900000000003</v>
      </c>
      <c r="E20" s="1"/>
      <c r="F20" s="212"/>
    </row>
    <row r="21" spans="1:6" ht="18.75" x14ac:dyDescent="0.3">
      <c r="A21" s="2076" t="s">
        <v>194</v>
      </c>
      <c r="B21" s="2076"/>
      <c r="C21" s="34">
        <v>0.18</v>
      </c>
      <c r="D21" s="74">
        <f>B5*C21/100*1000</f>
        <v>395.12699999999995</v>
      </c>
      <c r="E21" s="1"/>
      <c r="F21" s="212"/>
    </row>
    <row r="22" spans="1:6" ht="18.75" x14ac:dyDescent="0.3">
      <c r="A22" s="2076" t="s">
        <v>154</v>
      </c>
      <c r="B22" s="2076"/>
      <c r="C22" s="20">
        <v>0.57999999999999996</v>
      </c>
      <c r="D22" s="74">
        <f>B5*C22/100*1000</f>
        <v>1273.1869999999999</v>
      </c>
      <c r="E22" s="1"/>
      <c r="F22" s="213"/>
    </row>
    <row r="23" spans="1:6" ht="19.5" thickBot="1" x14ac:dyDescent="0.35">
      <c r="A23" s="1870"/>
      <c r="B23" s="1870"/>
      <c r="C23" s="1871"/>
      <c r="D23" s="1872"/>
      <c r="E23" s="1873"/>
      <c r="F23" s="1873"/>
    </row>
    <row r="24" spans="1:6" ht="18.75" x14ac:dyDescent="0.3">
      <c r="A24" s="1" t="str">
        <f>B2</f>
        <v>TELARES</v>
      </c>
      <c r="B24" s="1874" t="str">
        <f>B3</f>
        <v>POPLIN 2449</v>
      </c>
      <c r="C24" s="3" t="str">
        <f>B7</f>
        <v>GRIS TOPO</v>
      </c>
      <c r="D24" s="1" t="s">
        <v>6</v>
      </c>
      <c r="E24" s="9">
        <f>F4</f>
        <v>2246</v>
      </c>
      <c r="F24" s="4">
        <f ca="1">F2</f>
        <v>45555</v>
      </c>
    </row>
    <row r="25" spans="1:6" ht="18.75" x14ac:dyDescent="0.3">
      <c r="A25" s="2088" t="str">
        <f>A18</f>
        <v>Colorantes</v>
      </c>
      <c r="B25" s="2089"/>
      <c r="C25" s="1267"/>
      <c r="D25" s="280"/>
      <c r="E25" s="9"/>
      <c r="F25" s="4"/>
    </row>
    <row r="26" spans="1:6" ht="18.75" x14ac:dyDescent="0.3">
      <c r="A26" s="2079" t="s">
        <v>24</v>
      </c>
      <c r="B26" s="2079"/>
      <c r="C26" s="1863" t="s">
        <v>25</v>
      </c>
      <c r="D26" s="1853" t="s">
        <v>26</v>
      </c>
      <c r="E26" s="1"/>
      <c r="F26" s="1"/>
    </row>
    <row r="27" spans="1:6" ht="18.75" x14ac:dyDescent="0.3">
      <c r="A27" s="2095" t="str">
        <f>A20</f>
        <v>NARANJA KAYARUS 2GL 200%</v>
      </c>
      <c r="B27" s="2096"/>
      <c r="C27" s="48">
        <f t="shared" ref="C27:D29" si="0">C20</f>
        <v>0.26</v>
      </c>
      <c r="D27" s="49">
        <f t="shared" si="0"/>
        <v>570.73900000000003</v>
      </c>
      <c r="E27" s="1"/>
      <c r="F27" s="1"/>
    </row>
    <row r="28" spans="1:6" ht="18.75" x14ac:dyDescent="0.3">
      <c r="A28" s="2095" t="str">
        <f>A21</f>
        <v>ROJO KAYARUS 3BL 200%</v>
      </c>
      <c r="B28" s="2096"/>
      <c r="C28" s="48">
        <f t="shared" si="0"/>
        <v>0.18</v>
      </c>
      <c r="D28" s="49">
        <f t="shared" si="0"/>
        <v>395.12699999999995</v>
      </c>
      <c r="E28" s="1"/>
      <c r="F28" s="1"/>
    </row>
    <row r="29" spans="1:6" ht="18.75" x14ac:dyDescent="0.3">
      <c r="A29" s="2095" t="str">
        <f>A22</f>
        <v>AZUL KAYARUS BRL 200%</v>
      </c>
      <c r="B29" s="2096"/>
      <c r="C29" s="48">
        <f t="shared" si="0"/>
        <v>0.57999999999999996</v>
      </c>
      <c r="D29" s="49">
        <f t="shared" si="0"/>
        <v>1273.1869999999999</v>
      </c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</row>
    <row r="32" spans="1:6" x14ac:dyDescent="0.25">
      <c r="A32" s="2070" t="s">
        <v>21</v>
      </c>
      <c r="B32" s="2070"/>
      <c r="C32" s="1861">
        <v>1.5</v>
      </c>
      <c r="D32" s="1861">
        <f>F7*C32</f>
        <v>900</v>
      </c>
    </row>
    <row r="33" spans="1:4" x14ac:dyDescent="0.25">
      <c r="A33" s="2070" t="s">
        <v>158</v>
      </c>
      <c r="B33" s="2070"/>
      <c r="C33" s="1861">
        <v>3</v>
      </c>
      <c r="D33" s="1861">
        <f>F7*C33</f>
        <v>1800</v>
      </c>
    </row>
  </sheetData>
  <mergeCells count="22">
    <mergeCell ref="E29:F29"/>
    <mergeCell ref="A31:D31"/>
    <mergeCell ref="A32:B32"/>
    <mergeCell ref="A33:B33"/>
    <mergeCell ref="A22:B22"/>
    <mergeCell ref="A25:B25"/>
    <mergeCell ref="A26:B26"/>
    <mergeCell ref="A27:B27"/>
    <mergeCell ref="A28:B28"/>
    <mergeCell ref="A29:B29"/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8:B18"/>
    <mergeCell ref="A19:B19"/>
    <mergeCell ref="A20:B20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1"/>
  <sheetViews>
    <sheetView topLeftCell="A7" zoomScale="130" zoomScaleNormal="130" workbookViewId="0">
      <selection activeCell="A17" sqref="A17:B17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248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251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2245</v>
      </c>
    </row>
    <row r="5" spans="1:6" s="3" customFormat="1" ht="15.75" x14ac:dyDescent="0.25">
      <c r="A5" s="3" t="s">
        <v>7</v>
      </c>
      <c r="B5" s="275">
        <f>B6*B8</f>
        <v>115.455</v>
      </c>
      <c r="C5" s="3" t="s">
        <v>8</v>
      </c>
      <c r="E5" s="3" t="s">
        <v>9</v>
      </c>
      <c r="F5" s="1263" t="s">
        <v>10</v>
      </c>
    </row>
    <row r="6" spans="1:6" s="3" customFormat="1" ht="15.75" x14ac:dyDescent="0.25">
      <c r="A6" s="3" t="s">
        <v>11</v>
      </c>
      <c r="B6" s="293">
        <v>537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259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0.215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9143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42" t="s">
        <v>180</v>
      </c>
      <c r="B12" s="2142"/>
      <c r="C12" s="2142"/>
      <c r="D12" s="2142"/>
      <c r="E12" s="2142"/>
      <c r="F12" s="2142"/>
    </row>
    <row r="13" spans="1:6" s="3" customFormat="1" ht="15.75" x14ac:dyDescent="0.25">
      <c r="A13" s="2143" t="s">
        <v>18</v>
      </c>
      <c r="B13" s="2135"/>
      <c r="C13" s="1869" t="s">
        <v>164</v>
      </c>
      <c r="D13" s="1869" t="s">
        <v>26</v>
      </c>
      <c r="E13" s="81"/>
    </row>
    <row r="14" spans="1:6" s="3" customFormat="1" ht="15.75" x14ac:dyDescent="0.25">
      <c r="A14" s="2076" t="s">
        <v>213</v>
      </c>
      <c r="B14" s="2076"/>
      <c r="C14" s="1864">
        <v>0.4</v>
      </c>
      <c r="D14" s="1852">
        <f>F7*C14</f>
        <v>400</v>
      </c>
      <c r="E14" s="81"/>
    </row>
    <row r="15" spans="1:6" s="3" customFormat="1" ht="15.75" x14ac:dyDescent="0.25">
      <c r="A15" s="2076" t="s">
        <v>20</v>
      </c>
      <c r="B15" s="2076"/>
      <c r="C15" s="1852">
        <v>0.6</v>
      </c>
      <c r="D15" s="1852">
        <f>F7*C15</f>
        <v>600</v>
      </c>
      <c r="E15" s="81"/>
    </row>
    <row r="16" spans="1:6" s="3" customFormat="1" ht="15.75" x14ac:dyDescent="0.25">
      <c r="A16" s="2076" t="s">
        <v>21</v>
      </c>
      <c r="B16" s="2076"/>
      <c r="C16" s="738">
        <v>2</v>
      </c>
      <c r="D16" s="1857">
        <f>F7*C16</f>
        <v>2000</v>
      </c>
      <c r="E16" s="81"/>
    </row>
    <row r="17" spans="1:6" s="3" customFormat="1" ht="15.75" x14ac:dyDescent="0.25">
      <c r="A17" s="2076" t="s">
        <v>22</v>
      </c>
      <c r="B17" s="2076"/>
      <c r="C17" s="738">
        <v>2</v>
      </c>
      <c r="D17" s="1857">
        <f>F7*C17</f>
        <v>2000</v>
      </c>
      <c r="E17" s="81"/>
    </row>
    <row r="18" spans="1:6" s="3" customFormat="1" ht="15.75" x14ac:dyDescent="0.25">
      <c r="A18" s="2144"/>
      <c r="B18" s="2144"/>
      <c r="C18" s="51"/>
      <c r="D18" s="551"/>
      <c r="E18" s="81"/>
      <c r="F18" s="81" t="s">
        <v>84</v>
      </c>
    </row>
    <row r="19" spans="1:6" s="3" customFormat="1" ht="15.75" x14ac:dyDescent="0.25">
      <c r="A19" s="2136" t="s">
        <v>23</v>
      </c>
      <c r="B19" s="2137"/>
      <c r="C19" s="1267"/>
      <c r="D19" s="1268"/>
      <c r="F19" s="1269"/>
    </row>
    <row r="20" spans="1:6" s="3" customFormat="1" ht="15.75" x14ac:dyDescent="0.25">
      <c r="A20" s="2102" t="s">
        <v>24</v>
      </c>
      <c r="B20" s="2102"/>
      <c r="C20" s="1852" t="s">
        <v>25</v>
      </c>
      <c r="D20" s="1857" t="s">
        <v>26</v>
      </c>
      <c r="F20" s="556"/>
    </row>
    <row r="21" spans="1:6" s="3" customFormat="1" ht="15.75" x14ac:dyDescent="0.25">
      <c r="A21" s="2077" t="s">
        <v>27</v>
      </c>
      <c r="B21" s="2077"/>
      <c r="C21" s="20">
        <v>5.3999999999999999E-2</v>
      </c>
      <c r="D21" s="74">
        <f>B5*C21/100*1000</f>
        <v>62.345699999999994</v>
      </c>
      <c r="F21" s="556"/>
    </row>
    <row r="22" spans="1:6" s="3" customFormat="1" ht="15.75" customHeight="1" x14ac:dyDescent="0.25">
      <c r="A22" s="2077" t="s">
        <v>28</v>
      </c>
      <c r="B22" s="2077"/>
      <c r="C22" s="20">
        <v>6.0000000000000001E-3</v>
      </c>
      <c r="D22" s="74">
        <f>B5*C22/100*1000</f>
        <v>6.9272999999999998</v>
      </c>
      <c r="F22" s="556"/>
    </row>
    <row r="23" spans="1:6" s="3" customFormat="1" ht="15.75" x14ac:dyDescent="0.25">
      <c r="A23" s="2077" t="s">
        <v>52</v>
      </c>
      <c r="B23" s="2077"/>
      <c r="C23" s="1271">
        <v>4.2000000000000003E-2</v>
      </c>
      <c r="D23" s="74">
        <f>B5*C23/100*1000</f>
        <v>48.491100000000003</v>
      </c>
      <c r="F23" s="559"/>
    </row>
    <row r="24" spans="1:6" s="3" customFormat="1" ht="16.5" thickBot="1" x14ac:dyDescent="0.3">
      <c r="A24" s="1272"/>
      <c r="B24" s="1272"/>
      <c r="C24" s="1273"/>
      <c r="D24" s="558"/>
    </row>
    <row r="25" spans="1:6" s="3" customFormat="1" ht="15.75" x14ac:dyDescent="0.25">
      <c r="A25" s="1274"/>
      <c r="B25" s="1274"/>
      <c r="C25" s="1275"/>
      <c r="D25" s="1276"/>
      <c r="E25" s="1277"/>
      <c r="F25" s="1277"/>
    </row>
    <row r="26" spans="1:6" s="3" customFormat="1" ht="15.75" x14ac:dyDescent="0.25">
      <c r="A26" s="3" t="str">
        <f>B2</f>
        <v xml:space="preserve">TELARES </v>
      </c>
      <c r="B26" s="3" t="str">
        <f>B3</f>
        <v>2449 POPLIN</v>
      </c>
      <c r="C26" s="3" t="str">
        <f>B7</f>
        <v>CEMENTO</v>
      </c>
      <c r="D26" s="3" t="s">
        <v>6</v>
      </c>
      <c r="E26" s="5">
        <f>F4</f>
        <v>2245</v>
      </c>
      <c r="F26" s="1278">
        <f ca="1">F2</f>
        <v>45555</v>
      </c>
    </row>
    <row r="27" spans="1:6" s="3" customFormat="1" ht="14.25" customHeight="1" x14ac:dyDescent="0.25">
      <c r="A27" s="2135" t="s">
        <v>29</v>
      </c>
      <c r="B27" s="2135"/>
      <c r="C27" s="1279" t="s">
        <v>25</v>
      </c>
      <c r="D27" s="1862" t="s">
        <v>26</v>
      </c>
    </row>
    <row r="28" spans="1:6" s="3" customFormat="1" ht="15" customHeight="1" x14ac:dyDescent="0.25">
      <c r="A28" s="2123" t="str">
        <f>A21</f>
        <v>PARDO LUMACRON SER 150%</v>
      </c>
      <c r="B28" s="2124"/>
      <c r="C28" s="20">
        <f>C21</f>
        <v>5.3999999999999999E-2</v>
      </c>
      <c r="D28" s="74">
        <f>B5*C28/100*1000</f>
        <v>62.345699999999994</v>
      </c>
    </row>
    <row r="29" spans="1:6" s="3" customFormat="1" ht="14.25" customHeight="1" x14ac:dyDescent="0.25">
      <c r="A29" s="2123" t="str">
        <f>A22</f>
        <v>RUBINA LUMACRON 2GFL CONC</v>
      </c>
      <c r="B29" s="2124"/>
      <c r="C29" s="20">
        <f>C22</f>
        <v>6.0000000000000001E-3</v>
      </c>
      <c r="D29" s="74">
        <f>B5*C29/100*1000</f>
        <v>6.9272999999999998</v>
      </c>
    </row>
    <row r="30" spans="1:6" s="3" customFormat="1" ht="15.75" x14ac:dyDescent="0.25">
      <c r="A30" s="2133" t="str">
        <f>A23</f>
        <v>AZUL LUMACRON FBLE 150%</v>
      </c>
      <c r="B30" s="2134"/>
      <c r="C30" s="20">
        <f>C23</f>
        <v>4.2000000000000003E-2</v>
      </c>
      <c r="D30" s="74">
        <f>B5*C30/100*1000</f>
        <v>48.491100000000003</v>
      </c>
      <c r="E30" s="2107" t="s">
        <v>83</v>
      </c>
      <c r="F30" s="2108"/>
    </row>
    <row r="31" spans="1:6" s="3" customFormat="1" ht="15.75" x14ac:dyDescent="0.25"/>
  </sheetData>
  <mergeCells count="21">
    <mergeCell ref="A29:B29"/>
    <mergeCell ref="A30:B30"/>
    <mergeCell ref="E30:F30"/>
    <mergeCell ref="A20:B20"/>
    <mergeCell ref="A21:B21"/>
    <mergeCell ref="A22:B22"/>
    <mergeCell ref="A23:B23"/>
    <mergeCell ref="A27:B27"/>
    <mergeCell ref="A28:B28"/>
    <mergeCell ref="A19:B19"/>
    <mergeCell ref="A1:B1"/>
    <mergeCell ref="C1:D1"/>
    <mergeCell ref="E1:F1"/>
    <mergeCell ref="A11:F11"/>
    <mergeCell ref="A12:F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1"/>
  <sheetViews>
    <sheetView topLeftCell="A13" zoomScale="130" zoomScaleNormal="130" workbookViewId="0">
      <selection activeCell="A17" sqref="A17:B17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248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251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2244</v>
      </c>
    </row>
    <row r="5" spans="1:6" s="3" customFormat="1" ht="15.75" x14ac:dyDescent="0.25">
      <c r="A5" s="3" t="s">
        <v>7</v>
      </c>
      <c r="B5" s="275">
        <f>B6*B8</f>
        <v>115.455</v>
      </c>
      <c r="C5" s="3" t="s">
        <v>8</v>
      </c>
      <c r="E5" s="3" t="s">
        <v>9</v>
      </c>
      <c r="F5" s="1263" t="s">
        <v>10</v>
      </c>
    </row>
    <row r="6" spans="1:6" s="3" customFormat="1" ht="15.75" x14ac:dyDescent="0.25">
      <c r="A6" s="3" t="s">
        <v>11</v>
      </c>
      <c r="B6" s="293">
        <v>537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259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0.215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9143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42" t="s">
        <v>180</v>
      </c>
      <c r="B12" s="2142"/>
      <c r="C12" s="2142"/>
      <c r="D12" s="2142"/>
      <c r="E12" s="2142"/>
      <c r="F12" s="2142"/>
    </row>
    <row r="13" spans="1:6" s="3" customFormat="1" ht="15.75" x14ac:dyDescent="0.25">
      <c r="A13" s="2143" t="s">
        <v>18</v>
      </c>
      <c r="B13" s="2135"/>
      <c r="C13" s="1869" t="s">
        <v>164</v>
      </c>
      <c r="D13" s="1869" t="s">
        <v>26</v>
      </c>
      <c r="E13" s="81"/>
    </row>
    <row r="14" spans="1:6" s="3" customFormat="1" ht="15.75" x14ac:dyDescent="0.25">
      <c r="A14" s="2076" t="s">
        <v>213</v>
      </c>
      <c r="B14" s="2076"/>
      <c r="C14" s="1864">
        <v>0.4</v>
      </c>
      <c r="D14" s="1852">
        <f>F7*C14</f>
        <v>400</v>
      </c>
      <c r="E14" s="81"/>
    </row>
    <row r="15" spans="1:6" s="3" customFormat="1" ht="15.75" x14ac:dyDescent="0.25">
      <c r="A15" s="2076" t="s">
        <v>20</v>
      </c>
      <c r="B15" s="2076"/>
      <c r="C15" s="1852">
        <v>0.6</v>
      </c>
      <c r="D15" s="1852">
        <f>F7*C15</f>
        <v>600</v>
      </c>
      <c r="E15" s="81"/>
    </row>
    <row r="16" spans="1:6" s="3" customFormat="1" ht="15.75" x14ac:dyDescent="0.25">
      <c r="A16" s="2076" t="s">
        <v>21</v>
      </c>
      <c r="B16" s="2076"/>
      <c r="C16" s="738">
        <v>2</v>
      </c>
      <c r="D16" s="1857">
        <f>F7*C16</f>
        <v>2000</v>
      </c>
      <c r="E16" s="81"/>
    </row>
    <row r="17" spans="1:6" s="3" customFormat="1" ht="15.75" x14ac:dyDescent="0.25">
      <c r="A17" s="2076" t="s">
        <v>22</v>
      </c>
      <c r="B17" s="2076"/>
      <c r="C17" s="738">
        <v>2</v>
      </c>
      <c r="D17" s="1857">
        <f>F7*C17</f>
        <v>2000</v>
      </c>
      <c r="E17" s="81"/>
    </row>
    <row r="18" spans="1:6" s="3" customFormat="1" ht="15.75" x14ac:dyDescent="0.25">
      <c r="A18" s="2144"/>
      <c r="B18" s="2144"/>
      <c r="C18" s="51"/>
      <c r="D18" s="551"/>
      <c r="E18" s="81"/>
      <c r="F18" s="81" t="s">
        <v>84</v>
      </c>
    </row>
    <row r="19" spans="1:6" s="3" customFormat="1" ht="15.75" x14ac:dyDescent="0.25">
      <c r="A19" s="2136" t="s">
        <v>23</v>
      </c>
      <c r="B19" s="2137"/>
      <c r="C19" s="1267"/>
      <c r="D19" s="1268"/>
      <c r="F19" s="1269"/>
    </row>
    <row r="20" spans="1:6" s="3" customFormat="1" ht="15.75" x14ac:dyDescent="0.25">
      <c r="A20" s="2102" t="s">
        <v>24</v>
      </c>
      <c r="B20" s="2102"/>
      <c r="C20" s="1852" t="s">
        <v>25</v>
      </c>
      <c r="D20" s="1857" t="s">
        <v>26</v>
      </c>
      <c r="F20" s="556"/>
    </row>
    <row r="21" spans="1:6" s="3" customFormat="1" ht="15.75" x14ac:dyDescent="0.25">
      <c r="A21" s="2077" t="s">
        <v>27</v>
      </c>
      <c r="B21" s="2077"/>
      <c r="C21" s="20">
        <v>5.3999999999999999E-2</v>
      </c>
      <c r="D21" s="74">
        <f>B5*C21/100*1000</f>
        <v>62.345699999999994</v>
      </c>
      <c r="F21" s="556"/>
    </row>
    <row r="22" spans="1:6" s="3" customFormat="1" ht="15.75" customHeight="1" x14ac:dyDescent="0.25">
      <c r="A22" s="2077" t="s">
        <v>28</v>
      </c>
      <c r="B22" s="2077"/>
      <c r="C22" s="20">
        <v>6.0000000000000001E-3</v>
      </c>
      <c r="D22" s="74">
        <f>B5*C22/100*1000</f>
        <v>6.9272999999999998</v>
      </c>
      <c r="F22" s="556"/>
    </row>
    <row r="23" spans="1:6" s="3" customFormat="1" ht="15.75" x14ac:dyDescent="0.25">
      <c r="A23" s="2077" t="s">
        <v>52</v>
      </c>
      <c r="B23" s="2077"/>
      <c r="C23" s="1271">
        <v>4.2000000000000003E-2</v>
      </c>
      <c r="D23" s="74">
        <f>B5*C23/100*1000</f>
        <v>48.491100000000003</v>
      </c>
      <c r="F23" s="559"/>
    </row>
    <row r="24" spans="1:6" s="3" customFormat="1" ht="16.5" thickBot="1" x14ac:dyDescent="0.3">
      <c r="A24" s="1272"/>
      <c r="B24" s="1272"/>
      <c r="C24" s="1273"/>
      <c r="D24" s="558"/>
    </row>
    <row r="25" spans="1:6" s="3" customFormat="1" ht="15.75" x14ac:dyDescent="0.25">
      <c r="A25" s="1274"/>
      <c r="B25" s="1274"/>
      <c r="C25" s="1275"/>
      <c r="D25" s="1276"/>
      <c r="E25" s="1277"/>
      <c r="F25" s="1277"/>
    </row>
    <row r="26" spans="1:6" s="3" customFormat="1" ht="15.75" x14ac:dyDescent="0.25">
      <c r="A26" s="3" t="str">
        <f>B2</f>
        <v xml:space="preserve">TELARES </v>
      </c>
      <c r="B26" s="3" t="str">
        <f>B3</f>
        <v>2449 POPLIN</v>
      </c>
      <c r="C26" s="3" t="str">
        <f>B7</f>
        <v>CEMENTO</v>
      </c>
      <c r="D26" s="3" t="s">
        <v>6</v>
      </c>
      <c r="E26" s="5">
        <f>F4</f>
        <v>2244</v>
      </c>
      <c r="F26" s="1278">
        <f ca="1">F2</f>
        <v>45555</v>
      </c>
    </row>
    <row r="27" spans="1:6" s="3" customFormat="1" ht="14.25" customHeight="1" x14ac:dyDescent="0.25">
      <c r="A27" s="2135" t="s">
        <v>29</v>
      </c>
      <c r="B27" s="2135"/>
      <c r="C27" s="1279" t="s">
        <v>25</v>
      </c>
      <c r="D27" s="1862" t="s">
        <v>26</v>
      </c>
    </row>
    <row r="28" spans="1:6" s="3" customFormat="1" ht="15" customHeight="1" x14ac:dyDescent="0.25">
      <c r="A28" s="2123" t="str">
        <f>A21</f>
        <v>PARDO LUMACRON SER 150%</v>
      </c>
      <c r="B28" s="2124"/>
      <c r="C28" s="20">
        <f>C21</f>
        <v>5.3999999999999999E-2</v>
      </c>
      <c r="D28" s="74">
        <f>B5*C28/100*1000</f>
        <v>62.345699999999994</v>
      </c>
    </row>
    <row r="29" spans="1:6" s="3" customFormat="1" ht="14.25" customHeight="1" x14ac:dyDescent="0.25">
      <c r="A29" s="2123" t="str">
        <f>A22</f>
        <v>RUBINA LUMACRON 2GFL CONC</v>
      </c>
      <c r="B29" s="2124"/>
      <c r="C29" s="20">
        <f>C22</f>
        <v>6.0000000000000001E-3</v>
      </c>
      <c r="D29" s="74">
        <f>B5*C29/100*1000</f>
        <v>6.9272999999999998</v>
      </c>
    </row>
    <row r="30" spans="1:6" s="3" customFormat="1" ht="15.75" x14ac:dyDescent="0.25">
      <c r="A30" s="2133" t="str">
        <f>A23</f>
        <v>AZUL LUMACRON FBLE 150%</v>
      </c>
      <c r="B30" s="2134"/>
      <c r="C30" s="20">
        <f>C23</f>
        <v>4.2000000000000003E-2</v>
      </c>
      <c r="D30" s="74">
        <f>B5*C30/100*1000</f>
        <v>48.491100000000003</v>
      </c>
      <c r="E30" s="2107" t="s">
        <v>83</v>
      </c>
      <c r="F30" s="2108"/>
    </row>
    <row r="31" spans="1:6" s="3" customFormat="1" ht="15.75" x14ac:dyDescent="0.25"/>
  </sheetData>
  <mergeCells count="21">
    <mergeCell ref="A29:B29"/>
    <mergeCell ref="A30:B30"/>
    <mergeCell ref="E30:F30"/>
    <mergeCell ref="A20:B20"/>
    <mergeCell ref="A21:B21"/>
    <mergeCell ref="A22:B22"/>
    <mergeCell ref="A23:B23"/>
    <mergeCell ref="A27:B27"/>
    <mergeCell ref="A28:B28"/>
    <mergeCell ref="A19:B19"/>
    <mergeCell ref="A1:B1"/>
    <mergeCell ref="C1:D1"/>
    <mergeCell ref="E1:F1"/>
    <mergeCell ref="A11:F11"/>
    <mergeCell ref="A12:F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0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77" t="s">
        <v>87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75" t="s">
        <v>254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315">
        <v>1.5</v>
      </c>
      <c r="C4" s="1" t="s">
        <v>5</v>
      </c>
      <c r="D4" s="1"/>
      <c r="E4" s="3" t="s">
        <v>6</v>
      </c>
      <c r="F4" s="889">
        <v>2228</v>
      </c>
    </row>
    <row r="5" spans="1:6" ht="18.75" x14ac:dyDescent="0.3">
      <c r="A5" s="1" t="s">
        <v>7</v>
      </c>
      <c r="B5" s="1302">
        <f>B6*B8</f>
        <v>213.28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992</v>
      </c>
      <c r="C6" s="1" t="s">
        <v>5</v>
      </c>
      <c r="D6" s="1"/>
      <c r="E6" s="3" t="s">
        <v>12</v>
      </c>
      <c r="F6" s="275" t="s">
        <v>191</v>
      </c>
    </row>
    <row r="7" spans="1:6" ht="18.75" x14ac:dyDescent="0.3">
      <c r="A7" s="1" t="s">
        <v>14</v>
      </c>
      <c r="B7" s="889" t="s">
        <v>36</v>
      </c>
      <c r="C7" s="1"/>
      <c r="D7" s="1"/>
      <c r="E7" s="3" t="s">
        <v>15</v>
      </c>
      <c r="F7" s="297">
        <v>600</v>
      </c>
    </row>
    <row r="8" spans="1:6" ht="18.75" x14ac:dyDescent="0.3">
      <c r="A8" s="1" t="s">
        <v>16</v>
      </c>
      <c r="B8" s="348">
        <v>0.215</v>
      </c>
      <c r="C8" s="1"/>
      <c r="D8" s="1"/>
      <c r="E8" s="3" t="s">
        <v>17</v>
      </c>
      <c r="F8" s="546">
        <f>F7/B5</f>
        <v>2.8132033008252062</v>
      </c>
    </row>
    <row r="9" spans="1:6" ht="18.75" x14ac:dyDescent="0.3">
      <c r="A9" s="1" t="s">
        <v>66</v>
      </c>
      <c r="B9" s="1">
        <v>9144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 t="s">
        <v>29</v>
      </c>
      <c r="C11" s="1"/>
      <c r="D11" s="1"/>
      <c r="E11" s="1"/>
      <c r="F11" s="1"/>
    </row>
    <row r="12" spans="1:6" ht="18.75" x14ac:dyDescent="0.3">
      <c r="A12" s="2079" t="s">
        <v>18</v>
      </c>
      <c r="B12" s="2079"/>
      <c r="C12" s="2079"/>
      <c r="D12" s="2079"/>
      <c r="E12" s="2079"/>
      <c r="F12" s="1"/>
    </row>
    <row r="13" spans="1:6" ht="18.75" x14ac:dyDescent="0.3">
      <c r="A13" s="2072" t="s">
        <v>117</v>
      </c>
      <c r="B13" s="2072"/>
      <c r="C13" s="1851"/>
      <c r="D13" s="1851">
        <v>1</v>
      </c>
      <c r="E13" s="1842">
        <f>F7*D13</f>
        <v>600</v>
      </c>
      <c r="F13" s="1"/>
    </row>
    <row r="14" spans="1:6" ht="18.75" x14ac:dyDescent="0.3">
      <c r="A14" s="2072" t="s">
        <v>152</v>
      </c>
      <c r="B14" s="2072"/>
      <c r="C14" s="1843"/>
      <c r="D14" s="1843">
        <v>1</v>
      </c>
      <c r="E14" s="1842">
        <f>F7*D14</f>
        <v>600</v>
      </c>
      <c r="F14" s="1"/>
    </row>
    <row r="15" spans="1:6" ht="18.75" x14ac:dyDescent="0.3">
      <c r="A15" s="2072" t="s">
        <v>153</v>
      </c>
      <c r="B15" s="2072"/>
      <c r="C15" s="20"/>
      <c r="D15" s="1842">
        <v>45</v>
      </c>
      <c r="E15" s="1842">
        <f>D15*F7</f>
        <v>27000</v>
      </c>
      <c r="F15" s="1"/>
    </row>
    <row r="16" spans="1:6" ht="18.75" x14ac:dyDescent="0.3">
      <c r="A16" s="2105"/>
      <c r="B16" s="2105"/>
      <c r="C16" s="22"/>
      <c r="D16" s="1848"/>
      <c r="E16" s="1848"/>
      <c r="F16" s="1"/>
    </row>
    <row r="17" spans="1:6" ht="18.75" x14ac:dyDescent="0.3">
      <c r="A17" s="1845"/>
      <c r="B17" s="1845"/>
      <c r="C17" s="22"/>
      <c r="D17" s="25"/>
      <c r="E17" s="1848"/>
      <c r="F17" s="1847" t="s">
        <v>84</v>
      </c>
    </row>
    <row r="18" spans="1:6" ht="18.75" x14ac:dyDescent="0.3">
      <c r="A18" s="2073" t="s">
        <v>23</v>
      </c>
      <c r="B18" s="2125"/>
      <c r="C18" s="1844"/>
      <c r="D18" s="1844"/>
      <c r="E18" s="1"/>
      <c r="F18" s="211"/>
    </row>
    <row r="19" spans="1:6" ht="18.75" x14ac:dyDescent="0.3">
      <c r="A19" s="2079" t="s">
        <v>24</v>
      </c>
      <c r="B19" s="2079"/>
      <c r="C19" s="1846" t="s">
        <v>25</v>
      </c>
      <c r="D19" s="1844" t="s">
        <v>26</v>
      </c>
      <c r="E19" s="1"/>
      <c r="F19" s="212"/>
    </row>
    <row r="20" spans="1:6" ht="18.75" x14ac:dyDescent="0.3">
      <c r="A20" s="2077" t="s">
        <v>258</v>
      </c>
      <c r="B20" s="2076"/>
      <c r="C20" s="34">
        <v>2.5</v>
      </c>
      <c r="D20" s="74">
        <f>B5*C20/100*1000</f>
        <v>5332.0000000000009</v>
      </c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 t="s">
        <v>29</v>
      </c>
    </row>
    <row r="22" spans="1:6" ht="18.75" x14ac:dyDescent="0.3">
      <c r="A22" s="676"/>
      <c r="B22" s="676"/>
      <c r="C22" s="677"/>
      <c r="D22" s="678"/>
      <c r="E22" s="679"/>
      <c r="F22" s="679"/>
    </row>
    <row r="23" spans="1:6" ht="18.75" x14ac:dyDescent="0.3">
      <c r="A23" s="3" t="str">
        <f>B2</f>
        <v>TELARES DEL SUR</v>
      </c>
      <c r="B23" s="2078" t="str">
        <f>B7</f>
        <v>NEGRO</v>
      </c>
      <c r="C23" s="2078"/>
      <c r="D23" s="1" t="s">
        <v>6</v>
      </c>
      <c r="E23" s="9">
        <f>F4</f>
        <v>2228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850" t="s">
        <v>25</v>
      </c>
      <c r="D24" s="1844" t="s">
        <v>26</v>
      </c>
      <c r="E24" s="1"/>
      <c r="F24" s="1"/>
    </row>
    <row r="25" spans="1:6" ht="18.75" x14ac:dyDescent="0.3">
      <c r="A25" s="2071" t="str">
        <f>A20</f>
        <v xml:space="preserve">NEGRO DIRECTO TQ 1800  </v>
      </c>
      <c r="B25" s="2071"/>
      <c r="C25" s="48">
        <f t="shared" ref="C25:D25" si="0">C20</f>
        <v>2.5</v>
      </c>
      <c r="D25" s="49">
        <f t="shared" si="0"/>
        <v>5332.0000000000009</v>
      </c>
      <c r="E25" s="1"/>
      <c r="F25" s="1"/>
    </row>
    <row r="26" spans="1:6" ht="18.75" x14ac:dyDescent="0.3">
      <c r="A26" s="2068"/>
      <c r="B26" s="2068"/>
      <c r="C26" s="48"/>
      <c r="D26" s="49"/>
      <c r="E26" s="2069" t="s">
        <v>83</v>
      </c>
      <c r="F26" s="2069"/>
    </row>
    <row r="27" spans="1:6" x14ac:dyDescent="0.25">
      <c r="D27" s="50"/>
    </row>
    <row r="28" spans="1:6" x14ac:dyDescent="0.25">
      <c r="A28" s="2070" t="s">
        <v>157</v>
      </c>
      <c r="B28" s="2070"/>
      <c r="C28" s="2070"/>
      <c r="D28" s="2070"/>
    </row>
    <row r="29" spans="1:6" x14ac:dyDescent="0.25">
      <c r="A29" s="2070" t="s">
        <v>21</v>
      </c>
      <c r="B29" s="2070"/>
      <c r="C29" s="1849">
        <v>1.5</v>
      </c>
      <c r="D29" s="1849">
        <f>F7*C29</f>
        <v>900</v>
      </c>
    </row>
    <row r="30" spans="1:6" x14ac:dyDescent="0.25">
      <c r="A30" s="2070" t="s">
        <v>158</v>
      </c>
      <c r="B30" s="2070"/>
      <c r="C30" s="1849">
        <v>3</v>
      </c>
      <c r="D30" s="1849">
        <f>F7*C30</f>
        <v>1800</v>
      </c>
    </row>
  </sheetData>
  <mergeCells count="21">
    <mergeCell ref="A13:B13"/>
    <mergeCell ref="A1:B1"/>
    <mergeCell ref="C1:D1"/>
    <mergeCell ref="E1:F1"/>
    <mergeCell ref="A12:B12"/>
    <mergeCell ref="C12:E12"/>
    <mergeCell ref="A14:B14"/>
    <mergeCell ref="A15:B15"/>
    <mergeCell ref="A16:B16"/>
    <mergeCell ref="A18:B18"/>
    <mergeCell ref="A19:B19"/>
    <mergeCell ref="A20:B20"/>
    <mergeCell ref="A21:B21"/>
    <mergeCell ref="B23:C23"/>
    <mergeCell ref="A24:B24"/>
    <mergeCell ref="A25:B25"/>
    <mergeCell ref="A26:B26"/>
    <mergeCell ref="E26:F26"/>
    <mergeCell ref="A28:D28"/>
    <mergeCell ref="A29:B29"/>
    <mergeCell ref="A30:B30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2227</v>
      </c>
      <c r="G4" s="3"/>
    </row>
    <row r="5" spans="1:7" ht="18.75" x14ac:dyDescent="0.3">
      <c r="A5" s="1" t="s">
        <v>7</v>
      </c>
      <c r="B5" s="277">
        <f>B6*B8</f>
        <v>109.64999999999999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510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103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0.215</v>
      </c>
      <c r="C8" s="3"/>
      <c r="D8" s="3"/>
      <c r="E8" s="3" t="s">
        <v>17</v>
      </c>
      <c r="F8" s="296">
        <f>F7/B5</f>
        <v>9.1199270405836756</v>
      </c>
      <c r="G8" s="3"/>
    </row>
    <row r="9" spans="1:7" ht="18.75" x14ac:dyDescent="0.3">
      <c r="A9" s="1" t="s">
        <v>66</v>
      </c>
      <c r="B9" s="1">
        <v>9115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835" t="s">
        <v>164</v>
      </c>
      <c r="D11" s="1833" t="s">
        <v>198</v>
      </c>
      <c r="E11" s="1836"/>
      <c r="F11" s="1"/>
    </row>
    <row r="12" spans="1:7" ht="18.75" x14ac:dyDescent="0.3">
      <c r="A12" s="2072" t="s">
        <v>213</v>
      </c>
      <c r="B12" s="2072"/>
      <c r="C12" s="1831">
        <v>0.4</v>
      </c>
      <c r="D12" s="1831">
        <f>F7*C12</f>
        <v>400</v>
      </c>
      <c r="E12" s="81"/>
      <c r="F12" s="1"/>
    </row>
    <row r="13" spans="1:7" ht="18.75" x14ac:dyDescent="0.3">
      <c r="A13" s="2072" t="s">
        <v>20</v>
      </c>
      <c r="B13" s="2072"/>
      <c r="C13" s="738">
        <v>0.6</v>
      </c>
      <c r="D13" s="1838">
        <f>F7*C13</f>
        <v>600</v>
      </c>
      <c r="E13" s="81"/>
      <c r="F13" s="1"/>
    </row>
    <row r="14" spans="1:7" ht="18.75" x14ac:dyDescent="0.3">
      <c r="A14" s="2072" t="s">
        <v>21</v>
      </c>
      <c r="B14" s="2072"/>
      <c r="C14" s="738">
        <v>2</v>
      </c>
      <c r="D14" s="1838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838">
        <f>F7*C15</f>
        <v>2000</v>
      </c>
      <c r="E15" s="81"/>
      <c r="F15" s="1"/>
    </row>
    <row r="16" spans="1:7" ht="18.75" x14ac:dyDescent="0.3">
      <c r="A16" s="1834"/>
      <c r="B16" s="1834"/>
      <c r="C16" s="22"/>
      <c r="D16" s="25"/>
      <c r="E16" s="1836"/>
      <c r="F16" s="1832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839" t="s">
        <v>25</v>
      </c>
      <c r="D18" s="1833" t="s">
        <v>26</v>
      </c>
      <c r="E18" s="1"/>
      <c r="F18" s="212"/>
    </row>
    <row r="19" spans="1:12" ht="18.75" x14ac:dyDescent="0.3">
      <c r="A19" s="2077" t="s">
        <v>203</v>
      </c>
      <c r="B19" s="2077"/>
      <c r="C19" s="20">
        <v>0.19600000000000001</v>
      </c>
      <c r="D19" s="74">
        <f>B5*C19/100*1000</f>
        <v>214.91399999999999</v>
      </c>
      <c r="E19" s="1"/>
      <c r="F19" s="212"/>
    </row>
    <row r="20" spans="1:12" ht="18.75" x14ac:dyDescent="0.3">
      <c r="A20" s="2077" t="s">
        <v>28</v>
      </c>
      <c r="B20" s="2077"/>
      <c r="C20" s="20">
        <v>3.4000000000000002E-2</v>
      </c>
      <c r="D20" s="74">
        <f>B5*C20/100*1000</f>
        <v>37.280999999999999</v>
      </c>
      <c r="E20" s="1"/>
      <c r="F20" s="212"/>
    </row>
    <row r="21" spans="1:12" ht="18.75" x14ac:dyDescent="0.3">
      <c r="A21" s="2077" t="s">
        <v>211</v>
      </c>
      <c r="B21" s="2077"/>
      <c r="C21" s="20">
        <v>0.182</v>
      </c>
      <c r="D21" s="74">
        <f>B5*C21/100*1000</f>
        <v>199.56299999999999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1836"/>
      <c r="E23" s="25"/>
      <c r="F23" s="25"/>
    </row>
    <row r="24" spans="1:12" ht="18.75" x14ac:dyDescent="0.3">
      <c r="A24" s="1" t="str">
        <f>B2</f>
        <v>TELARES D SUR</v>
      </c>
      <c r="B24" s="2078" t="str">
        <f>B7</f>
        <v>GRIS TOPO</v>
      </c>
      <c r="C24" s="2078"/>
      <c r="D24" s="1837" t="s">
        <v>30</v>
      </c>
      <c r="E24" s="9">
        <f>F4</f>
        <v>2227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1832" t="s">
        <v>26</v>
      </c>
      <c r="E25" s="1"/>
      <c r="F25" s="1"/>
    </row>
    <row r="26" spans="1:12" ht="18.75" x14ac:dyDescent="0.3">
      <c r="A26" s="2123" t="str">
        <f>A19</f>
        <v>PARDO ALLO LUMACRON SER 150%</v>
      </c>
      <c r="B26" s="2124"/>
      <c r="C26" s="48">
        <f>C19</f>
        <v>0.19600000000000001</v>
      </c>
      <c r="D26" s="49">
        <f t="shared" ref="D26:D28" si="0">D19</f>
        <v>214.91399999999999</v>
      </c>
      <c r="E26" s="1"/>
      <c r="F26" s="1"/>
    </row>
    <row r="27" spans="1:12" ht="18.75" x14ac:dyDescent="0.3">
      <c r="A27" s="2123" t="str">
        <f>A20</f>
        <v>RUBINA LUMACRON 2GFL CONC</v>
      </c>
      <c r="B27" s="2124"/>
      <c r="C27" s="48">
        <f>C20</f>
        <v>3.4000000000000002E-2</v>
      </c>
      <c r="D27" s="49">
        <f t="shared" si="0"/>
        <v>37.280999999999999</v>
      </c>
      <c r="E27" s="1"/>
      <c r="F27" s="1"/>
    </row>
    <row r="28" spans="1:12" ht="18.75" x14ac:dyDescent="0.3">
      <c r="A28" s="2123" t="str">
        <f>A21</f>
        <v>AZUL MNO LUMACRON EXNSF 300%</v>
      </c>
      <c r="B28" s="2124"/>
      <c r="C28" s="48">
        <f>C21</f>
        <v>0.182</v>
      </c>
      <c r="D28" s="49">
        <f t="shared" si="0"/>
        <v>199.56299999999999</v>
      </c>
      <c r="E28" s="2069" t="s">
        <v>83</v>
      </c>
      <c r="F28" s="2069"/>
    </row>
    <row r="29" spans="1:12" x14ac:dyDescent="0.25">
      <c r="D29" s="50"/>
    </row>
  </sheetData>
  <mergeCells count="19">
    <mergeCell ref="E28:F28"/>
    <mergeCell ref="A21:B21"/>
    <mergeCell ref="B24:C24"/>
    <mergeCell ref="A25:B25"/>
    <mergeCell ref="A26:B26"/>
    <mergeCell ref="A27:B27"/>
    <mergeCell ref="A28:B28"/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7:B17"/>
    <mergeCell ref="A18:B18"/>
    <mergeCell ref="A19:B19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2226</v>
      </c>
      <c r="G4" s="3"/>
    </row>
    <row r="5" spans="1:7" ht="18.75" x14ac:dyDescent="0.3">
      <c r="A5" s="1" t="s">
        <v>7</v>
      </c>
      <c r="B5" s="277">
        <f>B6*B8</f>
        <v>109.64999999999999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510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103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0.215</v>
      </c>
      <c r="C8" s="3"/>
      <c r="D8" s="3"/>
      <c r="E8" s="3" t="s">
        <v>17</v>
      </c>
      <c r="F8" s="296">
        <f>F7/B5</f>
        <v>9.1199270405836756</v>
      </c>
      <c r="G8" s="3"/>
    </row>
    <row r="9" spans="1:7" ht="18.75" x14ac:dyDescent="0.3">
      <c r="A9" s="1" t="s">
        <v>66</v>
      </c>
      <c r="B9" s="1">
        <v>9115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835" t="s">
        <v>164</v>
      </c>
      <c r="D11" s="1833" t="s">
        <v>198</v>
      </c>
      <c r="E11" s="1836"/>
      <c r="F11" s="1"/>
    </row>
    <row r="12" spans="1:7" ht="18.75" x14ac:dyDescent="0.3">
      <c r="A12" s="2072" t="s">
        <v>213</v>
      </c>
      <c r="B12" s="2072"/>
      <c r="C12" s="1831">
        <v>0.4</v>
      </c>
      <c r="D12" s="1831">
        <f>F7*C12</f>
        <v>400</v>
      </c>
      <c r="E12" s="81"/>
      <c r="F12" s="1"/>
    </row>
    <row r="13" spans="1:7" ht="18.75" x14ac:dyDescent="0.3">
      <c r="A13" s="2072" t="s">
        <v>20</v>
      </c>
      <c r="B13" s="2072"/>
      <c r="C13" s="738">
        <v>0.6</v>
      </c>
      <c r="D13" s="1838">
        <f>F7*C13</f>
        <v>600</v>
      </c>
      <c r="E13" s="81"/>
      <c r="F13" s="1"/>
    </row>
    <row r="14" spans="1:7" ht="18.75" x14ac:dyDescent="0.3">
      <c r="A14" s="2072" t="s">
        <v>21</v>
      </c>
      <c r="B14" s="2072"/>
      <c r="C14" s="738">
        <v>2</v>
      </c>
      <c r="D14" s="1838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838">
        <f>F7*C15</f>
        <v>2000</v>
      </c>
      <c r="E15" s="81"/>
      <c r="F15" s="1"/>
    </row>
    <row r="16" spans="1:7" ht="18.75" x14ac:dyDescent="0.3">
      <c r="A16" s="1834"/>
      <c r="B16" s="1834"/>
      <c r="C16" s="22"/>
      <c r="D16" s="25"/>
      <c r="E16" s="1836"/>
      <c r="F16" s="1832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839" t="s">
        <v>25</v>
      </c>
      <c r="D18" s="1833" t="s">
        <v>26</v>
      </c>
      <c r="E18" s="1"/>
      <c r="F18" s="212"/>
    </row>
    <row r="19" spans="1:12" ht="18.75" x14ac:dyDescent="0.3">
      <c r="A19" s="2077" t="s">
        <v>203</v>
      </c>
      <c r="B19" s="2077"/>
      <c r="C19" s="20">
        <v>0.19600000000000001</v>
      </c>
      <c r="D19" s="74">
        <f>B5*C19/100*1000</f>
        <v>214.91399999999999</v>
      </c>
      <c r="E19" s="1"/>
      <c r="F19" s="212"/>
    </row>
    <row r="20" spans="1:12" ht="18.75" x14ac:dyDescent="0.3">
      <c r="A20" s="2077" t="s">
        <v>28</v>
      </c>
      <c r="B20" s="2077"/>
      <c r="C20" s="20">
        <v>3.4000000000000002E-2</v>
      </c>
      <c r="D20" s="74">
        <f>B5*C20/100*1000</f>
        <v>37.280999999999999</v>
      </c>
      <c r="E20" s="1"/>
      <c r="F20" s="212"/>
    </row>
    <row r="21" spans="1:12" ht="18.75" x14ac:dyDescent="0.3">
      <c r="A21" s="2077" t="s">
        <v>211</v>
      </c>
      <c r="B21" s="2077"/>
      <c r="C21" s="20">
        <v>0.182</v>
      </c>
      <c r="D21" s="74">
        <f>B5*C21/100*1000</f>
        <v>199.56299999999999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1836"/>
      <c r="E23" s="25"/>
      <c r="F23" s="25"/>
    </row>
    <row r="24" spans="1:12" ht="18.75" x14ac:dyDescent="0.3">
      <c r="A24" s="1" t="str">
        <f>B2</f>
        <v>TELARES D SUR</v>
      </c>
      <c r="B24" s="2078" t="str">
        <f>B7</f>
        <v>GRIS TOPO</v>
      </c>
      <c r="C24" s="2078"/>
      <c r="D24" s="1837" t="s">
        <v>30</v>
      </c>
      <c r="E24" s="9">
        <f>F4</f>
        <v>2226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1832" t="s">
        <v>26</v>
      </c>
      <c r="E25" s="1"/>
      <c r="F25" s="1"/>
    </row>
    <row r="26" spans="1:12" ht="18.75" x14ac:dyDescent="0.3">
      <c r="A26" s="2123" t="str">
        <f>A19</f>
        <v>PARDO ALLO LUMACRON SER 150%</v>
      </c>
      <c r="B26" s="2124"/>
      <c r="C26" s="48">
        <f>C19</f>
        <v>0.19600000000000001</v>
      </c>
      <c r="D26" s="49">
        <f t="shared" ref="D26:D28" si="0">D19</f>
        <v>214.91399999999999</v>
      </c>
      <c r="E26" s="1"/>
      <c r="F26" s="1"/>
    </row>
    <row r="27" spans="1:12" ht="18.75" x14ac:dyDescent="0.3">
      <c r="A27" s="2123" t="str">
        <f>A20</f>
        <v>RUBINA LUMACRON 2GFL CONC</v>
      </c>
      <c r="B27" s="2124"/>
      <c r="C27" s="48">
        <f>C20</f>
        <v>3.4000000000000002E-2</v>
      </c>
      <c r="D27" s="49">
        <f t="shared" si="0"/>
        <v>37.280999999999999</v>
      </c>
      <c r="E27" s="1"/>
      <c r="F27" s="1"/>
    </row>
    <row r="28" spans="1:12" ht="18.75" x14ac:dyDescent="0.3">
      <c r="A28" s="2123" t="str">
        <f>A21</f>
        <v>AZUL MNO LUMACRON EXNSF 300%</v>
      </c>
      <c r="B28" s="2124"/>
      <c r="C28" s="48">
        <f>C21</f>
        <v>0.182</v>
      </c>
      <c r="D28" s="49">
        <f t="shared" si="0"/>
        <v>199.56299999999999</v>
      </c>
      <c r="E28" s="2069" t="s">
        <v>83</v>
      </c>
      <c r="F28" s="2069"/>
    </row>
    <row r="29" spans="1:12" x14ac:dyDescent="0.25">
      <c r="D29" s="50"/>
    </row>
  </sheetData>
  <mergeCells count="19">
    <mergeCell ref="E28:F28"/>
    <mergeCell ref="A14:B14"/>
    <mergeCell ref="A17:B17"/>
    <mergeCell ref="A18:B18"/>
    <mergeCell ref="A19:B19"/>
    <mergeCell ref="A20:B20"/>
    <mergeCell ref="A21:B21"/>
    <mergeCell ref="A15:B15"/>
    <mergeCell ref="B24:C24"/>
    <mergeCell ref="A25:B25"/>
    <mergeCell ref="A26:B26"/>
    <mergeCell ref="A27:B27"/>
    <mergeCell ref="A28:B28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0"/>
  <sheetViews>
    <sheetView zoomScale="130" zoomScaleNormal="130" workbookViewId="0">
      <selection activeCell="C8" sqref="C8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98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254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2222</v>
      </c>
    </row>
    <row r="5" spans="1:6" s="3" customFormat="1" ht="15.75" x14ac:dyDescent="0.25">
      <c r="A5" s="3" t="s">
        <v>7</v>
      </c>
      <c r="B5" s="275">
        <f>B6*B8</f>
        <v>108.128</v>
      </c>
      <c r="C5" s="3" t="s">
        <v>8</v>
      </c>
      <c r="E5" s="3" t="s">
        <v>9</v>
      </c>
      <c r="F5" s="1263" t="s">
        <v>257</v>
      </c>
    </row>
    <row r="6" spans="1:6" s="3" customFormat="1" ht="15.75" x14ac:dyDescent="0.25">
      <c r="A6" s="3" t="s">
        <v>11</v>
      </c>
      <c r="B6" s="293">
        <v>496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36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0.218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9144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097" t="s">
        <v>18</v>
      </c>
      <c r="B11" s="2145"/>
      <c r="C11" s="1829" t="s">
        <v>164</v>
      </c>
      <c r="D11" s="1829" t="s">
        <v>255</v>
      </c>
      <c r="E11" s="81"/>
    </row>
    <row r="12" spans="1:6" s="3" customFormat="1" ht="15.75" x14ac:dyDescent="0.25">
      <c r="A12" s="2076" t="s">
        <v>213</v>
      </c>
      <c r="B12" s="2076"/>
      <c r="C12" s="1830">
        <v>0.4</v>
      </c>
      <c r="D12" s="1828">
        <f>F7*C12</f>
        <v>400</v>
      </c>
      <c r="E12" s="81"/>
    </row>
    <row r="13" spans="1:6" s="3" customFormat="1" ht="15.75" x14ac:dyDescent="0.25">
      <c r="A13" s="2076" t="s">
        <v>20</v>
      </c>
      <c r="B13" s="2076"/>
      <c r="C13" s="1828">
        <v>0.6</v>
      </c>
      <c r="D13" s="1828">
        <f>F7*C13</f>
        <v>600</v>
      </c>
      <c r="E13" s="81"/>
    </row>
    <row r="14" spans="1:6" s="3" customFormat="1" ht="15.75" x14ac:dyDescent="0.25">
      <c r="A14" s="2076" t="s">
        <v>22</v>
      </c>
      <c r="B14" s="2076"/>
      <c r="C14" s="738">
        <v>2</v>
      </c>
      <c r="D14" s="1829">
        <f>F7*C14</f>
        <v>2000</v>
      </c>
      <c r="E14" s="81"/>
    </row>
    <row r="15" spans="1:6" s="3" customFormat="1" ht="15.75" x14ac:dyDescent="0.25">
      <c r="A15" s="2076" t="s">
        <v>21</v>
      </c>
      <c r="B15" s="2076"/>
      <c r="C15" s="738">
        <v>2</v>
      </c>
      <c r="D15" s="1829">
        <f>F7*C15</f>
        <v>2000</v>
      </c>
      <c r="E15" s="81"/>
    </row>
    <row r="16" spans="1:6" s="3" customFormat="1" ht="15.75" x14ac:dyDescent="0.25">
      <c r="A16" s="2144"/>
      <c r="B16" s="2144"/>
      <c r="C16" s="51"/>
      <c r="D16" s="551"/>
      <c r="E16" s="81"/>
      <c r="F16" s="81" t="s">
        <v>84</v>
      </c>
    </row>
    <row r="17" spans="1:6" s="3" customFormat="1" ht="15.75" x14ac:dyDescent="0.25">
      <c r="A17" s="2136" t="s">
        <v>23</v>
      </c>
      <c r="B17" s="2137"/>
      <c r="C17" s="1267"/>
      <c r="D17" s="1268"/>
      <c r="F17" s="1269"/>
    </row>
    <row r="18" spans="1:6" s="3" customFormat="1" ht="15.75" x14ac:dyDescent="0.25">
      <c r="A18" s="2102" t="s">
        <v>24</v>
      </c>
      <c r="B18" s="2102"/>
      <c r="C18" s="1828" t="s">
        <v>25</v>
      </c>
      <c r="D18" s="1829" t="s">
        <v>26</v>
      </c>
      <c r="F18" s="556"/>
    </row>
    <row r="19" spans="1:6" s="3" customFormat="1" ht="15.75" x14ac:dyDescent="0.25">
      <c r="A19" s="2077" t="s">
        <v>40</v>
      </c>
      <c r="B19" s="2077"/>
      <c r="C19" s="20">
        <v>2.5</v>
      </c>
      <c r="D19" s="74">
        <f>B5*C19/100*1000</f>
        <v>2703.2</v>
      </c>
      <c r="F19" s="556"/>
    </row>
    <row r="20" spans="1:6" s="3" customFormat="1" ht="13.5" customHeight="1" x14ac:dyDescent="0.25">
      <c r="A20" s="2076"/>
      <c r="B20" s="2076"/>
      <c r="C20" s="20"/>
      <c r="D20" s="74"/>
      <c r="F20" s="556"/>
    </row>
    <row r="21" spans="1:6" s="3" customFormat="1" ht="15.75" x14ac:dyDescent="0.25">
      <c r="A21" s="2077"/>
      <c r="B21" s="2077"/>
      <c r="C21" s="1271"/>
      <c r="D21" s="74"/>
      <c r="F21" s="559"/>
    </row>
    <row r="22" spans="1:6" s="3" customFormat="1" ht="16.5" thickBot="1" x14ac:dyDescent="0.3">
      <c r="A22" s="1272"/>
      <c r="B22" s="1272"/>
      <c r="C22" s="1273"/>
      <c r="D22" s="558"/>
    </row>
    <row r="23" spans="1:6" s="3" customFormat="1" ht="15.75" x14ac:dyDescent="0.25">
      <c r="A23" s="1274"/>
      <c r="B23" s="1274"/>
      <c r="C23" s="1275"/>
      <c r="D23" s="1276"/>
      <c r="E23" s="1277"/>
      <c r="F23" s="1277"/>
    </row>
    <row r="24" spans="1:6" s="3" customFormat="1" ht="15.75" x14ac:dyDescent="0.25">
      <c r="A24" s="3" t="str">
        <f>B2</f>
        <v xml:space="preserve">TELARES </v>
      </c>
      <c r="B24" s="3" t="str">
        <f>B3</f>
        <v>POPLIN 2449</v>
      </c>
      <c r="C24" s="3" t="str">
        <f>B7</f>
        <v>NEGRO</v>
      </c>
      <c r="D24" s="3" t="s">
        <v>6</v>
      </c>
      <c r="E24" s="5">
        <f>F4</f>
        <v>2222</v>
      </c>
      <c r="F24" s="1278">
        <f ca="1">F2</f>
        <v>45555</v>
      </c>
    </row>
    <row r="25" spans="1:6" s="3" customFormat="1" ht="15.75" x14ac:dyDescent="0.25">
      <c r="A25" s="2097" t="s">
        <v>256</v>
      </c>
      <c r="B25" s="2145"/>
      <c r="C25" s="1840"/>
      <c r="D25" s="1841"/>
      <c r="E25" s="5"/>
      <c r="F25" s="1278"/>
    </row>
    <row r="26" spans="1:6" s="3" customFormat="1" ht="14.25" customHeight="1" x14ac:dyDescent="0.25">
      <c r="A26" s="2102" t="str">
        <f>A18</f>
        <v>Formula</v>
      </c>
      <c r="B26" s="2102"/>
      <c r="C26" s="1828" t="s">
        <v>25</v>
      </c>
      <c r="D26" s="1829" t="s">
        <v>26</v>
      </c>
    </row>
    <row r="27" spans="1:6" s="3" customFormat="1" ht="15" customHeight="1" x14ac:dyDescent="0.25">
      <c r="A27" s="2123" t="str">
        <f>A19</f>
        <v>NEGRO DIANIX CCR SURFACTAN</v>
      </c>
      <c r="B27" s="2124"/>
      <c r="C27" s="20">
        <v>2.5</v>
      </c>
      <c r="D27" s="74">
        <f>B5*C27/100*1000</f>
        <v>2703.2</v>
      </c>
    </row>
    <row r="28" spans="1:6" s="3" customFormat="1" ht="14.25" customHeight="1" x14ac:dyDescent="0.25">
      <c r="A28" s="2091"/>
      <c r="B28" s="2093"/>
      <c r="C28" s="20"/>
      <c r="D28" s="74"/>
    </row>
    <row r="29" spans="1:6" s="3" customFormat="1" ht="15.75" x14ac:dyDescent="0.25">
      <c r="A29" s="2133"/>
      <c r="B29" s="2134"/>
      <c r="C29" s="20"/>
      <c r="D29" s="74"/>
      <c r="E29" s="2107" t="s">
        <v>83</v>
      </c>
      <c r="F29" s="2108"/>
    </row>
    <row r="30" spans="1:6" s="3" customFormat="1" ht="15.75" x14ac:dyDescent="0.25"/>
  </sheetData>
  <mergeCells count="20">
    <mergeCell ref="A19:B19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  <mergeCell ref="E29:F29"/>
    <mergeCell ref="A25:B25"/>
    <mergeCell ref="A20:B20"/>
    <mergeCell ref="A21:B21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0"/>
  <sheetViews>
    <sheetView zoomScale="130" zoomScaleNormal="130" workbookViewId="0">
      <selection activeCell="C30" sqref="C30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54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254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2221</v>
      </c>
    </row>
    <row r="5" spans="1:6" s="3" customFormat="1" ht="15.75" x14ac:dyDescent="0.25">
      <c r="A5" s="3" t="s">
        <v>7</v>
      </c>
      <c r="B5" s="275">
        <f>B6*B8</f>
        <v>108.128</v>
      </c>
      <c r="C5" s="3" t="s">
        <v>8</v>
      </c>
      <c r="E5" s="3" t="s">
        <v>9</v>
      </c>
      <c r="F5" s="1263" t="s">
        <v>257</v>
      </c>
    </row>
    <row r="6" spans="1:6" s="3" customFormat="1" ht="15.75" x14ac:dyDescent="0.25">
      <c r="A6" s="3" t="s">
        <v>11</v>
      </c>
      <c r="B6" s="293">
        <v>496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36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0.218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9144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097" t="s">
        <v>18</v>
      </c>
      <c r="B11" s="2145"/>
      <c r="C11" s="1829" t="s">
        <v>164</v>
      </c>
      <c r="D11" s="1829" t="s">
        <v>255</v>
      </c>
      <c r="E11" s="81"/>
    </row>
    <row r="12" spans="1:6" s="3" customFormat="1" ht="15.75" x14ac:dyDescent="0.25">
      <c r="A12" s="2076" t="s">
        <v>213</v>
      </c>
      <c r="B12" s="2076"/>
      <c r="C12" s="1830">
        <v>0.4</v>
      </c>
      <c r="D12" s="1828">
        <f>F7*C12</f>
        <v>400</v>
      </c>
      <c r="E12" s="81"/>
    </row>
    <row r="13" spans="1:6" s="3" customFormat="1" ht="15.75" x14ac:dyDescent="0.25">
      <c r="A13" s="2076" t="s">
        <v>20</v>
      </c>
      <c r="B13" s="2076"/>
      <c r="C13" s="1828">
        <v>0.6</v>
      </c>
      <c r="D13" s="1828">
        <f>F7*C13</f>
        <v>600</v>
      </c>
      <c r="E13" s="81"/>
    </row>
    <row r="14" spans="1:6" s="3" customFormat="1" ht="15.75" x14ac:dyDescent="0.25">
      <c r="A14" s="2076" t="s">
        <v>22</v>
      </c>
      <c r="B14" s="2076"/>
      <c r="C14" s="738">
        <v>2</v>
      </c>
      <c r="D14" s="1829">
        <f>F7*C14</f>
        <v>2000</v>
      </c>
      <c r="E14" s="81"/>
    </row>
    <row r="15" spans="1:6" s="3" customFormat="1" ht="15.75" x14ac:dyDescent="0.25">
      <c r="A15" s="2076" t="s">
        <v>21</v>
      </c>
      <c r="B15" s="2076"/>
      <c r="C15" s="738">
        <v>2</v>
      </c>
      <c r="D15" s="1829">
        <f>F7*C15</f>
        <v>2000</v>
      </c>
      <c r="E15" s="81"/>
    </row>
    <row r="16" spans="1:6" s="3" customFormat="1" ht="15.75" x14ac:dyDescent="0.25">
      <c r="A16" s="2144"/>
      <c r="B16" s="2144"/>
      <c r="C16" s="51"/>
      <c r="D16" s="551"/>
      <c r="E16" s="81"/>
      <c r="F16" s="81" t="s">
        <v>84</v>
      </c>
    </row>
    <row r="17" spans="1:6" s="3" customFormat="1" ht="15.75" x14ac:dyDescent="0.25">
      <c r="A17" s="2136" t="s">
        <v>23</v>
      </c>
      <c r="B17" s="2137"/>
      <c r="C17" s="1267"/>
      <c r="D17" s="1268"/>
      <c r="F17" s="1269"/>
    </row>
    <row r="18" spans="1:6" s="3" customFormat="1" ht="15.75" x14ac:dyDescent="0.25">
      <c r="A18" s="2102" t="s">
        <v>24</v>
      </c>
      <c r="B18" s="2102"/>
      <c r="C18" s="1828" t="s">
        <v>25</v>
      </c>
      <c r="D18" s="1829" t="s">
        <v>26</v>
      </c>
      <c r="F18" s="556"/>
    </row>
    <row r="19" spans="1:6" s="3" customFormat="1" ht="15.75" x14ac:dyDescent="0.25">
      <c r="A19" s="2077" t="s">
        <v>40</v>
      </c>
      <c r="B19" s="2077"/>
      <c r="C19" s="20">
        <v>2.5</v>
      </c>
      <c r="D19" s="74">
        <f>B5*C19/100*1000</f>
        <v>2703.2</v>
      </c>
      <c r="F19" s="556"/>
    </row>
    <row r="20" spans="1:6" s="3" customFormat="1" ht="13.5" customHeight="1" x14ac:dyDescent="0.25">
      <c r="A20" s="2076"/>
      <c r="B20" s="2076"/>
      <c r="C20" s="20"/>
      <c r="D20" s="74"/>
      <c r="F20" s="556"/>
    </row>
    <row r="21" spans="1:6" s="3" customFormat="1" ht="15.75" x14ac:dyDescent="0.25">
      <c r="A21" s="2077"/>
      <c r="B21" s="2077"/>
      <c r="C21" s="1271"/>
      <c r="D21" s="74"/>
      <c r="F21" s="559"/>
    </row>
    <row r="22" spans="1:6" s="3" customFormat="1" ht="16.5" thickBot="1" x14ac:dyDescent="0.3">
      <c r="A22" s="1272"/>
      <c r="B22" s="1272"/>
      <c r="C22" s="1273"/>
      <c r="D22" s="558"/>
    </row>
    <row r="23" spans="1:6" s="3" customFormat="1" ht="15.75" x14ac:dyDescent="0.25">
      <c r="A23" s="1274"/>
      <c r="B23" s="1274"/>
      <c r="C23" s="1275"/>
      <c r="D23" s="1276"/>
      <c r="E23" s="1277"/>
      <c r="F23" s="1277"/>
    </row>
    <row r="24" spans="1:6" s="3" customFormat="1" ht="15.75" x14ac:dyDescent="0.25">
      <c r="A24" s="3" t="str">
        <f>B2</f>
        <v xml:space="preserve">TELARES </v>
      </c>
      <c r="B24" s="3" t="str">
        <f>B3</f>
        <v>POPLIN 2449</v>
      </c>
      <c r="C24" s="3" t="str">
        <f>B7</f>
        <v>NEGRO</v>
      </c>
      <c r="D24" s="3" t="s">
        <v>6</v>
      </c>
      <c r="E24" s="5">
        <f>F4</f>
        <v>2221</v>
      </c>
      <c r="F24" s="1278">
        <f ca="1">F2</f>
        <v>45555</v>
      </c>
    </row>
    <row r="25" spans="1:6" s="3" customFormat="1" ht="15.75" x14ac:dyDescent="0.25">
      <c r="A25" s="2097" t="str">
        <f>A17</f>
        <v>Colorantes</v>
      </c>
      <c r="B25" s="2145"/>
      <c r="C25" s="1267"/>
      <c r="D25" s="1268"/>
      <c r="E25" s="5"/>
      <c r="F25" s="1278"/>
    </row>
    <row r="26" spans="1:6" s="3" customFormat="1" ht="14.25" customHeight="1" x14ac:dyDescent="0.25">
      <c r="A26" s="2097" t="str">
        <f>A18</f>
        <v>Formula</v>
      </c>
      <c r="B26" s="2098"/>
      <c r="C26" s="1828" t="s">
        <v>25</v>
      </c>
      <c r="D26" s="1829" t="s">
        <v>26</v>
      </c>
    </row>
    <row r="27" spans="1:6" s="3" customFormat="1" ht="15" customHeight="1" x14ac:dyDescent="0.25">
      <c r="A27" s="2123" t="str">
        <f>A19</f>
        <v>NEGRO DIANIX CCR SURFACTAN</v>
      </c>
      <c r="B27" s="2124"/>
      <c r="C27" s="20">
        <v>2.5</v>
      </c>
      <c r="D27" s="74">
        <f>B5*C27/100*1000</f>
        <v>2703.2</v>
      </c>
    </row>
    <row r="28" spans="1:6" s="3" customFormat="1" ht="14.25" customHeight="1" x14ac:dyDescent="0.25">
      <c r="A28" s="2091"/>
      <c r="B28" s="2093"/>
      <c r="C28" s="20"/>
      <c r="D28" s="74"/>
    </row>
    <row r="29" spans="1:6" s="3" customFormat="1" ht="15.75" x14ac:dyDescent="0.25">
      <c r="A29" s="2133"/>
      <c r="B29" s="2134"/>
      <c r="C29" s="20"/>
      <c r="D29" s="74"/>
      <c r="E29" s="2107" t="s">
        <v>83</v>
      </c>
      <c r="F29" s="2108"/>
    </row>
    <row r="30" spans="1:6" s="3" customFormat="1" ht="15.75" x14ac:dyDescent="0.25"/>
  </sheetData>
  <mergeCells count="20"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5:B25"/>
    <mergeCell ref="A27:B27"/>
    <mergeCell ref="A28:B28"/>
    <mergeCell ref="A29:B29"/>
    <mergeCell ref="E29:F29"/>
    <mergeCell ref="A26:B26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3" zoomScale="130" zoomScaleNormal="130" workbookViewId="0">
      <selection activeCell="C22" sqref="C2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77" t="s">
        <v>87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75" t="s">
        <v>254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315">
        <v>1.5</v>
      </c>
      <c r="C4" s="1" t="s">
        <v>5</v>
      </c>
      <c r="D4" s="1"/>
      <c r="E4" s="3" t="s">
        <v>6</v>
      </c>
      <c r="F4" s="889">
        <v>2220</v>
      </c>
    </row>
    <row r="5" spans="1:6" ht="18.75" x14ac:dyDescent="0.3">
      <c r="A5" s="1" t="s">
        <v>7</v>
      </c>
      <c r="B5" s="1302">
        <f>B6*B8</f>
        <v>213.28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992</v>
      </c>
      <c r="C6" s="1" t="s">
        <v>5</v>
      </c>
      <c r="D6" s="1"/>
      <c r="E6" s="3" t="s">
        <v>12</v>
      </c>
      <c r="F6" s="275" t="s">
        <v>191</v>
      </c>
    </row>
    <row r="7" spans="1:6" ht="18.75" x14ac:dyDescent="0.3">
      <c r="A7" s="1" t="s">
        <v>14</v>
      </c>
      <c r="B7" s="889" t="s">
        <v>80</v>
      </c>
      <c r="C7" s="1"/>
      <c r="D7" s="1"/>
      <c r="E7" s="3" t="s">
        <v>15</v>
      </c>
      <c r="F7" s="297">
        <v>600</v>
      </c>
    </row>
    <row r="8" spans="1:6" ht="18.75" x14ac:dyDescent="0.3">
      <c r="A8" s="1" t="s">
        <v>16</v>
      </c>
      <c r="B8" s="348">
        <v>0.215</v>
      </c>
      <c r="C8" s="1"/>
      <c r="D8" s="1"/>
      <c r="E8" s="3" t="s">
        <v>17</v>
      </c>
      <c r="F8" s="546">
        <f>F7/B5</f>
        <v>2.8132033008252062</v>
      </c>
    </row>
    <row r="9" spans="1:6" ht="18.75" x14ac:dyDescent="0.3">
      <c r="A9" s="1" t="s">
        <v>66</v>
      </c>
      <c r="B9" s="1">
        <v>9114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 t="s">
        <v>29</v>
      </c>
      <c r="C11" s="1"/>
      <c r="D11" s="1"/>
      <c r="E11" s="1"/>
      <c r="F11" s="1"/>
    </row>
    <row r="12" spans="1:6" ht="18.75" x14ac:dyDescent="0.3">
      <c r="A12" s="2079" t="s">
        <v>18</v>
      </c>
      <c r="B12" s="2079"/>
      <c r="C12" s="2079"/>
      <c r="D12" s="2079"/>
      <c r="E12" s="2079"/>
      <c r="F12" s="1"/>
    </row>
    <row r="13" spans="1:6" ht="18.75" x14ac:dyDescent="0.3">
      <c r="A13" s="2072" t="s">
        <v>117</v>
      </c>
      <c r="B13" s="2072"/>
      <c r="C13" s="1827"/>
      <c r="D13" s="1827">
        <v>1</v>
      </c>
      <c r="E13" s="1824">
        <f>F7*D13</f>
        <v>600</v>
      </c>
      <c r="F13" s="1"/>
    </row>
    <row r="14" spans="1:6" ht="18.75" x14ac:dyDescent="0.3">
      <c r="A14" s="2072" t="s">
        <v>152</v>
      </c>
      <c r="B14" s="2072"/>
      <c r="C14" s="1820"/>
      <c r="D14" s="1820">
        <v>1</v>
      </c>
      <c r="E14" s="1824">
        <f>F7*D14</f>
        <v>600</v>
      </c>
      <c r="F14" s="1"/>
    </row>
    <row r="15" spans="1:6" ht="18.75" x14ac:dyDescent="0.3">
      <c r="A15" s="2072" t="s">
        <v>153</v>
      </c>
      <c r="B15" s="2072"/>
      <c r="C15" s="20"/>
      <c r="D15" s="1824">
        <v>45</v>
      </c>
      <c r="E15" s="1824">
        <f>D15*F7</f>
        <v>27000</v>
      </c>
      <c r="F15" s="1"/>
    </row>
    <row r="16" spans="1:6" ht="18.75" x14ac:dyDescent="0.3">
      <c r="A16" s="2105"/>
      <c r="B16" s="2105"/>
      <c r="C16" s="22"/>
      <c r="D16" s="1822"/>
      <c r="E16" s="1822"/>
      <c r="F16" s="1"/>
    </row>
    <row r="17" spans="1:6" ht="18.75" x14ac:dyDescent="0.3">
      <c r="A17" s="1823"/>
      <c r="B17" s="1823"/>
      <c r="C17" s="22"/>
      <c r="D17" s="25"/>
      <c r="E17" s="1822"/>
      <c r="F17" s="1818" t="s">
        <v>84</v>
      </c>
    </row>
    <row r="18" spans="1:6" ht="18.75" x14ac:dyDescent="0.3">
      <c r="A18" s="2073" t="s">
        <v>23</v>
      </c>
      <c r="B18" s="2125"/>
      <c r="C18" s="1819"/>
      <c r="D18" s="1819"/>
      <c r="E18" s="1"/>
      <c r="F18" s="211"/>
    </row>
    <row r="19" spans="1:6" ht="18.75" x14ac:dyDescent="0.3">
      <c r="A19" s="2079" t="s">
        <v>24</v>
      </c>
      <c r="B19" s="2079"/>
      <c r="C19" s="1821" t="s">
        <v>25</v>
      </c>
      <c r="D19" s="1819" t="s">
        <v>26</v>
      </c>
      <c r="E19" s="1"/>
      <c r="F19" s="212"/>
    </row>
    <row r="20" spans="1:6" ht="18.75" x14ac:dyDescent="0.3">
      <c r="A20" s="2076" t="s">
        <v>154</v>
      </c>
      <c r="B20" s="2076"/>
      <c r="C20" s="20">
        <v>1.3</v>
      </c>
      <c r="D20" s="74">
        <f>B5*C20/100*1000</f>
        <v>2772.64</v>
      </c>
      <c r="E20" s="1"/>
      <c r="F20" s="212"/>
    </row>
    <row r="21" spans="1:6" ht="18.75" x14ac:dyDescent="0.3">
      <c r="A21" s="2077" t="s">
        <v>200</v>
      </c>
      <c r="B21" s="2076"/>
      <c r="C21" s="34">
        <v>0.74</v>
      </c>
      <c r="D21" s="74">
        <f>B5*C21/100*1000</f>
        <v>1578.2720000000002</v>
      </c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 t="s">
        <v>29</v>
      </c>
    </row>
    <row r="23" spans="1:6" ht="18.75" x14ac:dyDescent="0.3">
      <c r="A23" s="676"/>
      <c r="B23" s="676"/>
      <c r="C23" s="677"/>
      <c r="D23" s="678"/>
      <c r="E23" s="679"/>
      <c r="F23" s="679"/>
    </row>
    <row r="24" spans="1:6" ht="18.75" x14ac:dyDescent="0.3">
      <c r="A24" s="3" t="str">
        <f>B2</f>
        <v>TELARES DEL SUR</v>
      </c>
      <c r="B24" s="2078" t="str">
        <f>B7</f>
        <v>MARINO</v>
      </c>
      <c r="C24" s="2078"/>
      <c r="D24" s="1" t="s">
        <v>6</v>
      </c>
      <c r="E24" s="9">
        <f>F4</f>
        <v>2220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826" t="s">
        <v>25</v>
      </c>
      <c r="D25" s="1819" t="s">
        <v>26</v>
      </c>
      <c r="E25" s="1"/>
      <c r="F25" s="1"/>
    </row>
    <row r="26" spans="1:6" ht="18.75" x14ac:dyDescent="0.3">
      <c r="A26" s="2071" t="str">
        <f>A20</f>
        <v>AZUL KAYARUS BRL 200%</v>
      </c>
      <c r="B26" s="2071"/>
      <c r="C26" s="48">
        <f t="shared" ref="C26:D27" si="0">C20</f>
        <v>1.3</v>
      </c>
      <c r="D26" s="49">
        <f t="shared" si="0"/>
        <v>2772.64</v>
      </c>
      <c r="E26" s="1"/>
      <c r="F26" s="1"/>
    </row>
    <row r="27" spans="1:6" ht="18.75" x14ac:dyDescent="0.3">
      <c r="A27" s="2071" t="str">
        <f>A21</f>
        <v>NEGRO KAYARUS CH 1600</v>
      </c>
      <c r="B27" s="2071"/>
      <c r="C27" s="48">
        <f t="shared" si="0"/>
        <v>0.74</v>
      </c>
      <c r="D27" s="49">
        <f t="shared" si="0"/>
        <v>1578.2720000000002</v>
      </c>
      <c r="E27" s="1"/>
      <c r="F27" s="1"/>
    </row>
    <row r="28" spans="1:6" ht="18.75" x14ac:dyDescent="0.3">
      <c r="A28" s="2068"/>
      <c r="B28" s="2068"/>
      <c r="C28" s="48"/>
      <c r="D28" s="49"/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825">
        <v>1.5</v>
      </c>
      <c r="D31" s="1825">
        <f>F7*C31</f>
        <v>900</v>
      </c>
    </row>
    <row r="32" spans="1:6" x14ac:dyDescent="0.25">
      <c r="A32" s="2070" t="s">
        <v>158</v>
      </c>
      <c r="B32" s="2070"/>
      <c r="C32" s="1825">
        <v>3</v>
      </c>
      <c r="D32" s="1825">
        <f>F7*C32</f>
        <v>1800</v>
      </c>
    </row>
  </sheetData>
  <mergeCells count="23">
    <mergeCell ref="A28:B28"/>
    <mergeCell ref="E28:F28"/>
    <mergeCell ref="A30:D30"/>
    <mergeCell ref="A31:B31"/>
    <mergeCell ref="A32:B32"/>
    <mergeCell ref="A27:B27"/>
    <mergeCell ref="A14:B14"/>
    <mergeCell ref="A15:B15"/>
    <mergeCell ref="A16:B16"/>
    <mergeCell ref="A18:B18"/>
    <mergeCell ref="A19:B19"/>
    <mergeCell ref="A20:B20"/>
    <mergeCell ref="A21:B21"/>
    <mergeCell ref="A22:B22"/>
    <mergeCell ref="B24:C24"/>
    <mergeCell ref="A25:B25"/>
    <mergeCell ref="A26:B26"/>
    <mergeCell ref="A13:B13"/>
    <mergeCell ref="A1:B1"/>
    <mergeCell ref="C1:D1"/>
    <mergeCell ref="E1:F1"/>
    <mergeCell ref="A12:B12"/>
    <mergeCell ref="C12:E12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E13" sqref="E1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197</v>
      </c>
      <c r="F1" s="2081"/>
    </row>
    <row r="2" spans="1:7" ht="18.75" x14ac:dyDescent="0.3">
      <c r="A2" s="1" t="s">
        <v>0</v>
      </c>
      <c r="B2" s="275" t="s">
        <v>199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251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2214</v>
      </c>
      <c r="G4" s="3"/>
    </row>
    <row r="5" spans="1:7" ht="18.75" x14ac:dyDescent="0.3">
      <c r="A5" s="1" t="s">
        <v>7</v>
      </c>
      <c r="B5" s="277">
        <f>B6*B8</f>
        <v>107.136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496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0.216</v>
      </c>
      <c r="C8" s="3"/>
      <c r="D8" s="3"/>
      <c r="E8" s="3" t="s">
        <v>17</v>
      </c>
      <c r="F8" s="296">
        <f>F7/B5</f>
        <v>9.3339307048984477</v>
      </c>
      <c r="G8" s="3"/>
    </row>
    <row r="9" spans="1:7" ht="18.75" x14ac:dyDescent="0.3">
      <c r="A9" s="1" t="s">
        <v>66</v>
      </c>
      <c r="B9" s="1">
        <v>9114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813"/>
      <c r="D11" s="1812" t="s">
        <v>164</v>
      </c>
      <c r="E11" s="1812" t="s">
        <v>198</v>
      </c>
      <c r="F11" s="1"/>
    </row>
    <row r="12" spans="1:7" ht="18.75" x14ac:dyDescent="0.3">
      <c r="A12" s="2097" t="s">
        <v>213</v>
      </c>
      <c r="B12" s="2098"/>
      <c r="C12" s="1813"/>
      <c r="D12" s="1812">
        <v>0.4</v>
      </c>
      <c r="E12" s="1812">
        <f>F7*D12</f>
        <v>400</v>
      </c>
      <c r="F12" s="1"/>
    </row>
    <row r="13" spans="1:7" ht="18.75" x14ac:dyDescent="0.3">
      <c r="A13" s="2072" t="s">
        <v>20</v>
      </c>
      <c r="B13" s="2072"/>
      <c r="C13" s="1811"/>
      <c r="D13" s="1811">
        <v>0.6</v>
      </c>
      <c r="E13" s="1815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1815">
        <v>2</v>
      </c>
      <c r="E14" s="1815">
        <f>D14*F7</f>
        <v>2000</v>
      </c>
      <c r="F14" s="1"/>
    </row>
    <row r="15" spans="1:7" ht="18.75" x14ac:dyDescent="0.3">
      <c r="A15" s="2072" t="s">
        <v>22</v>
      </c>
      <c r="B15" s="2072"/>
      <c r="C15" s="20"/>
      <c r="D15" s="1815">
        <v>2</v>
      </c>
      <c r="E15" s="1815">
        <f>D15*F7</f>
        <v>2000</v>
      </c>
      <c r="F15" s="1"/>
    </row>
    <row r="16" spans="1:7" ht="18.75" x14ac:dyDescent="0.3">
      <c r="A16" s="1816"/>
      <c r="B16" s="1816"/>
      <c r="C16" s="22"/>
      <c r="D16" s="25"/>
      <c r="E16" s="1814"/>
      <c r="F16" s="1810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817" t="s">
        <v>25</v>
      </c>
      <c r="D18" s="1812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0.13700000000000001</v>
      </c>
      <c r="D19" s="74">
        <f>B5*C19/100*1000</f>
        <v>146.77632000000003</v>
      </c>
      <c r="E19" s="1"/>
      <c r="F19" s="212"/>
    </row>
    <row r="20" spans="1:12" ht="18.75" x14ac:dyDescent="0.3">
      <c r="A20" s="2077" t="s">
        <v>28</v>
      </c>
      <c r="B20" s="2077"/>
      <c r="C20" s="20">
        <v>2.4E-2</v>
      </c>
      <c r="D20" s="74">
        <f>B5*C20/100*1000</f>
        <v>25.712639999999997</v>
      </c>
      <c r="E20" s="1"/>
      <c r="F20" s="212"/>
    </row>
    <row r="21" spans="1:12" ht="18.75" x14ac:dyDescent="0.3">
      <c r="A21" s="2077" t="s">
        <v>49</v>
      </c>
      <c r="B21" s="2077"/>
      <c r="C21" s="20">
        <v>0.56000000000000005</v>
      </c>
      <c r="D21" s="74">
        <f>B5*C21/100*1000</f>
        <v>599.96159999999998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1814"/>
      <c r="E23" s="25"/>
      <c r="F23" s="25"/>
    </row>
    <row r="24" spans="1:12" ht="18.75" x14ac:dyDescent="0.3">
      <c r="A24" s="1" t="str">
        <f>B2</f>
        <v>TELARES</v>
      </c>
      <c r="B24" s="2078" t="str">
        <f>B7</f>
        <v>MARINO</v>
      </c>
      <c r="C24" s="2078"/>
      <c r="D24" s="44" t="s">
        <v>30</v>
      </c>
      <c r="E24" s="44">
        <f>F4</f>
        <v>2214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1810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f>C19</f>
        <v>0.13700000000000001</v>
      </c>
      <c r="D26" s="49">
        <f t="shared" ref="C26:D28" si="0">D19</f>
        <v>146.77632000000003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si="0"/>
        <v>2.4E-2</v>
      </c>
      <c r="D27" s="49">
        <f t="shared" si="0"/>
        <v>25.712639999999997</v>
      </c>
      <c r="E27" s="1"/>
      <c r="F27" s="1"/>
    </row>
    <row r="28" spans="1:12" ht="18.75" x14ac:dyDescent="0.3">
      <c r="A28" s="2095" t="str">
        <f>A21</f>
        <v>AZUL MARINO DIANIX CC</v>
      </c>
      <c r="B28" s="2096"/>
      <c r="C28" s="48">
        <f t="shared" si="0"/>
        <v>0.56000000000000005</v>
      </c>
      <c r="D28" s="49">
        <f t="shared" si="0"/>
        <v>599.96159999999998</v>
      </c>
      <c r="E28" s="2069" t="s">
        <v>83</v>
      </c>
      <c r="F28" s="2069"/>
    </row>
    <row r="29" spans="1:12" x14ac:dyDescent="0.25">
      <c r="D29" s="50"/>
    </row>
  </sheetData>
  <mergeCells count="19">
    <mergeCell ref="A14:B14"/>
    <mergeCell ref="A12:B12"/>
    <mergeCell ref="A1:B1"/>
    <mergeCell ref="C1:D1"/>
    <mergeCell ref="E1:F1"/>
    <mergeCell ref="A11:B11"/>
    <mergeCell ref="A13:B13"/>
    <mergeCell ref="E28:F28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8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197</v>
      </c>
      <c r="F1" s="2081"/>
    </row>
    <row r="2" spans="1:7" ht="18.75" x14ac:dyDescent="0.3">
      <c r="A2" s="1" t="s">
        <v>0</v>
      </c>
      <c r="B2" s="275" t="s">
        <v>199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251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2113</v>
      </c>
      <c r="G4" s="3"/>
    </row>
    <row r="5" spans="1:7" ht="18.75" x14ac:dyDescent="0.3">
      <c r="A5" s="1" t="s">
        <v>7</v>
      </c>
      <c r="B5" s="277">
        <f>B6*B8</f>
        <v>107.136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496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0.216</v>
      </c>
      <c r="C8" s="3"/>
      <c r="D8" s="3"/>
      <c r="E8" s="3" t="s">
        <v>17</v>
      </c>
      <c r="F8" s="296">
        <f>F7/B5</f>
        <v>9.3339307048984477</v>
      </c>
      <c r="G8" s="3"/>
    </row>
    <row r="9" spans="1:7" ht="18.75" x14ac:dyDescent="0.3">
      <c r="A9" s="1" t="s">
        <v>66</v>
      </c>
      <c r="B9" s="1">
        <v>9114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813"/>
      <c r="D11" s="1812" t="s">
        <v>164</v>
      </c>
      <c r="E11" s="1812" t="s">
        <v>198</v>
      </c>
      <c r="F11" s="1"/>
    </row>
    <row r="12" spans="1:7" ht="18.75" x14ac:dyDescent="0.3">
      <c r="A12" s="2072" t="s">
        <v>20</v>
      </c>
      <c r="B12" s="2072"/>
      <c r="C12" s="1811"/>
      <c r="D12" s="1811">
        <v>0.6</v>
      </c>
      <c r="E12" s="1815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815">
        <v>2</v>
      </c>
      <c r="E13" s="1815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815">
        <v>2</v>
      </c>
      <c r="E14" s="1815">
        <f>D14*F7</f>
        <v>2000</v>
      </c>
      <c r="F14" s="1"/>
    </row>
    <row r="15" spans="1:7" ht="18.75" x14ac:dyDescent="0.3">
      <c r="A15" s="1816"/>
      <c r="B15" s="1816"/>
      <c r="C15" s="22"/>
      <c r="D15" s="25"/>
      <c r="E15" s="1814"/>
      <c r="F15" s="1810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817" t="s">
        <v>25</v>
      </c>
      <c r="D17" s="1812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0.13700000000000001</v>
      </c>
      <c r="D18" s="74">
        <f>B5*C18/100*1000</f>
        <v>146.77632000000003</v>
      </c>
      <c r="E18" s="1"/>
      <c r="F18" s="212"/>
    </row>
    <row r="19" spans="1:12" ht="18.75" x14ac:dyDescent="0.3">
      <c r="A19" s="2077" t="s">
        <v>28</v>
      </c>
      <c r="B19" s="2077"/>
      <c r="C19" s="20">
        <v>2.4E-2</v>
      </c>
      <c r="D19" s="74">
        <f>B5*C19/100*1000</f>
        <v>25.712639999999997</v>
      </c>
      <c r="E19" s="1"/>
      <c r="F19" s="212"/>
    </row>
    <row r="20" spans="1:12" ht="18.75" x14ac:dyDescent="0.3">
      <c r="A20" s="2077" t="s">
        <v>49</v>
      </c>
      <c r="B20" s="2077"/>
      <c r="C20" s="20">
        <v>0.56000000000000005</v>
      </c>
      <c r="D20" s="74">
        <f>B5*C20/100*1000</f>
        <v>599.96159999999998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1814"/>
      <c r="E22" s="25"/>
      <c r="F22" s="25"/>
    </row>
    <row r="23" spans="1:12" ht="18.75" x14ac:dyDescent="0.3">
      <c r="A23" s="1" t="str">
        <f>B2</f>
        <v>TELARES</v>
      </c>
      <c r="B23" s="2078" t="str">
        <f>B7</f>
        <v>MARINO</v>
      </c>
      <c r="C23" s="2078"/>
      <c r="D23" s="44" t="s">
        <v>30</v>
      </c>
      <c r="E23" s="44">
        <f>F4</f>
        <v>2113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810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f>C18</f>
        <v>0.13700000000000001</v>
      </c>
      <c r="D25" s="49">
        <f t="shared" ref="C25:D27" si="0">D18</f>
        <v>146.77632000000003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2.4E-2</v>
      </c>
      <c r="D26" s="49">
        <f t="shared" si="0"/>
        <v>25.712639999999997</v>
      </c>
      <c r="E26" s="1"/>
      <c r="F26" s="1"/>
    </row>
    <row r="27" spans="1:12" ht="18.75" x14ac:dyDescent="0.3">
      <c r="A27" s="2095" t="str">
        <f>A20</f>
        <v>AZUL MARINO DIANIX CC</v>
      </c>
      <c r="B27" s="2096"/>
      <c r="C27" s="48">
        <f t="shared" si="0"/>
        <v>0.56000000000000005</v>
      </c>
      <c r="D27" s="49">
        <f t="shared" si="0"/>
        <v>599.96159999999998</v>
      </c>
      <c r="E27" s="2069" t="s">
        <v>83</v>
      </c>
      <c r="F27" s="2069"/>
    </row>
    <row r="28" spans="1:12" x14ac:dyDescent="0.25">
      <c r="D28" s="50"/>
    </row>
  </sheetData>
  <mergeCells count="18">
    <mergeCell ref="A13:B13"/>
    <mergeCell ref="A1:B1"/>
    <mergeCell ref="C1:D1"/>
    <mergeCell ref="E1:F1"/>
    <mergeCell ref="A11:B11"/>
    <mergeCell ref="A12:B12"/>
    <mergeCell ref="E27:F27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zoomScale="130" zoomScaleNormal="130" workbookViewId="0">
      <selection activeCell="C21" sqref="C2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2212</v>
      </c>
    </row>
    <row r="5" spans="1:12" ht="18.75" x14ac:dyDescent="0.3">
      <c r="A5" s="1" t="s">
        <v>7</v>
      </c>
      <c r="B5" s="315">
        <f>B6*B8</f>
        <v>303.59999999999997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1012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1.9762845849802373</v>
      </c>
    </row>
    <row r="9" spans="1:12" ht="18.75" x14ac:dyDescent="0.3">
      <c r="A9" s="1" t="s">
        <v>66</v>
      </c>
      <c r="B9" s="1">
        <v>8936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809"/>
      <c r="D12" s="1809">
        <v>1</v>
      </c>
      <c r="E12" s="1805">
        <f>F7*D12</f>
        <v>600</v>
      </c>
      <c r="F12" s="1"/>
    </row>
    <row r="13" spans="1:12" ht="18.75" x14ac:dyDescent="0.3">
      <c r="A13" s="2072" t="s">
        <v>152</v>
      </c>
      <c r="B13" s="2072"/>
      <c r="C13" s="1804"/>
      <c r="D13" s="1804">
        <v>1</v>
      </c>
      <c r="E13" s="1805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1805">
        <v>40</v>
      </c>
      <c r="E14" s="1805">
        <f>D14*F7</f>
        <v>24000</v>
      </c>
      <c r="F14" s="1"/>
    </row>
    <row r="15" spans="1:12" ht="18.75" x14ac:dyDescent="0.3">
      <c r="A15" s="1802"/>
      <c r="B15" s="1802"/>
      <c r="C15" s="22"/>
      <c r="D15" s="25"/>
      <c r="E15" s="1801"/>
      <c r="F15" s="1"/>
    </row>
    <row r="16" spans="1:12" ht="18.75" x14ac:dyDescent="0.3">
      <c r="A16" s="2073" t="s">
        <v>23</v>
      </c>
      <c r="B16" s="2125"/>
      <c r="C16" s="1803"/>
      <c r="D16" s="1803"/>
      <c r="E16" s="1"/>
      <c r="F16" s="1800" t="s">
        <v>84</v>
      </c>
    </row>
    <row r="17" spans="1:6" ht="18.75" x14ac:dyDescent="0.3">
      <c r="A17" s="2079" t="s">
        <v>24</v>
      </c>
      <c r="B17" s="2079"/>
      <c r="C17" s="1806" t="s">
        <v>25</v>
      </c>
      <c r="D17" s="1803" t="s">
        <v>26</v>
      </c>
      <c r="E17" s="1"/>
      <c r="F17" s="211"/>
    </row>
    <row r="18" spans="1:6" ht="18.75" x14ac:dyDescent="0.3">
      <c r="A18" s="2071" t="s">
        <v>196</v>
      </c>
      <c r="B18" s="2071"/>
      <c r="C18" s="20">
        <v>0.61</v>
      </c>
      <c r="D18" s="74">
        <f>B5*C18/100*1000</f>
        <v>1851.9599999999996</v>
      </c>
      <c r="E18" s="1"/>
      <c r="F18" s="212"/>
    </row>
    <row r="19" spans="1:6" ht="18.75" x14ac:dyDescent="0.3">
      <c r="A19" s="2077" t="s">
        <v>194</v>
      </c>
      <c r="B19" s="2076"/>
      <c r="C19" s="34">
        <v>0.41</v>
      </c>
      <c r="D19" s="74">
        <f>B5*C19/100*1000</f>
        <v>1244.7599999999998</v>
      </c>
      <c r="E19" s="1" t="s">
        <v>29</v>
      </c>
      <c r="F19" s="212"/>
    </row>
    <row r="20" spans="1:6" ht="18.75" x14ac:dyDescent="0.3">
      <c r="A20" s="2071" t="s">
        <v>154</v>
      </c>
      <c r="B20" s="2071"/>
      <c r="C20" s="20">
        <v>2.52</v>
      </c>
      <c r="D20" s="74">
        <f>B5*C20/100*1000</f>
        <v>7650.7199999999984</v>
      </c>
      <c r="E20" s="1"/>
      <c r="F20" s="213"/>
    </row>
    <row r="21" spans="1:6" ht="18.75" x14ac:dyDescent="0.3">
      <c r="A21" s="36"/>
      <c r="B21" s="36"/>
      <c r="C21" s="22" t="s">
        <v>156</v>
      </c>
      <c r="D21" s="1801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2212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808" t="s">
        <v>25</v>
      </c>
      <c r="D24" s="1803" t="s">
        <v>26</v>
      </c>
      <c r="E24" s="1"/>
      <c r="F24" s="1"/>
    </row>
    <row r="25" spans="1:6" ht="18.75" x14ac:dyDescent="0.3">
      <c r="A25" s="2071" t="str">
        <f>A18</f>
        <v>NARANJA KAYARUS 2GL 200%</v>
      </c>
      <c r="B25" s="2071"/>
      <c r="C25" s="48">
        <f t="shared" ref="C25:D26" si="0">C18</f>
        <v>0.61</v>
      </c>
      <c r="D25" s="49">
        <f t="shared" si="0"/>
        <v>1851.9599999999996</v>
      </c>
      <c r="E25" s="1"/>
      <c r="F25" s="1"/>
    </row>
    <row r="26" spans="1:6" ht="18.75" x14ac:dyDescent="0.3">
      <c r="A26" s="2071" t="str">
        <f>A19</f>
        <v>ROJO KAYARUS 3BL 200%</v>
      </c>
      <c r="B26" s="2071"/>
      <c r="C26" s="48">
        <f>C19</f>
        <v>0.41</v>
      </c>
      <c r="D26" s="49">
        <f t="shared" si="0"/>
        <v>1244.7599999999998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v>2.52</v>
      </c>
      <c r="D27" s="49">
        <f>D20</f>
        <v>7650.7199999999984</v>
      </c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807">
        <v>1.5</v>
      </c>
      <c r="D30" s="1807">
        <f>F7*C30</f>
        <v>900</v>
      </c>
    </row>
    <row r="31" spans="1:6" x14ac:dyDescent="0.25">
      <c r="A31" s="2070" t="s">
        <v>158</v>
      </c>
      <c r="B31" s="2070"/>
      <c r="C31" s="1807">
        <v>3</v>
      </c>
      <c r="D31" s="1807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793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2208</v>
      </c>
      <c r="G4" s="3"/>
    </row>
    <row r="5" spans="1:8" ht="18.75" x14ac:dyDescent="0.3">
      <c r="A5" s="1" t="s">
        <v>7</v>
      </c>
      <c r="B5" s="277">
        <f>B6*B8</f>
        <v>151.79999999999998</v>
      </c>
      <c r="C5" s="3" t="s">
        <v>8</v>
      </c>
      <c r="D5" s="3"/>
      <c r="E5" s="5" t="s">
        <v>9</v>
      </c>
      <c r="F5" s="1793" t="s">
        <v>10</v>
      </c>
      <c r="G5" s="3"/>
    </row>
    <row r="6" spans="1:8" ht="18.75" x14ac:dyDescent="0.3">
      <c r="A6" s="1" t="s">
        <v>11</v>
      </c>
      <c r="B6" s="276">
        <v>506</v>
      </c>
      <c r="C6" s="3" t="s">
        <v>29</v>
      </c>
      <c r="D6" s="3"/>
      <c r="E6" s="3" t="s">
        <v>12</v>
      </c>
      <c r="F6" s="1793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793">
        <f>F7/B5</f>
        <v>6.5876152832674579</v>
      </c>
      <c r="G8" s="3"/>
    </row>
    <row r="9" spans="1:8" ht="18.75" x14ac:dyDescent="0.3">
      <c r="A9" s="1" t="s">
        <v>66</v>
      </c>
      <c r="B9" s="1793">
        <v>8936</v>
      </c>
      <c r="C9" s="1"/>
      <c r="D9" s="1"/>
      <c r="E9" s="1"/>
      <c r="F9" s="1"/>
    </row>
    <row r="10" spans="1:8" ht="18.75" x14ac:dyDescent="0.3">
      <c r="A10" s="1"/>
      <c r="B10" s="1793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788"/>
      <c r="F12" s="178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788"/>
      <c r="F13" s="178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788"/>
      <c r="F14" s="1788"/>
    </row>
    <row r="15" spans="1:8" x14ac:dyDescent="0.25">
      <c r="A15" s="1798"/>
      <c r="B15" s="1361"/>
      <c r="C15" s="1362"/>
      <c r="D15" s="1363"/>
      <c r="E15" s="1788"/>
      <c r="F15" s="1788"/>
    </row>
    <row r="16" spans="1:8" ht="18.75" x14ac:dyDescent="0.3">
      <c r="A16" s="2088" t="s">
        <v>18</v>
      </c>
      <c r="B16" s="2089"/>
      <c r="C16" s="1794" t="s">
        <v>164</v>
      </c>
      <c r="D16" s="1791" t="s">
        <v>26</v>
      </c>
      <c r="E16" s="1790"/>
      <c r="F16" s="1"/>
    </row>
    <row r="17" spans="1:12" ht="18.75" x14ac:dyDescent="0.3">
      <c r="A17" s="2072" t="s">
        <v>213</v>
      </c>
      <c r="B17" s="2072"/>
      <c r="C17" s="1792">
        <v>0.4</v>
      </c>
      <c r="D17" s="1792">
        <f>F7*C17</f>
        <v>400</v>
      </c>
      <c r="E17" s="81"/>
      <c r="F17" s="1"/>
    </row>
    <row r="18" spans="1:12" ht="18.75" x14ac:dyDescent="0.3">
      <c r="A18" s="2072" t="s">
        <v>222</v>
      </c>
      <c r="B18" s="2072"/>
      <c r="C18" s="738">
        <v>0.6</v>
      </c>
      <c r="D18" s="1795">
        <f>F7*C18</f>
        <v>600</v>
      </c>
      <c r="E18" s="81"/>
      <c r="F18" s="1"/>
    </row>
    <row r="19" spans="1:12" ht="18.75" x14ac:dyDescent="0.3">
      <c r="A19" s="2072" t="s">
        <v>21</v>
      </c>
      <c r="B19" s="2072"/>
      <c r="C19" s="738">
        <v>2</v>
      </c>
      <c r="D19" s="1795">
        <f>F7*C19</f>
        <v>2000</v>
      </c>
      <c r="E19" s="81"/>
      <c r="F19" s="1"/>
    </row>
    <row r="20" spans="1:12" ht="18.75" x14ac:dyDescent="0.3">
      <c r="A20" s="2072" t="s">
        <v>22</v>
      </c>
      <c r="B20" s="2072"/>
      <c r="C20" s="738">
        <v>2</v>
      </c>
      <c r="D20" s="1795">
        <f>F7*C20</f>
        <v>2000</v>
      </c>
      <c r="E20" s="81"/>
      <c r="F20" s="1"/>
    </row>
    <row r="21" spans="1:12" ht="18.75" x14ac:dyDescent="0.3">
      <c r="A21" s="1796" t="s">
        <v>29</v>
      </c>
      <c r="B21" s="1796"/>
      <c r="C21" s="22"/>
      <c r="D21" s="25"/>
      <c r="E21" s="1790"/>
      <c r="F21" s="1789" t="s">
        <v>84</v>
      </c>
    </row>
    <row r="22" spans="1:12" ht="18.75" x14ac:dyDescent="0.3">
      <c r="A22" s="2073" t="s">
        <v>23</v>
      </c>
      <c r="B22" s="2074"/>
      <c r="C22" s="176"/>
      <c r="D22" s="280"/>
      <c r="E22" s="1"/>
      <c r="F22" s="295"/>
    </row>
    <row r="23" spans="1:12" ht="18.75" x14ac:dyDescent="0.3">
      <c r="A23" s="2079" t="s">
        <v>24</v>
      </c>
      <c r="B23" s="2079"/>
      <c r="C23" s="1799" t="s">
        <v>25</v>
      </c>
      <c r="D23" s="1797" t="s">
        <v>26</v>
      </c>
      <c r="E23" s="1"/>
      <c r="F23" s="212"/>
    </row>
    <row r="24" spans="1:12" ht="18.75" x14ac:dyDescent="0.3">
      <c r="A24" s="2077" t="s">
        <v>27</v>
      </c>
      <c r="B24" s="2077"/>
      <c r="C24" s="20">
        <v>0.2</v>
      </c>
      <c r="D24" s="74">
        <f>B5*C24/100*1000</f>
        <v>303.59999999999997</v>
      </c>
      <c r="E24" s="1"/>
      <c r="F24" s="212"/>
    </row>
    <row r="25" spans="1:12" ht="18.75" x14ac:dyDescent="0.3">
      <c r="A25" s="2077" t="s">
        <v>28</v>
      </c>
      <c r="B25" s="2077"/>
      <c r="C25" s="34">
        <v>0.03</v>
      </c>
      <c r="D25" s="74">
        <f>B5*C25/100*1000</f>
        <v>45.54</v>
      </c>
      <c r="E25" s="1"/>
      <c r="F25" s="212"/>
    </row>
    <row r="26" spans="1:12" ht="18.75" x14ac:dyDescent="0.3">
      <c r="A26" s="2148" t="s">
        <v>148</v>
      </c>
      <c r="B26" s="2148"/>
      <c r="C26" s="20">
        <v>0.6</v>
      </c>
      <c r="D26" s="74">
        <f>B5*C26/100*1000</f>
        <v>910.79999999999984</v>
      </c>
      <c r="E26" s="1"/>
      <c r="F26" s="213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1790"/>
      <c r="E28" s="25"/>
      <c r="F28" s="25"/>
    </row>
    <row r="29" spans="1:12" ht="18.75" x14ac:dyDescent="0.3">
      <c r="A29" s="1" t="str">
        <f>B2</f>
        <v>TELARES DEL SUR</v>
      </c>
      <c r="B29" s="2078" t="str">
        <f>B7</f>
        <v>MARINO NOCHE</v>
      </c>
      <c r="C29" s="2078"/>
      <c r="D29" s="44" t="s">
        <v>30</v>
      </c>
      <c r="E29" s="44">
        <f>F4</f>
        <v>2208</v>
      </c>
      <c r="F29" s="4">
        <f ca="1">F2</f>
        <v>45555</v>
      </c>
    </row>
    <row r="30" spans="1:12" ht="18.75" x14ac:dyDescent="0.3">
      <c r="A30" s="2094" t="s">
        <v>24</v>
      </c>
      <c r="B30" s="2094"/>
      <c r="C30" s="46" t="s">
        <v>25</v>
      </c>
      <c r="D30" s="1789" t="s">
        <v>26</v>
      </c>
      <c r="E30" s="1"/>
      <c r="F30" s="1"/>
    </row>
    <row r="31" spans="1:12" ht="18.75" x14ac:dyDescent="0.3">
      <c r="A31" s="2095" t="str">
        <f>A24</f>
        <v>PARDO LUMACRON SER 150%</v>
      </c>
      <c r="B31" s="2096"/>
      <c r="C31" s="48">
        <v>0.2</v>
      </c>
      <c r="D31" s="49">
        <f t="shared" ref="C31:D33" si="0">D24</f>
        <v>303.59999999999997</v>
      </c>
      <c r="E31" s="1"/>
      <c r="F31" s="1"/>
    </row>
    <row r="32" spans="1:12" ht="18.75" x14ac:dyDescent="0.3">
      <c r="A32" s="2095" t="str">
        <f>A25</f>
        <v>RUBINA LUMACRON 2GFL CONC</v>
      </c>
      <c r="B32" s="2096"/>
      <c r="C32" s="48">
        <f t="shared" si="0"/>
        <v>0.03</v>
      </c>
      <c r="D32" s="49">
        <f t="shared" si="0"/>
        <v>45.54</v>
      </c>
      <c r="E32" s="1"/>
      <c r="F32" s="1"/>
    </row>
    <row r="33" spans="1:6" ht="18.75" x14ac:dyDescent="0.3">
      <c r="A33" s="2123" t="str">
        <f>A26</f>
        <v>AZUL  MNO LUMACRON EXNSF 300%</v>
      </c>
      <c r="B33" s="2124"/>
      <c r="C33" s="48">
        <f t="shared" si="0"/>
        <v>0.6</v>
      </c>
      <c r="D33" s="49">
        <f t="shared" si="0"/>
        <v>910.79999999999984</v>
      </c>
      <c r="E33" s="2069" t="s">
        <v>83</v>
      </c>
      <c r="F33" s="2069"/>
    </row>
    <row r="34" spans="1:6" x14ac:dyDescent="0.25">
      <c r="D34" s="50"/>
    </row>
    <row r="35" spans="1:6" ht="24.75" customHeight="1" x14ac:dyDescent="0.25">
      <c r="D35" s="2147"/>
      <c r="E35" s="2147"/>
      <c r="F35" s="2147"/>
    </row>
  </sheetData>
  <mergeCells count="25">
    <mergeCell ref="A12:B12"/>
    <mergeCell ref="A1:B1"/>
    <mergeCell ref="C1:D1"/>
    <mergeCell ref="E1:F1"/>
    <mergeCell ref="B2:C2"/>
    <mergeCell ref="A11:F11"/>
    <mergeCell ref="A26:B26"/>
    <mergeCell ref="A13:B13"/>
    <mergeCell ref="A14:B14"/>
    <mergeCell ref="A16:B16"/>
    <mergeCell ref="A17:B17"/>
    <mergeCell ref="A18:B18"/>
    <mergeCell ref="A19:B19"/>
    <mergeCell ref="A20:B20"/>
    <mergeCell ref="A22:B22"/>
    <mergeCell ref="A23:B23"/>
    <mergeCell ref="A24:B24"/>
    <mergeCell ref="A25:B25"/>
    <mergeCell ref="D35:F35"/>
    <mergeCell ref="B29:C29"/>
    <mergeCell ref="A30:B30"/>
    <mergeCell ref="A31:B31"/>
    <mergeCell ref="A32:B32"/>
    <mergeCell ref="A33:B33"/>
    <mergeCell ref="E33:F33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793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2207</v>
      </c>
      <c r="G4" s="3"/>
    </row>
    <row r="5" spans="1:8" ht="18.75" x14ac:dyDescent="0.3">
      <c r="A5" s="1" t="s">
        <v>7</v>
      </c>
      <c r="B5" s="277">
        <f>B6*B8</f>
        <v>151.79999999999998</v>
      </c>
      <c r="C5" s="3" t="s">
        <v>8</v>
      </c>
      <c r="D5" s="3"/>
      <c r="E5" s="5" t="s">
        <v>9</v>
      </c>
      <c r="F5" s="1793" t="s">
        <v>10</v>
      </c>
      <c r="G5" s="3"/>
    </row>
    <row r="6" spans="1:8" ht="18.75" x14ac:dyDescent="0.3">
      <c r="A6" s="1" t="s">
        <v>11</v>
      </c>
      <c r="B6" s="276">
        <v>506</v>
      </c>
      <c r="C6" s="3" t="s">
        <v>29</v>
      </c>
      <c r="D6" s="3"/>
      <c r="E6" s="3" t="s">
        <v>12</v>
      </c>
      <c r="F6" s="1793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793">
        <f>F7/B5</f>
        <v>6.5876152832674579</v>
      </c>
      <c r="G8" s="3"/>
    </row>
    <row r="9" spans="1:8" ht="18.75" x14ac:dyDescent="0.3">
      <c r="A9" s="1" t="s">
        <v>66</v>
      </c>
      <c r="B9" s="1793">
        <v>8936</v>
      </c>
      <c r="C9" s="1"/>
      <c r="D9" s="1"/>
      <c r="E9" s="1"/>
      <c r="F9" s="1"/>
    </row>
    <row r="10" spans="1:8" ht="18.75" x14ac:dyDescent="0.3">
      <c r="A10" s="1"/>
      <c r="B10" s="1793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788"/>
      <c r="F12" s="178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788"/>
      <c r="F13" s="178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788"/>
      <c r="F14" s="1788"/>
    </row>
    <row r="15" spans="1:8" x14ac:dyDescent="0.25">
      <c r="A15" s="1798"/>
      <c r="B15" s="1361"/>
      <c r="C15" s="1362"/>
      <c r="D15" s="1363"/>
      <c r="E15" s="1788"/>
      <c r="F15" s="1788"/>
    </row>
    <row r="16" spans="1:8" ht="18.75" x14ac:dyDescent="0.3">
      <c r="A16" s="2088" t="s">
        <v>18</v>
      </c>
      <c r="B16" s="2089"/>
      <c r="C16" s="1794" t="s">
        <v>164</v>
      </c>
      <c r="D16" s="1791" t="s">
        <v>26</v>
      </c>
      <c r="E16" s="1790"/>
      <c r="F16" s="1"/>
    </row>
    <row r="17" spans="1:12" ht="18.75" x14ac:dyDescent="0.3">
      <c r="A17" s="2072" t="s">
        <v>213</v>
      </c>
      <c r="B17" s="2072"/>
      <c r="C17" s="1792">
        <v>0.4</v>
      </c>
      <c r="D17" s="1792">
        <f>F7*C17</f>
        <v>400</v>
      </c>
      <c r="E17" s="81"/>
      <c r="F17" s="1"/>
    </row>
    <row r="18" spans="1:12" ht="18.75" x14ac:dyDescent="0.3">
      <c r="A18" s="2072" t="s">
        <v>222</v>
      </c>
      <c r="B18" s="2072"/>
      <c r="C18" s="738">
        <v>0.6</v>
      </c>
      <c r="D18" s="1795">
        <f>F7*C18</f>
        <v>600</v>
      </c>
      <c r="E18" s="81"/>
      <c r="F18" s="1"/>
    </row>
    <row r="19" spans="1:12" ht="18.75" x14ac:dyDescent="0.3">
      <c r="A19" s="2072" t="s">
        <v>21</v>
      </c>
      <c r="B19" s="2072"/>
      <c r="C19" s="738">
        <v>2</v>
      </c>
      <c r="D19" s="1795">
        <f>F7*C19</f>
        <v>2000</v>
      </c>
      <c r="E19" s="81"/>
      <c r="F19" s="1"/>
    </row>
    <row r="20" spans="1:12" ht="18.75" x14ac:dyDescent="0.3">
      <c r="A20" s="2072" t="s">
        <v>22</v>
      </c>
      <c r="B20" s="2072"/>
      <c r="C20" s="738">
        <v>2</v>
      </c>
      <c r="D20" s="1795">
        <f>F7*C20</f>
        <v>2000</v>
      </c>
      <c r="E20" s="81"/>
      <c r="F20" s="1"/>
    </row>
    <row r="21" spans="1:12" ht="18.75" x14ac:dyDescent="0.3">
      <c r="A21" s="1796" t="s">
        <v>29</v>
      </c>
      <c r="B21" s="1796"/>
      <c r="C21" s="22"/>
      <c r="D21" s="25"/>
      <c r="E21" s="1790"/>
      <c r="F21" s="1789" t="s">
        <v>84</v>
      </c>
    </row>
    <row r="22" spans="1:12" ht="18.75" x14ac:dyDescent="0.3">
      <c r="A22" s="2073" t="s">
        <v>23</v>
      </c>
      <c r="B22" s="2074"/>
      <c r="C22" s="176"/>
      <c r="D22" s="280"/>
      <c r="E22" s="1"/>
      <c r="F22" s="295"/>
    </row>
    <row r="23" spans="1:12" ht="18.75" x14ac:dyDescent="0.3">
      <c r="A23" s="2079" t="s">
        <v>24</v>
      </c>
      <c r="B23" s="2079"/>
      <c r="C23" s="1799" t="s">
        <v>25</v>
      </c>
      <c r="D23" s="1797" t="s">
        <v>26</v>
      </c>
      <c r="E23" s="1"/>
      <c r="F23" s="212"/>
    </row>
    <row r="24" spans="1:12" ht="18.75" x14ac:dyDescent="0.3">
      <c r="A24" s="2077" t="s">
        <v>27</v>
      </c>
      <c r="B24" s="2077"/>
      <c r="C24" s="20">
        <v>0.2</v>
      </c>
      <c r="D24" s="74">
        <f>B5*C24/100*1000</f>
        <v>303.59999999999997</v>
      </c>
      <c r="E24" s="1"/>
      <c r="F24" s="212"/>
    </row>
    <row r="25" spans="1:12" ht="18.75" x14ac:dyDescent="0.3">
      <c r="A25" s="2077" t="s">
        <v>28</v>
      </c>
      <c r="B25" s="2077"/>
      <c r="C25" s="34">
        <v>0.03</v>
      </c>
      <c r="D25" s="74">
        <f>B5*C25/100*1000</f>
        <v>45.54</v>
      </c>
      <c r="E25" s="1"/>
      <c r="F25" s="212"/>
    </row>
    <row r="26" spans="1:12" ht="18.75" x14ac:dyDescent="0.3">
      <c r="A26" s="2148" t="s">
        <v>148</v>
      </c>
      <c r="B26" s="2148"/>
      <c r="C26" s="20">
        <v>0.6</v>
      </c>
      <c r="D26" s="74">
        <f>B5*C26/100*1000</f>
        <v>910.79999999999984</v>
      </c>
      <c r="E26" s="1"/>
      <c r="F26" s="213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1790"/>
      <c r="E28" s="25"/>
      <c r="F28" s="25"/>
    </row>
    <row r="29" spans="1:12" ht="18.75" x14ac:dyDescent="0.3">
      <c r="A29" s="1" t="str">
        <f>B2</f>
        <v>TELARES DEL SUR</v>
      </c>
      <c r="B29" s="2078" t="str">
        <f>B7</f>
        <v>MARINO NOCHE</v>
      </c>
      <c r="C29" s="2078"/>
      <c r="D29" s="44" t="s">
        <v>30</v>
      </c>
      <c r="E29" s="44">
        <f>F4</f>
        <v>2207</v>
      </c>
      <c r="F29" s="4">
        <f ca="1">F2</f>
        <v>45555</v>
      </c>
    </row>
    <row r="30" spans="1:12" ht="18.75" x14ac:dyDescent="0.3">
      <c r="A30" s="2094" t="s">
        <v>24</v>
      </c>
      <c r="B30" s="2094"/>
      <c r="C30" s="46" t="s">
        <v>25</v>
      </c>
      <c r="D30" s="1789" t="s">
        <v>26</v>
      </c>
      <c r="E30" s="1"/>
      <c r="F30" s="1"/>
    </row>
    <row r="31" spans="1:12" ht="18.75" x14ac:dyDescent="0.3">
      <c r="A31" s="2095" t="str">
        <f>A24</f>
        <v>PARDO LUMACRON SER 150%</v>
      </c>
      <c r="B31" s="2096"/>
      <c r="C31" s="48">
        <v>0.2</v>
      </c>
      <c r="D31" s="49">
        <f t="shared" ref="C31:D33" si="0">D24</f>
        <v>303.59999999999997</v>
      </c>
      <c r="E31" s="1"/>
      <c r="F31" s="1"/>
    </row>
    <row r="32" spans="1:12" ht="18.75" x14ac:dyDescent="0.3">
      <c r="A32" s="2095" t="str">
        <f>A25</f>
        <v>RUBINA LUMACRON 2GFL CONC</v>
      </c>
      <c r="B32" s="2096"/>
      <c r="C32" s="48">
        <f t="shared" si="0"/>
        <v>0.03</v>
      </c>
      <c r="D32" s="49">
        <f t="shared" si="0"/>
        <v>45.54</v>
      </c>
      <c r="E32" s="1"/>
      <c r="F32" s="1"/>
    </row>
    <row r="33" spans="1:6" ht="18.75" x14ac:dyDescent="0.3">
      <c r="A33" s="2123" t="str">
        <f>A26</f>
        <v>AZUL  MNO LUMACRON EXNSF 300%</v>
      </c>
      <c r="B33" s="2124"/>
      <c r="C33" s="48">
        <f t="shared" si="0"/>
        <v>0.6</v>
      </c>
      <c r="D33" s="49">
        <f t="shared" si="0"/>
        <v>910.79999999999984</v>
      </c>
      <c r="E33" s="2069" t="s">
        <v>83</v>
      </c>
      <c r="F33" s="2069"/>
    </row>
    <row r="34" spans="1:6" x14ac:dyDescent="0.25">
      <c r="D34" s="50"/>
    </row>
    <row r="35" spans="1:6" ht="24.75" customHeight="1" x14ac:dyDescent="0.25">
      <c r="D35" s="2147"/>
      <c r="E35" s="2147"/>
      <c r="F35" s="2147"/>
    </row>
  </sheetData>
  <mergeCells count="25">
    <mergeCell ref="A12:B12"/>
    <mergeCell ref="A1:B1"/>
    <mergeCell ref="C1:D1"/>
    <mergeCell ref="E1:F1"/>
    <mergeCell ref="B2:C2"/>
    <mergeCell ref="A11:F11"/>
    <mergeCell ref="A26:B26"/>
    <mergeCell ref="A13:B13"/>
    <mergeCell ref="A14:B14"/>
    <mergeCell ref="A16:B16"/>
    <mergeCell ref="A17:B17"/>
    <mergeCell ref="A18:B18"/>
    <mergeCell ref="A19:B19"/>
    <mergeCell ref="A20:B20"/>
    <mergeCell ref="A22:B22"/>
    <mergeCell ref="A23:B23"/>
    <mergeCell ref="A24:B24"/>
    <mergeCell ref="A25:B25"/>
    <mergeCell ref="D35:F35"/>
    <mergeCell ref="B29:C29"/>
    <mergeCell ref="A30:B30"/>
    <mergeCell ref="A31:B31"/>
    <mergeCell ref="A32:B32"/>
    <mergeCell ref="A33:B33"/>
    <mergeCell ref="E33:F33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EC200"/>
  </sheetPr>
  <dimension ref="A1:F32"/>
  <sheetViews>
    <sheetView topLeftCell="A16" zoomScale="130" zoomScaleNormal="130" workbookViewId="0">
      <selection activeCell="C28" sqref="C28"/>
    </sheetView>
  </sheetViews>
  <sheetFormatPr baseColWidth="10" defaultRowHeight="15" x14ac:dyDescent="0.25"/>
  <cols>
    <col min="1" max="1" width="13.140625" customWidth="1"/>
    <col min="2" max="2" width="16.85546875" customWidth="1"/>
    <col min="3" max="6" width="13.5703125" customWidth="1"/>
  </cols>
  <sheetData>
    <row r="1" spans="1:6" ht="24" customHeight="1" thickBot="1" x14ac:dyDescent="0.4">
      <c r="A1" s="2080" t="s">
        <v>225</v>
      </c>
      <c r="B1" s="2081"/>
      <c r="C1" s="2082" t="s">
        <v>190</v>
      </c>
      <c r="D1" s="2083"/>
      <c r="E1" s="2080" t="s">
        <v>86</v>
      </c>
      <c r="F1" s="2081"/>
    </row>
    <row r="2" spans="1:6" ht="18.75" x14ac:dyDescent="0.3">
      <c r="A2" s="1" t="s">
        <v>252</v>
      </c>
      <c r="B2" s="275" t="s">
        <v>31</v>
      </c>
      <c r="C2" s="1"/>
      <c r="D2" s="1"/>
      <c r="E2" s="1" t="s">
        <v>1</v>
      </c>
      <c r="F2" s="658">
        <f ca="1">TODAY()</f>
        <v>45555</v>
      </c>
    </row>
    <row r="3" spans="1:6" ht="18.75" x14ac:dyDescent="0.3">
      <c r="A3" s="1" t="s">
        <v>2</v>
      </c>
      <c r="B3" s="275" t="s">
        <v>254</v>
      </c>
      <c r="C3" s="1"/>
      <c r="D3" s="1"/>
      <c r="E3" s="1" t="s">
        <v>3</v>
      </c>
      <c r="F3" s="279" t="s">
        <v>229</v>
      </c>
    </row>
    <row r="4" spans="1:6" ht="18.75" x14ac:dyDescent="0.3">
      <c r="A4" s="1" t="s">
        <v>4</v>
      </c>
      <c r="B4" s="296">
        <v>1.52</v>
      </c>
      <c r="C4" s="1" t="s">
        <v>5</v>
      </c>
      <c r="D4" s="1"/>
      <c r="E4" s="1" t="s">
        <v>6</v>
      </c>
      <c r="F4" s="279">
        <v>2193</v>
      </c>
    </row>
    <row r="5" spans="1:6" ht="18.75" x14ac:dyDescent="0.3">
      <c r="A5" s="1" t="s">
        <v>7</v>
      </c>
      <c r="B5" s="296">
        <f>B6*B8</f>
        <v>232.2</v>
      </c>
      <c r="C5" s="1" t="s">
        <v>8</v>
      </c>
      <c r="D5" s="1"/>
      <c r="E5" s="1" t="s">
        <v>9</v>
      </c>
      <c r="F5" s="1778" t="s">
        <v>212</v>
      </c>
    </row>
    <row r="6" spans="1:6" ht="18.75" x14ac:dyDescent="0.3">
      <c r="A6" s="1" t="s">
        <v>11</v>
      </c>
      <c r="B6" s="296">
        <v>1080</v>
      </c>
      <c r="C6" s="1" t="s">
        <v>5</v>
      </c>
      <c r="D6" s="1"/>
      <c r="E6" s="1" t="s">
        <v>12</v>
      </c>
      <c r="F6" s="279" t="s">
        <v>191</v>
      </c>
    </row>
    <row r="7" spans="1:6" ht="18.75" x14ac:dyDescent="0.3">
      <c r="A7" s="1" t="s">
        <v>14</v>
      </c>
      <c r="B7" s="279" t="s">
        <v>250</v>
      </c>
      <c r="C7" s="1"/>
      <c r="D7" s="1"/>
      <c r="E7" s="1" t="s">
        <v>15</v>
      </c>
      <c r="F7" s="279">
        <v>600</v>
      </c>
    </row>
    <row r="8" spans="1:6" ht="18.75" x14ac:dyDescent="0.3">
      <c r="A8" s="1" t="s">
        <v>16</v>
      </c>
      <c r="B8" s="1611">
        <v>0.215</v>
      </c>
      <c r="C8" s="1"/>
      <c r="D8" s="1"/>
      <c r="E8" s="1" t="s">
        <v>17</v>
      </c>
      <c r="F8" s="1776">
        <f>F7/B5</f>
        <v>2.5839793281653747</v>
      </c>
    </row>
    <row r="9" spans="1:6" ht="21" x14ac:dyDescent="0.35">
      <c r="A9" s="1779" t="s">
        <v>66</v>
      </c>
      <c r="B9" s="1780">
        <v>9078</v>
      </c>
      <c r="C9" s="1779"/>
      <c r="D9" s="1779"/>
      <c r="E9" s="1779"/>
      <c r="F9" s="1779"/>
    </row>
    <row r="10" spans="1:6" ht="21" x14ac:dyDescent="0.35">
      <c r="A10" s="1779"/>
      <c r="B10" s="1779"/>
      <c r="C10" s="1779"/>
      <c r="D10" s="1779"/>
      <c r="E10" s="1779"/>
      <c r="F10" s="1779"/>
    </row>
    <row r="11" spans="1:6" ht="18.75" x14ac:dyDescent="0.3">
      <c r="A11" s="2094" t="s">
        <v>18</v>
      </c>
      <c r="B11" s="2094"/>
      <c r="C11" s="1"/>
      <c r="D11" s="1"/>
      <c r="E11" s="1"/>
      <c r="F11" s="1"/>
    </row>
    <row r="12" spans="1:6" ht="18.75" x14ac:dyDescent="0.3">
      <c r="A12" s="2097" t="s">
        <v>116</v>
      </c>
      <c r="B12" s="2098"/>
      <c r="C12" s="549"/>
      <c r="D12" s="737">
        <v>1</v>
      </c>
      <c r="E12" s="1775">
        <f>F7*D12</f>
        <v>600</v>
      </c>
      <c r="F12" s="1612"/>
    </row>
    <row r="13" spans="1:6" ht="18.75" x14ac:dyDescent="0.3">
      <c r="A13" s="2097" t="s">
        <v>117</v>
      </c>
      <c r="B13" s="2098"/>
      <c r="C13" s="549"/>
      <c r="D13" s="737">
        <v>1</v>
      </c>
      <c r="E13" s="1775">
        <f>F7*D13</f>
        <v>600</v>
      </c>
      <c r="F13" s="1612"/>
    </row>
    <row r="14" spans="1:6" ht="18.75" x14ac:dyDescent="0.3">
      <c r="A14" s="2097" t="s">
        <v>253</v>
      </c>
      <c r="B14" s="2098"/>
      <c r="C14" s="549"/>
      <c r="D14" s="737">
        <v>1.5</v>
      </c>
      <c r="E14" s="1775">
        <f>F7*D14</f>
        <v>900</v>
      </c>
      <c r="F14" s="1612"/>
    </row>
    <row r="15" spans="1:6" ht="18.75" x14ac:dyDescent="0.3">
      <c r="A15" s="2097" t="s">
        <v>221</v>
      </c>
      <c r="B15" s="2098"/>
      <c r="C15" s="549"/>
      <c r="D15" s="1775">
        <v>40</v>
      </c>
      <c r="E15" s="1775">
        <f>F7*D15</f>
        <v>24000</v>
      </c>
      <c r="F15" s="1612"/>
    </row>
    <row r="16" spans="1:6" ht="18.75" x14ac:dyDescent="0.3">
      <c r="A16" s="81"/>
      <c r="B16" s="81"/>
      <c r="C16" s="551"/>
      <c r="D16" s="551"/>
      <c r="E16" s="551"/>
      <c r="F16" s="25"/>
    </row>
    <row r="17" spans="1:6" ht="18.75" x14ac:dyDescent="0.3">
      <c r="A17" s="2094" t="s">
        <v>23</v>
      </c>
      <c r="B17" s="2094"/>
      <c r="C17" s="1"/>
      <c r="D17" s="1"/>
      <c r="E17" s="1"/>
      <c r="F17" s="1773" t="s">
        <v>84</v>
      </c>
    </row>
    <row r="18" spans="1:6" ht="18.75" x14ac:dyDescent="0.3">
      <c r="A18" s="2088" t="s">
        <v>24</v>
      </c>
      <c r="B18" s="2090"/>
      <c r="C18" s="1774" t="s">
        <v>25</v>
      </c>
      <c r="D18" s="1774" t="s">
        <v>26</v>
      </c>
      <c r="E18" s="25"/>
      <c r="F18" s="1781"/>
    </row>
    <row r="19" spans="1:6" s="3" customFormat="1" ht="18.75" x14ac:dyDescent="0.3">
      <c r="A19" s="2107" t="s">
        <v>196</v>
      </c>
      <c r="B19" s="2108"/>
      <c r="C19" s="1782">
        <v>4.2000000000000003E-2</v>
      </c>
      <c r="D19" s="555">
        <f>B5*C19/100*1000</f>
        <v>97.524000000000001</v>
      </c>
      <c r="F19" s="212"/>
    </row>
    <row r="20" spans="1:6" s="3" customFormat="1" ht="15.75" x14ac:dyDescent="0.25">
      <c r="A20" s="2107" t="s">
        <v>194</v>
      </c>
      <c r="B20" s="2108"/>
      <c r="C20" s="554">
        <v>2.0500000000000001E-2</v>
      </c>
      <c r="D20" s="555">
        <f>B5*C20/100*1000</f>
        <v>47.600999999999999</v>
      </c>
      <c r="F20" s="556"/>
    </row>
    <row r="21" spans="1:6" s="3" customFormat="1" ht="15.75" x14ac:dyDescent="0.25">
      <c r="A21" s="2069" t="s">
        <v>154</v>
      </c>
      <c r="B21" s="2069"/>
      <c r="C21" s="557">
        <v>2.76E-2</v>
      </c>
      <c r="D21" s="74">
        <f>B5*C21/100*1000</f>
        <v>64.087199999999996</v>
      </c>
      <c r="F21" s="559"/>
    </row>
    <row r="22" spans="1:6" s="3" customFormat="1" ht="15.75" x14ac:dyDescent="0.25">
      <c r="A22" s="1783"/>
      <c r="B22" s="1783"/>
      <c r="C22" s="1784"/>
      <c r="D22" s="1785"/>
      <c r="E22" s="1786"/>
      <c r="F22" s="1786"/>
    </row>
    <row r="23" spans="1:6" s="3" customFormat="1" ht="17.25" customHeight="1" x14ac:dyDescent="0.25">
      <c r="A23" s="2127"/>
      <c r="B23" s="2127"/>
      <c r="C23" s="1787"/>
      <c r="D23" s="552"/>
      <c r="F23" s="551"/>
    </row>
    <row r="24" spans="1:6" ht="18.75" x14ac:dyDescent="0.3">
      <c r="A24" s="1" t="str">
        <f>B2</f>
        <v>TELARES D SUR</v>
      </c>
      <c r="B24" s="2078" t="str">
        <f>B7</f>
        <v>BEIGE</v>
      </c>
      <c r="C24" s="2078"/>
      <c r="D24" s="1" t="s">
        <v>6</v>
      </c>
      <c r="E24" s="9">
        <f>F4</f>
        <v>2193</v>
      </c>
      <c r="F24" s="4">
        <f ca="1">F2</f>
        <v>45555</v>
      </c>
    </row>
    <row r="25" spans="1:6" ht="18.75" x14ac:dyDescent="0.3">
      <c r="A25" s="2128" t="s">
        <v>24</v>
      </c>
      <c r="B25" s="2128"/>
      <c r="C25" s="46" t="s">
        <v>25</v>
      </c>
      <c r="D25" s="1773" t="s">
        <v>26</v>
      </c>
      <c r="E25" s="1"/>
      <c r="F25" s="1"/>
    </row>
    <row r="26" spans="1:6" ht="15" customHeight="1" x14ac:dyDescent="0.3">
      <c r="A26" s="2077" t="str">
        <f>A19</f>
        <v>NARANJA KAYARUS 2GL 200%</v>
      </c>
      <c r="B26" s="2077"/>
      <c r="C26" s="48">
        <f t="shared" ref="C26:D27" si="0">C19</f>
        <v>4.2000000000000003E-2</v>
      </c>
      <c r="D26" s="49">
        <f t="shared" si="0"/>
        <v>97.524000000000001</v>
      </c>
      <c r="E26" s="1"/>
      <c r="F26" s="1"/>
    </row>
    <row r="27" spans="1:6" ht="15.75" customHeight="1" x14ac:dyDescent="0.3">
      <c r="A27" s="2069" t="str">
        <f>A20</f>
        <v>ROJO KAYARUS 3BL 200%</v>
      </c>
      <c r="B27" s="2069"/>
      <c r="C27" s="117">
        <f t="shared" si="0"/>
        <v>2.0500000000000001E-2</v>
      </c>
      <c r="D27" s="49">
        <f t="shared" si="0"/>
        <v>47.600999999999999</v>
      </c>
    </row>
    <row r="28" spans="1:6" ht="15.75" customHeight="1" x14ac:dyDescent="0.3">
      <c r="A28" s="2070" t="str">
        <f>A21</f>
        <v>AZUL KAYARUS BRL 200%</v>
      </c>
      <c r="B28" s="2070"/>
      <c r="C28" s="117">
        <f>C21</f>
        <v>2.76E-2</v>
      </c>
      <c r="D28" s="49">
        <f>D21</f>
        <v>64.087199999999996</v>
      </c>
      <c r="E28" s="2069" t="s">
        <v>83</v>
      </c>
      <c r="F28" s="2069"/>
    </row>
    <row r="29" spans="1:6" x14ac:dyDescent="0.25">
      <c r="A29" t="s">
        <v>29</v>
      </c>
      <c r="D29" t="s">
        <v>29</v>
      </c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777">
        <v>1.5</v>
      </c>
      <c r="D31" s="1777">
        <f>'[1]VILLAGRA GROSS ALG MARINO 612'!F7*C31</f>
        <v>900</v>
      </c>
    </row>
    <row r="32" spans="1:6" x14ac:dyDescent="0.25">
      <c r="A32" s="2070" t="s">
        <v>158</v>
      </c>
      <c r="B32" s="2070"/>
      <c r="C32" s="1777">
        <v>3</v>
      </c>
      <c r="D32" s="1777">
        <f>'[1]VILLAGRA GROSS ALG MARINO 612'!F7*C32</f>
        <v>1800</v>
      </c>
    </row>
  </sheetData>
  <mergeCells count="23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A23:B23"/>
    <mergeCell ref="B24:C24"/>
    <mergeCell ref="A25:B25"/>
    <mergeCell ref="A26:B26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3" zoomScale="130" zoomScaleNormal="130" workbookViewId="0">
      <selection activeCell="D6" sqref="D6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76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2188</v>
      </c>
      <c r="G4" s="3"/>
    </row>
    <row r="5" spans="1:7" ht="18.75" x14ac:dyDescent="0.3">
      <c r="A5" s="1" t="s">
        <v>7</v>
      </c>
      <c r="B5" s="277">
        <f>B6*B8</f>
        <v>139.85999999999999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7.1500071500071511</v>
      </c>
      <c r="G8" s="3"/>
    </row>
    <row r="9" spans="1:7" ht="18.75" x14ac:dyDescent="0.3">
      <c r="A9" s="1" t="s">
        <v>66</v>
      </c>
      <c r="B9" s="296">
        <v>9082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764"/>
      <c r="D11" s="1770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766">
        <v>0.4</v>
      </c>
      <c r="D12" s="1766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765">
        <v>0.6</v>
      </c>
      <c r="D13" s="176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763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763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768"/>
      <c r="B17" s="1768"/>
      <c r="C17" s="22"/>
      <c r="D17" s="25"/>
      <c r="E17" s="23"/>
      <c r="F17" s="1767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772" t="s">
        <v>25</v>
      </c>
      <c r="D19" s="1766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139.85999999999999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5034.96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769" t="s">
        <v>30</v>
      </c>
      <c r="E25" s="9">
        <f>F4</f>
        <v>2188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772" t="s">
        <v>25</v>
      </c>
      <c r="D26" s="1766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139.85999999999999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5034.96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771">
        <v>2</v>
      </c>
      <c r="D32" s="1771">
        <f>F7*C33</f>
        <v>2000</v>
      </c>
    </row>
    <row r="33" spans="1:4" x14ac:dyDescent="0.25">
      <c r="A33" s="2070" t="s">
        <v>71</v>
      </c>
      <c r="B33" s="2070"/>
      <c r="C33" s="1771">
        <f>C32</f>
        <v>2</v>
      </c>
      <c r="D33" s="1771">
        <f>F7*C33</f>
        <v>2000</v>
      </c>
    </row>
    <row r="34" spans="1:4" x14ac:dyDescent="0.25">
      <c r="A34" s="2070" t="s">
        <v>21</v>
      </c>
      <c r="B34" s="2070"/>
      <c r="C34" s="1771">
        <v>1.5</v>
      </c>
      <c r="D34" s="1771">
        <f>F7*C34</f>
        <v>1500</v>
      </c>
    </row>
  </sheetData>
  <mergeCells count="28"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  <mergeCell ref="E29:F29"/>
    <mergeCell ref="A16:B16"/>
    <mergeCell ref="A18:B18"/>
    <mergeCell ref="A19:B19"/>
    <mergeCell ref="A20:B20"/>
    <mergeCell ref="A21:B21"/>
    <mergeCell ref="A22:B22"/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4" zoomScale="130" zoomScaleNormal="130" workbookViewId="0">
      <selection activeCell="E11" sqref="E11:F13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76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2187</v>
      </c>
      <c r="G4" s="3"/>
    </row>
    <row r="5" spans="1:7" ht="18.75" x14ac:dyDescent="0.3">
      <c r="A5" s="1" t="s">
        <v>7</v>
      </c>
      <c r="B5" s="277">
        <f>B6*B8</f>
        <v>139.85999999999999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7.1500071500071511</v>
      </c>
      <c r="G8" s="3"/>
    </row>
    <row r="9" spans="1:7" ht="18.75" x14ac:dyDescent="0.3">
      <c r="A9" s="1" t="s">
        <v>66</v>
      </c>
      <c r="B9" s="296">
        <v>9082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764"/>
      <c r="D11" s="1770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766">
        <v>0.4</v>
      </c>
      <c r="D12" s="1766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765">
        <v>0.6</v>
      </c>
      <c r="D13" s="176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763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763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768"/>
      <c r="B17" s="1768"/>
      <c r="C17" s="22"/>
      <c r="D17" s="25"/>
      <c r="E17" s="23"/>
      <c r="F17" s="1767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772" t="s">
        <v>25</v>
      </c>
      <c r="D19" s="1766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139.85999999999999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5034.96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769" t="s">
        <v>30</v>
      </c>
      <c r="E25" s="9">
        <f>F4</f>
        <v>2187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772" t="s">
        <v>25</v>
      </c>
      <c r="D26" s="1766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139.85999999999999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5034.96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771">
        <v>2</v>
      </c>
      <c r="D32" s="1771">
        <f>F7*C33</f>
        <v>2000</v>
      </c>
    </row>
    <row r="33" spans="1:4" x14ac:dyDescent="0.25">
      <c r="A33" s="2070" t="s">
        <v>71</v>
      </c>
      <c r="B33" s="2070"/>
      <c r="C33" s="1771">
        <f>C32</f>
        <v>2</v>
      </c>
      <c r="D33" s="1771">
        <f>F7*C33</f>
        <v>2000</v>
      </c>
    </row>
    <row r="34" spans="1:4" x14ac:dyDescent="0.25">
      <c r="A34" s="2070" t="s">
        <v>21</v>
      </c>
      <c r="B34" s="2070"/>
      <c r="C34" s="1771">
        <v>1.5</v>
      </c>
      <c r="D34" s="1771">
        <f>F7*C34</f>
        <v>1500</v>
      </c>
    </row>
  </sheetData>
  <mergeCells count="28"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  <mergeCell ref="E29:F29"/>
    <mergeCell ref="A16:B16"/>
    <mergeCell ref="A18:B18"/>
    <mergeCell ref="A19:B19"/>
    <mergeCell ref="A20:B20"/>
    <mergeCell ref="A21:B21"/>
    <mergeCell ref="A22:B22"/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76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2186</v>
      </c>
      <c r="G4" s="3"/>
    </row>
    <row r="5" spans="1:7" ht="18.75" x14ac:dyDescent="0.3">
      <c r="A5" s="1" t="s">
        <v>7</v>
      </c>
      <c r="B5" s="277">
        <f>B6*B8</f>
        <v>139.85999999999999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7.1500071500071511</v>
      </c>
      <c r="G8" s="3"/>
    </row>
    <row r="9" spans="1:7" ht="18.75" x14ac:dyDescent="0.3">
      <c r="A9" s="1" t="s">
        <v>66</v>
      </c>
      <c r="B9" s="296">
        <v>9082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764"/>
      <c r="D11" s="1770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766">
        <v>0.4</v>
      </c>
      <c r="D12" s="1766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765">
        <v>0.6</v>
      </c>
      <c r="D13" s="176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763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763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768"/>
      <c r="B17" s="1768"/>
      <c r="C17" s="22"/>
      <c r="D17" s="25"/>
      <c r="E17" s="23"/>
      <c r="F17" s="1767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772" t="s">
        <v>25</v>
      </c>
      <c r="D19" s="1766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139.85999999999999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5034.96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769" t="s">
        <v>30</v>
      </c>
      <c r="E25" s="9">
        <f>F4</f>
        <v>2186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772" t="s">
        <v>25</v>
      </c>
      <c r="D26" s="1766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139.85999999999999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5034.96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771">
        <v>2</v>
      </c>
      <c r="D32" s="1771">
        <f>F7*C33</f>
        <v>2000</v>
      </c>
    </row>
    <row r="33" spans="1:4" x14ac:dyDescent="0.25">
      <c r="A33" s="2070" t="s">
        <v>71</v>
      </c>
      <c r="B33" s="2070"/>
      <c r="C33" s="1771">
        <f>C32</f>
        <v>2</v>
      </c>
      <c r="D33" s="1771">
        <f>F7*C33</f>
        <v>2000</v>
      </c>
    </row>
    <row r="34" spans="1:4" x14ac:dyDescent="0.25">
      <c r="A34" s="2070" t="s">
        <v>21</v>
      </c>
      <c r="B34" s="2070"/>
      <c r="C34" s="1771">
        <v>1.5</v>
      </c>
      <c r="D34" s="1771">
        <f>F7*C34</f>
        <v>1500</v>
      </c>
    </row>
  </sheetData>
  <mergeCells count="28"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  <mergeCell ref="E29:F29"/>
    <mergeCell ref="A16:B16"/>
    <mergeCell ref="A18:B18"/>
    <mergeCell ref="A19:B19"/>
    <mergeCell ref="A20:B20"/>
    <mergeCell ref="A21:B21"/>
    <mergeCell ref="A22:B22"/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19" zoomScale="130" zoomScaleNormal="130" workbookViewId="0">
      <selection activeCell="C21" sqref="C2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2184</v>
      </c>
    </row>
    <row r="5" spans="1:12" ht="18.75" x14ac:dyDescent="0.3">
      <c r="A5" s="1" t="s">
        <v>7</v>
      </c>
      <c r="B5" s="315">
        <f>B6*B8</f>
        <v>322.5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1075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1.8604651162790697</v>
      </c>
    </row>
    <row r="9" spans="1:12" ht="18.75" x14ac:dyDescent="0.3">
      <c r="A9" s="1" t="s">
        <v>66</v>
      </c>
      <c r="B9" s="1">
        <v>7516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762"/>
      <c r="D12" s="1762">
        <v>1</v>
      </c>
      <c r="E12" s="1754">
        <f>F7*D12</f>
        <v>600</v>
      </c>
      <c r="F12" s="1"/>
    </row>
    <row r="13" spans="1:12" ht="18.75" x14ac:dyDescent="0.3">
      <c r="A13" s="2072" t="s">
        <v>152</v>
      </c>
      <c r="B13" s="2072"/>
      <c r="C13" s="1756"/>
      <c r="D13" s="1756">
        <v>1</v>
      </c>
      <c r="E13" s="1754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1754">
        <v>40</v>
      </c>
      <c r="E14" s="1754">
        <f>D14*F7</f>
        <v>24000</v>
      </c>
      <c r="F14" s="1"/>
    </row>
    <row r="15" spans="1:12" ht="18.75" x14ac:dyDescent="0.3">
      <c r="A15" s="1758"/>
      <c r="B15" s="1758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757"/>
      <c r="D16" s="1757"/>
      <c r="E16" s="1"/>
      <c r="F16" s="1755" t="s">
        <v>84</v>
      </c>
    </row>
    <row r="17" spans="1:6" ht="18.75" x14ac:dyDescent="0.3">
      <c r="A17" s="2079" t="s">
        <v>24</v>
      </c>
      <c r="B17" s="2079"/>
      <c r="C17" s="1759" t="s">
        <v>25</v>
      </c>
      <c r="D17" s="1757" t="s">
        <v>26</v>
      </c>
      <c r="E17" s="1"/>
      <c r="F17" s="211"/>
    </row>
    <row r="18" spans="1:6" ht="18.75" x14ac:dyDescent="0.3">
      <c r="A18" s="2071" t="s">
        <v>196</v>
      </c>
      <c r="B18" s="2071"/>
      <c r="C18" s="20">
        <v>0.61</v>
      </c>
      <c r="D18" s="74">
        <f>B5*C18/100*1000</f>
        <v>1967.25</v>
      </c>
      <c r="E18" s="1"/>
      <c r="F18" s="212"/>
    </row>
    <row r="19" spans="1:6" ht="18.75" x14ac:dyDescent="0.3">
      <c r="A19" s="2077" t="s">
        <v>194</v>
      </c>
      <c r="B19" s="2076"/>
      <c r="C19" s="34">
        <v>0.41</v>
      </c>
      <c r="D19" s="74">
        <f>B5*C19/100*1000</f>
        <v>1322.25</v>
      </c>
      <c r="E19" s="1" t="s">
        <v>29</v>
      </c>
      <c r="F19" s="212"/>
    </row>
    <row r="20" spans="1:6" ht="18.75" x14ac:dyDescent="0.3">
      <c r="A20" s="2071" t="s">
        <v>154</v>
      </c>
      <c r="B20" s="2071"/>
      <c r="C20" s="20">
        <v>2.52</v>
      </c>
      <c r="D20" s="74">
        <f>B5*C20/100*1000</f>
        <v>8127.0000000000009</v>
      </c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2184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761" t="s">
        <v>25</v>
      </c>
      <c r="D24" s="1757" t="s">
        <v>26</v>
      </c>
      <c r="E24" s="1"/>
      <c r="F24" s="1"/>
    </row>
    <row r="25" spans="1:6" ht="18.75" x14ac:dyDescent="0.3">
      <c r="A25" s="2071" t="str">
        <f>A18</f>
        <v>NARANJA KAYARUS 2GL 200%</v>
      </c>
      <c r="B25" s="2071"/>
      <c r="C25" s="48">
        <f t="shared" ref="C25:D26" si="0">C18</f>
        <v>0.61</v>
      </c>
      <c r="D25" s="49">
        <f t="shared" si="0"/>
        <v>1967.25</v>
      </c>
      <c r="E25" s="1"/>
      <c r="F25" s="1"/>
    </row>
    <row r="26" spans="1:6" ht="18.75" x14ac:dyDescent="0.3">
      <c r="A26" s="2071" t="str">
        <f>A19</f>
        <v>ROJO KAYARUS 3BL 200%</v>
      </c>
      <c r="B26" s="2071"/>
      <c r="C26" s="48">
        <f>C19</f>
        <v>0.41</v>
      </c>
      <c r="D26" s="49">
        <f t="shared" si="0"/>
        <v>1322.25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f>C20</f>
        <v>2.52</v>
      </c>
      <c r="D27" s="49">
        <f>D20</f>
        <v>8127.0000000000009</v>
      </c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760">
        <v>1.5</v>
      </c>
      <c r="D30" s="1760">
        <f>F7*C30</f>
        <v>900</v>
      </c>
    </row>
    <row r="31" spans="1:6" x14ac:dyDescent="0.25">
      <c r="A31" s="2070" t="s">
        <v>158</v>
      </c>
      <c r="B31" s="2070"/>
      <c r="C31" s="1760">
        <v>3</v>
      </c>
      <c r="D31" s="1760">
        <f>F7*C31</f>
        <v>1800</v>
      </c>
    </row>
  </sheetData>
  <mergeCells count="24">
    <mergeCell ref="A11:B11"/>
    <mergeCell ref="C11:E11"/>
    <mergeCell ref="A1:B1"/>
    <mergeCell ref="C1:D1"/>
    <mergeCell ref="E1:F1"/>
    <mergeCell ref="B2:C2"/>
    <mergeCell ref="B7:C7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7:B27"/>
    <mergeCell ref="E27:F27"/>
    <mergeCell ref="A29:D29"/>
    <mergeCell ref="A30:B30"/>
    <mergeCell ref="A31:B31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1"/>
  <sheetViews>
    <sheetView topLeftCell="A16" zoomScale="130" zoomScaleNormal="130" workbookViewId="0">
      <selection activeCell="C24" sqref="C24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248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251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2174</v>
      </c>
    </row>
    <row r="5" spans="1:6" s="3" customFormat="1" ht="15.75" x14ac:dyDescent="0.25">
      <c r="A5" s="3" t="s">
        <v>7</v>
      </c>
      <c r="B5" s="275">
        <f>B6*B8</f>
        <v>116.1</v>
      </c>
      <c r="C5" s="3" t="s">
        <v>8</v>
      </c>
      <c r="E5" s="3" t="s">
        <v>9</v>
      </c>
      <c r="F5" s="1263" t="s">
        <v>10</v>
      </c>
    </row>
    <row r="6" spans="1:6" s="3" customFormat="1" ht="15.75" x14ac:dyDescent="0.25">
      <c r="A6" s="3" t="s">
        <v>11</v>
      </c>
      <c r="B6" s="293">
        <v>540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250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0.215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9078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51" t="s">
        <v>180</v>
      </c>
      <c r="B12" s="2151"/>
      <c r="C12" s="2151"/>
      <c r="D12" s="2151"/>
      <c r="E12" s="2142"/>
      <c r="F12" s="2142"/>
    </row>
    <row r="13" spans="1:6" s="3" customFormat="1" ht="15.75" x14ac:dyDescent="0.25">
      <c r="A13" s="2097" t="s">
        <v>18</v>
      </c>
      <c r="B13" s="2145"/>
      <c r="C13" s="1750" t="s">
        <v>25</v>
      </c>
      <c r="D13" s="1751" t="s">
        <v>181</v>
      </c>
      <c r="E13" s="1750" t="s">
        <v>182</v>
      </c>
    </row>
    <row r="14" spans="1:6" s="3" customFormat="1" ht="15.75" x14ac:dyDescent="0.25">
      <c r="A14" s="2076" t="s">
        <v>213</v>
      </c>
      <c r="B14" s="2076"/>
      <c r="C14" s="1753"/>
      <c r="D14" s="1753">
        <v>0.4</v>
      </c>
      <c r="E14" s="1750">
        <f>F7*D14</f>
        <v>400</v>
      </c>
    </row>
    <row r="15" spans="1:6" s="3" customFormat="1" ht="15.75" x14ac:dyDescent="0.25">
      <c r="A15" s="2076" t="s">
        <v>20</v>
      </c>
      <c r="B15" s="2076"/>
      <c r="C15" s="1749"/>
      <c r="D15" s="1749">
        <v>0.6</v>
      </c>
      <c r="E15" s="1750">
        <f>F7*D15</f>
        <v>600</v>
      </c>
    </row>
    <row r="16" spans="1:6" s="3" customFormat="1" ht="15.75" x14ac:dyDescent="0.25">
      <c r="A16" s="2076" t="s">
        <v>184</v>
      </c>
      <c r="B16" s="2076"/>
      <c r="C16" s="20"/>
      <c r="D16" s="1750">
        <v>2</v>
      </c>
      <c r="E16" s="1750">
        <f>F7*D16</f>
        <v>2000</v>
      </c>
    </row>
    <row r="17" spans="1:6" s="3" customFormat="1" ht="15.75" x14ac:dyDescent="0.25">
      <c r="A17" s="2076" t="s">
        <v>22</v>
      </c>
      <c r="B17" s="2076"/>
      <c r="C17" s="1266"/>
      <c r="D17" s="1750">
        <v>2</v>
      </c>
      <c r="E17" s="1750">
        <f>F7*D17</f>
        <v>2000</v>
      </c>
    </row>
    <row r="18" spans="1:6" s="3" customFormat="1" ht="15.75" x14ac:dyDescent="0.25">
      <c r="A18" s="2144"/>
      <c r="B18" s="2144"/>
      <c r="C18" s="51"/>
      <c r="D18" s="551"/>
      <c r="E18" s="81"/>
      <c r="F18" s="81" t="s">
        <v>84</v>
      </c>
    </row>
    <row r="19" spans="1:6" s="3" customFormat="1" ht="15.75" x14ac:dyDescent="0.25">
      <c r="A19" s="2136" t="s">
        <v>23</v>
      </c>
      <c r="B19" s="2137"/>
      <c r="C19" s="1267"/>
      <c r="D19" s="1268"/>
      <c r="F19" s="1269"/>
    </row>
    <row r="20" spans="1:6" s="3" customFormat="1" ht="15.75" x14ac:dyDescent="0.25">
      <c r="A20" s="2102" t="s">
        <v>24</v>
      </c>
      <c r="B20" s="2102"/>
      <c r="C20" s="1749" t="s">
        <v>25</v>
      </c>
      <c r="D20" s="1750" t="s">
        <v>26</v>
      </c>
      <c r="F20" s="556"/>
    </row>
    <row r="21" spans="1:6" s="3" customFormat="1" ht="15.75" x14ac:dyDescent="0.25">
      <c r="A21" s="2077" t="s">
        <v>61</v>
      </c>
      <c r="B21" s="2077"/>
      <c r="C21" s="20">
        <v>2.5000000000000001E-2</v>
      </c>
      <c r="D21" s="74">
        <f>B5*C21/100*1000</f>
        <v>29.024999999999999</v>
      </c>
      <c r="F21" s="556"/>
    </row>
    <row r="22" spans="1:6" s="3" customFormat="1" ht="15.75" customHeight="1" x14ac:dyDescent="0.25">
      <c r="A22" s="2077" t="s">
        <v>62</v>
      </c>
      <c r="B22" s="2077"/>
      <c r="C22" s="20">
        <v>3.2000000000000001E-2</v>
      </c>
      <c r="D22" s="74">
        <f>B5*C22/100*1000</f>
        <v>37.152000000000001</v>
      </c>
      <c r="F22" s="556"/>
    </row>
    <row r="23" spans="1:6" s="3" customFormat="1" ht="15.75" x14ac:dyDescent="0.25">
      <c r="A23" s="2077" t="s">
        <v>52</v>
      </c>
      <c r="B23" s="2077"/>
      <c r="C23" s="1271">
        <v>0.02</v>
      </c>
      <c r="D23" s="74">
        <f>B5*C23/100*1000</f>
        <v>23.220000000000002</v>
      </c>
      <c r="F23" s="559"/>
    </row>
    <row r="24" spans="1:6" s="3" customFormat="1" ht="16.5" thickBot="1" x14ac:dyDescent="0.3">
      <c r="A24" s="1272"/>
      <c r="B24" s="1272"/>
      <c r="C24" s="1273"/>
      <c r="D24" s="558"/>
    </row>
    <row r="25" spans="1:6" s="3" customFormat="1" ht="15.75" x14ac:dyDescent="0.25">
      <c r="A25" s="1274"/>
      <c r="B25" s="1274"/>
      <c r="C25" s="1275"/>
      <c r="D25" s="1276"/>
      <c r="E25" s="1277"/>
      <c r="F25" s="1277"/>
    </row>
    <row r="26" spans="1:6" s="3" customFormat="1" ht="15.75" x14ac:dyDescent="0.25">
      <c r="A26" s="3" t="str">
        <f>B2</f>
        <v xml:space="preserve">TELARES </v>
      </c>
      <c r="B26" s="3" t="str">
        <f>B3</f>
        <v>2449 POPLIN</v>
      </c>
      <c r="C26" s="3" t="str">
        <f>B7</f>
        <v>BEIGE</v>
      </c>
      <c r="D26" s="3" t="s">
        <v>6</v>
      </c>
      <c r="E26" s="5">
        <f>F4</f>
        <v>2174</v>
      </c>
      <c r="F26" s="1278">
        <f ca="1">F2</f>
        <v>45555</v>
      </c>
    </row>
    <row r="27" spans="1:6" s="3" customFormat="1" ht="14.25" customHeight="1" x14ac:dyDescent="0.25">
      <c r="A27" s="2135" t="s">
        <v>29</v>
      </c>
      <c r="B27" s="2135"/>
      <c r="C27" s="1279" t="s">
        <v>25</v>
      </c>
      <c r="D27" s="1752" t="s">
        <v>26</v>
      </c>
    </row>
    <row r="28" spans="1:6" s="3" customFormat="1" ht="15" customHeight="1" x14ac:dyDescent="0.25">
      <c r="A28" s="2123" t="str">
        <f>A21</f>
        <v>AMARILLO LUMACRON E3G 200%</v>
      </c>
      <c r="B28" s="2124"/>
      <c r="C28" s="20">
        <f>C21</f>
        <v>2.5000000000000001E-2</v>
      </c>
      <c r="D28" s="74">
        <f>B5*C28/100*1000</f>
        <v>29.024999999999999</v>
      </c>
    </row>
    <row r="29" spans="1:6" s="3" customFormat="1" ht="14.25" customHeight="1" x14ac:dyDescent="0.25">
      <c r="A29" s="2123" t="str">
        <f>A22</f>
        <v>ROJO SERILENE 2BL 200%</v>
      </c>
      <c r="B29" s="2124"/>
      <c r="C29" s="20">
        <f>C22</f>
        <v>3.2000000000000001E-2</v>
      </c>
      <c r="D29" s="74">
        <f>B5*C29/100*1000</f>
        <v>37.152000000000001</v>
      </c>
    </row>
    <row r="30" spans="1:6" s="3" customFormat="1" ht="15.75" x14ac:dyDescent="0.25">
      <c r="A30" s="2133" t="str">
        <f>A23</f>
        <v>AZUL LUMACRON FBLE 150%</v>
      </c>
      <c r="B30" s="2134"/>
      <c r="C30" s="20">
        <f>C23</f>
        <v>0.02</v>
      </c>
      <c r="D30" s="74">
        <f>B5*C30/100*1000</f>
        <v>23.220000000000002</v>
      </c>
      <c r="E30" s="2107" t="s">
        <v>83</v>
      </c>
      <c r="F30" s="2108"/>
    </row>
    <row r="31" spans="1:6" s="3" customFormat="1" ht="15.75" x14ac:dyDescent="0.25"/>
  </sheetData>
  <mergeCells count="21">
    <mergeCell ref="A28:B28"/>
    <mergeCell ref="A29:B29"/>
    <mergeCell ref="A30:B30"/>
    <mergeCell ref="E30:F30"/>
    <mergeCell ref="A19:B19"/>
    <mergeCell ref="A20:B20"/>
    <mergeCell ref="A21:B21"/>
    <mergeCell ref="A22:B22"/>
    <mergeCell ref="A23:B23"/>
    <mergeCell ref="A27:B27"/>
    <mergeCell ref="A14:B14"/>
    <mergeCell ref="A15:B15"/>
    <mergeCell ref="A16:B16"/>
    <mergeCell ref="A17:B17"/>
    <mergeCell ref="A18:B18"/>
    <mergeCell ref="A13:B13"/>
    <mergeCell ref="A1:B1"/>
    <mergeCell ref="C1:D1"/>
    <mergeCell ref="E1:F1"/>
    <mergeCell ref="A11:F11"/>
    <mergeCell ref="A12:F12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1"/>
  <sheetViews>
    <sheetView zoomScale="130" zoomScaleNormal="130" workbookViewId="0">
      <selection activeCell="C24" sqref="C24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248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251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2173</v>
      </c>
    </row>
    <row r="5" spans="1:6" s="3" customFormat="1" ht="15.75" x14ac:dyDescent="0.25">
      <c r="A5" s="3" t="s">
        <v>7</v>
      </c>
      <c r="B5" s="275">
        <f>B6*B8</f>
        <v>116.1</v>
      </c>
      <c r="C5" s="3" t="s">
        <v>8</v>
      </c>
      <c r="E5" s="3" t="s">
        <v>9</v>
      </c>
      <c r="F5" s="1263" t="s">
        <v>10</v>
      </c>
    </row>
    <row r="6" spans="1:6" s="3" customFormat="1" ht="15.75" x14ac:dyDescent="0.25">
      <c r="A6" s="3" t="s">
        <v>11</v>
      </c>
      <c r="B6" s="293">
        <v>540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250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0.215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9078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51" t="s">
        <v>180</v>
      </c>
      <c r="B12" s="2151"/>
      <c r="C12" s="2151"/>
      <c r="D12" s="2151"/>
      <c r="E12" s="2142"/>
      <c r="F12" s="2142"/>
    </row>
    <row r="13" spans="1:6" s="3" customFormat="1" ht="15.75" x14ac:dyDescent="0.25">
      <c r="A13" s="2097" t="s">
        <v>18</v>
      </c>
      <c r="B13" s="2145"/>
      <c r="C13" s="1750" t="s">
        <v>25</v>
      </c>
      <c r="D13" s="1751" t="s">
        <v>181</v>
      </c>
      <c r="E13" s="1750" t="s">
        <v>182</v>
      </c>
    </row>
    <row r="14" spans="1:6" s="3" customFormat="1" ht="15.75" x14ac:dyDescent="0.25">
      <c r="A14" s="2076" t="s">
        <v>213</v>
      </c>
      <c r="B14" s="2076"/>
      <c r="C14" s="1753"/>
      <c r="D14" s="1753">
        <v>0.4</v>
      </c>
      <c r="E14" s="1750">
        <f>F7*D14</f>
        <v>400</v>
      </c>
    </row>
    <row r="15" spans="1:6" s="3" customFormat="1" ht="15.75" x14ac:dyDescent="0.25">
      <c r="A15" s="2076" t="s">
        <v>20</v>
      </c>
      <c r="B15" s="2076"/>
      <c r="C15" s="1749"/>
      <c r="D15" s="1749">
        <v>0.6</v>
      </c>
      <c r="E15" s="1750">
        <f>F7*D15</f>
        <v>600</v>
      </c>
    </row>
    <row r="16" spans="1:6" s="3" customFormat="1" ht="15.75" x14ac:dyDescent="0.25">
      <c r="A16" s="2076" t="s">
        <v>184</v>
      </c>
      <c r="B16" s="2076"/>
      <c r="C16" s="20"/>
      <c r="D16" s="1750">
        <v>2</v>
      </c>
      <c r="E16" s="1750">
        <f>F7*D16</f>
        <v>2000</v>
      </c>
    </row>
    <row r="17" spans="1:6" s="3" customFormat="1" ht="15.75" x14ac:dyDescent="0.25">
      <c r="A17" s="2076" t="s">
        <v>22</v>
      </c>
      <c r="B17" s="2076"/>
      <c r="C17" s="1266"/>
      <c r="D17" s="1750">
        <v>2</v>
      </c>
      <c r="E17" s="1750">
        <f>F7*D17</f>
        <v>2000</v>
      </c>
    </row>
    <row r="18" spans="1:6" s="3" customFormat="1" ht="15.75" x14ac:dyDescent="0.25">
      <c r="A18" s="2144"/>
      <c r="B18" s="2144"/>
      <c r="C18" s="51"/>
      <c r="D18" s="551"/>
      <c r="E18" s="81"/>
      <c r="F18" s="81" t="s">
        <v>84</v>
      </c>
    </row>
    <row r="19" spans="1:6" s="3" customFormat="1" ht="15.75" x14ac:dyDescent="0.25">
      <c r="A19" s="2136" t="s">
        <v>23</v>
      </c>
      <c r="B19" s="2137"/>
      <c r="C19" s="1267"/>
      <c r="D19" s="1268"/>
      <c r="F19" s="1269"/>
    </row>
    <row r="20" spans="1:6" s="3" customFormat="1" ht="15.75" x14ac:dyDescent="0.25">
      <c r="A20" s="2102" t="s">
        <v>24</v>
      </c>
      <c r="B20" s="2102"/>
      <c r="C20" s="1749" t="s">
        <v>25</v>
      </c>
      <c r="D20" s="1750" t="s">
        <v>26</v>
      </c>
      <c r="F20" s="556"/>
    </row>
    <row r="21" spans="1:6" s="3" customFormat="1" ht="15.75" x14ac:dyDescent="0.25">
      <c r="A21" s="2077" t="s">
        <v>61</v>
      </c>
      <c r="B21" s="2077"/>
      <c r="C21" s="20">
        <v>2.5000000000000001E-2</v>
      </c>
      <c r="D21" s="74">
        <f>B5*C21/100*1000</f>
        <v>29.024999999999999</v>
      </c>
      <c r="F21" s="556"/>
    </row>
    <row r="22" spans="1:6" s="3" customFormat="1" ht="15.75" customHeight="1" x14ac:dyDescent="0.25">
      <c r="A22" s="2077" t="s">
        <v>249</v>
      </c>
      <c r="B22" s="2077"/>
      <c r="C22" s="20">
        <v>3.2000000000000001E-2</v>
      </c>
      <c r="D22" s="74">
        <f>B5*C22/100*1000</f>
        <v>37.152000000000001</v>
      </c>
      <c r="F22" s="556"/>
    </row>
    <row r="23" spans="1:6" s="3" customFormat="1" ht="15.75" x14ac:dyDescent="0.25">
      <c r="A23" s="2077" t="s">
        <v>52</v>
      </c>
      <c r="B23" s="2077"/>
      <c r="C23" s="1271">
        <v>0.02</v>
      </c>
      <c r="D23" s="74">
        <f>B5*C23/100*1000</f>
        <v>23.220000000000002</v>
      </c>
      <c r="F23" s="559"/>
    </row>
    <row r="24" spans="1:6" s="3" customFormat="1" ht="16.5" thickBot="1" x14ac:dyDescent="0.3">
      <c r="A24" s="1272"/>
      <c r="B24" s="1272"/>
      <c r="C24" s="1273"/>
      <c r="D24" s="558"/>
    </row>
    <row r="25" spans="1:6" s="3" customFormat="1" ht="15.75" x14ac:dyDescent="0.25">
      <c r="A25" s="1274"/>
      <c r="B25" s="1274"/>
      <c r="C25" s="1275"/>
      <c r="D25" s="1276"/>
      <c r="E25" s="1277"/>
      <c r="F25" s="1277"/>
    </row>
    <row r="26" spans="1:6" s="3" customFormat="1" ht="15.75" x14ac:dyDescent="0.25">
      <c r="A26" s="3" t="str">
        <f>B2</f>
        <v xml:space="preserve">TELARES </v>
      </c>
      <c r="B26" s="3" t="str">
        <f>B3</f>
        <v>2449 POPLIN</v>
      </c>
      <c r="C26" s="3" t="str">
        <f>B7</f>
        <v>BEIGE</v>
      </c>
      <c r="D26" s="3" t="s">
        <v>6</v>
      </c>
      <c r="E26" s="5">
        <f>F4</f>
        <v>2173</v>
      </c>
      <c r="F26" s="1278">
        <f ca="1">F2</f>
        <v>45555</v>
      </c>
    </row>
    <row r="27" spans="1:6" s="3" customFormat="1" ht="14.25" customHeight="1" x14ac:dyDescent="0.25">
      <c r="A27" s="2135" t="s">
        <v>29</v>
      </c>
      <c r="B27" s="2135"/>
      <c r="C27" s="1279" t="s">
        <v>25</v>
      </c>
      <c r="D27" s="1752" t="s">
        <v>26</v>
      </c>
    </row>
    <row r="28" spans="1:6" s="3" customFormat="1" ht="15" customHeight="1" x14ac:dyDescent="0.25">
      <c r="A28" s="2123" t="str">
        <f>A21</f>
        <v>AMARILLO LUMACRON E3G 200%</v>
      </c>
      <c r="B28" s="2124"/>
      <c r="C28" s="20">
        <f>C21</f>
        <v>2.5000000000000001E-2</v>
      </c>
      <c r="D28" s="74">
        <f>B5*C28/100*1000</f>
        <v>29.024999999999999</v>
      </c>
    </row>
    <row r="29" spans="1:6" s="3" customFormat="1" ht="14.25" customHeight="1" x14ac:dyDescent="0.25">
      <c r="A29" s="2123" t="str">
        <f>A22</f>
        <v>ROJO SERILENE 2FB 200%</v>
      </c>
      <c r="B29" s="2124"/>
      <c r="C29" s="20">
        <f>C22</f>
        <v>3.2000000000000001E-2</v>
      </c>
      <c r="D29" s="74">
        <f>B5*C29/100*1000</f>
        <v>37.152000000000001</v>
      </c>
    </row>
    <row r="30" spans="1:6" s="3" customFormat="1" ht="15.75" x14ac:dyDescent="0.25">
      <c r="A30" s="2133" t="str">
        <f>A23</f>
        <v>AZUL LUMACRON FBLE 150%</v>
      </c>
      <c r="B30" s="2134"/>
      <c r="C30" s="20">
        <f>C23</f>
        <v>0.02</v>
      </c>
      <c r="D30" s="74">
        <f>B5*C30/100*1000</f>
        <v>23.220000000000002</v>
      </c>
      <c r="E30" s="2107" t="s">
        <v>83</v>
      </c>
      <c r="F30" s="2108"/>
    </row>
    <row r="31" spans="1:6" s="3" customFormat="1" ht="15.75" x14ac:dyDescent="0.25"/>
  </sheetData>
  <mergeCells count="21">
    <mergeCell ref="A28:B28"/>
    <mergeCell ref="A29:B29"/>
    <mergeCell ref="A30:B30"/>
    <mergeCell ref="E30:F30"/>
    <mergeCell ref="A19:B19"/>
    <mergeCell ref="A20:B20"/>
    <mergeCell ref="A21:B21"/>
    <mergeCell ref="A22:B22"/>
    <mergeCell ref="A23:B23"/>
    <mergeCell ref="A27:B27"/>
    <mergeCell ref="A14:B14"/>
    <mergeCell ref="A15:B15"/>
    <mergeCell ref="A16:B16"/>
    <mergeCell ref="A17:B17"/>
    <mergeCell ref="A18:B18"/>
    <mergeCell ref="A13:B13"/>
    <mergeCell ref="A1:B1"/>
    <mergeCell ref="C1:D1"/>
    <mergeCell ref="E1:F1"/>
    <mergeCell ref="A11:F11"/>
    <mergeCell ref="A12:F12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248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745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2171</v>
      </c>
      <c r="G4" s="3"/>
    </row>
    <row r="5" spans="1:8" ht="18.75" x14ac:dyDescent="0.3">
      <c r="A5" s="1" t="s">
        <v>7</v>
      </c>
      <c r="B5" s="277">
        <f>B6*B8</f>
        <v>161.1</v>
      </c>
      <c r="C5" s="3" t="s">
        <v>8</v>
      </c>
      <c r="D5" s="3"/>
      <c r="E5" s="5" t="s">
        <v>9</v>
      </c>
      <c r="F5" s="1745" t="s">
        <v>10</v>
      </c>
      <c r="G5" s="3"/>
    </row>
    <row r="6" spans="1:8" ht="18.75" x14ac:dyDescent="0.3">
      <c r="A6" s="1" t="s">
        <v>11</v>
      </c>
      <c r="B6" s="276">
        <v>537</v>
      </c>
      <c r="C6" s="3" t="s">
        <v>29</v>
      </c>
      <c r="D6" s="3"/>
      <c r="E6" s="3" t="s">
        <v>12</v>
      </c>
      <c r="F6" s="1745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745">
        <f>F7/B5</f>
        <v>6.2073246430788336</v>
      </c>
      <c r="G8" s="3"/>
    </row>
    <row r="9" spans="1:8" ht="18.75" x14ac:dyDescent="0.3">
      <c r="A9" s="1" t="s">
        <v>66</v>
      </c>
      <c r="B9" s="1745">
        <v>7516</v>
      </c>
      <c r="C9" s="1"/>
      <c r="D9" s="1"/>
      <c r="E9" s="1"/>
      <c r="F9" s="1"/>
    </row>
    <row r="10" spans="1:8" ht="18.75" x14ac:dyDescent="0.3">
      <c r="A10" s="1"/>
      <c r="B10" s="1745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8" x14ac:dyDescent="0.25">
      <c r="A15" s="1747"/>
      <c r="B15" s="1361"/>
      <c r="C15" s="1362"/>
      <c r="D15" s="1363"/>
      <c r="E15" s="1358"/>
      <c r="F15" s="1358"/>
    </row>
    <row r="16" spans="1:8" ht="18.75" x14ac:dyDescent="0.3">
      <c r="A16" s="2088" t="s">
        <v>18</v>
      </c>
      <c r="B16" s="2089"/>
      <c r="C16" s="1743" t="s">
        <v>164</v>
      </c>
      <c r="D16" s="1746" t="s">
        <v>26</v>
      </c>
      <c r="E16" s="23"/>
      <c r="F16" s="1"/>
    </row>
    <row r="17" spans="1:12" ht="18.75" x14ac:dyDescent="0.3">
      <c r="A17" s="2072" t="s">
        <v>213</v>
      </c>
      <c r="B17" s="2072"/>
      <c r="C17" s="1741">
        <v>0.4</v>
      </c>
      <c r="D17" s="1741">
        <f>F7*C17</f>
        <v>400</v>
      </c>
      <c r="E17" s="81"/>
      <c r="F17" s="1"/>
    </row>
    <row r="18" spans="1:12" ht="18.75" x14ac:dyDescent="0.3">
      <c r="A18" s="2072" t="s">
        <v>222</v>
      </c>
      <c r="B18" s="2072"/>
      <c r="C18" s="738">
        <v>0.6</v>
      </c>
      <c r="D18" s="1739">
        <f>F7*C18</f>
        <v>600</v>
      </c>
      <c r="E18" s="81"/>
      <c r="F18" s="1"/>
    </row>
    <row r="19" spans="1:12" ht="18.75" x14ac:dyDescent="0.3">
      <c r="A19" s="2072" t="s">
        <v>21</v>
      </c>
      <c r="B19" s="2072"/>
      <c r="C19" s="738">
        <v>2</v>
      </c>
      <c r="D19" s="1739">
        <f>F7*C19</f>
        <v>2000</v>
      </c>
      <c r="E19" s="81"/>
      <c r="F19" s="1"/>
    </row>
    <row r="20" spans="1:12" ht="18.75" x14ac:dyDescent="0.3">
      <c r="A20" s="2072" t="s">
        <v>22</v>
      </c>
      <c r="B20" s="2072"/>
      <c r="C20" s="738">
        <v>2</v>
      </c>
      <c r="D20" s="1739">
        <f>F7*C20</f>
        <v>2000</v>
      </c>
      <c r="E20" s="81"/>
      <c r="F20" s="1"/>
    </row>
    <row r="21" spans="1:12" ht="18.75" x14ac:dyDescent="0.3">
      <c r="A21" s="1744" t="s">
        <v>29</v>
      </c>
      <c r="B21" s="1744"/>
      <c r="C21" s="22"/>
      <c r="D21" s="25"/>
      <c r="E21" s="23"/>
      <c r="F21" s="1740" t="s">
        <v>84</v>
      </c>
    </row>
    <row r="22" spans="1:12" ht="18.75" x14ac:dyDescent="0.3">
      <c r="A22" s="2073" t="s">
        <v>23</v>
      </c>
      <c r="B22" s="2074"/>
      <c r="C22" s="176"/>
      <c r="D22" s="280"/>
      <c r="E22" s="1"/>
      <c r="F22" s="295"/>
    </row>
    <row r="23" spans="1:12" ht="18.75" x14ac:dyDescent="0.3">
      <c r="A23" s="2079" t="s">
        <v>24</v>
      </c>
      <c r="B23" s="2079"/>
      <c r="C23" s="1748" t="s">
        <v>25</v>
      </c>
      <c r="D23" s="1742" t="s">
        <v>26</v>
      </c>
      <c r="E23" s="1"/>
      <c r="F23" s="212"/>
    </row>
    <row r="24" spans="1:12" ht="18.75" x14ac:dyDescent="0.3">
      <c r="A24" s="2077" t="s">
        <v>27</v>
      </c>
      <c r="B24" s="2077"/>
      <c r="C24" s="20">
        <v>0.2</v>
      </c>
      <c r="D24" s="74">
        <f>B5*C24/100*1000</f>
        <v>322.2</v>
      </c>
      <c r="E24" s="1"/>
      <c r="F24" s="212"/>
    </row>
    <row r="25" spans="1:12" ht="18.75" x14ac:dyDescent="0.3">
      <c r="A25" s="2077" t="s">
        <v>28</v>
      </c>
      <c r="B25" s="2077"/>
      <c r="C25" s="34">
        <v>0.03</v>
      </c>
      <c r="D25" s="74">
        <f>B5*C25/100*1000</f>
        <v>48.329999999999991</v>
      </c>
      <c r="E25" s="1"/>
      <c r="F25" s="212"/>
    </row>
    <row r="26" spans="1:12" ht="18.75" x14ac:dyDescent="0.3">
      <c r="A26" s="2148" t="s">
        <v>148</v>
      </c>
      <c r="B26" s="2148"/>
      <c r="C26" s="20">
        <v>0.6</v>
      </c>
      <c r="D26" s="74">
        <f>B5*C26/100*1000</f>
        <v>966.6</v>
      </c>
      <c r="E26" s="1"/>
      <c r="F26" s="213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8.75" x14ac:dyDescent="0.3">
      <c r="A29" s="1" t="str">
        <f>B2</f>
        <v>TELARES DEL SUR</v>
      </c>
      <c r="B29" s="2078" t="str">
        <f>B7</f>
        <v>MARINO NOCHE</v>
      </c>
      <c r="C29" s="2078"/>
      <c r="D29" s="44" t="s">
        <v>30</v>
      </c>
      <c r="E29" s="44">
        <f>F4</f>
        <v>2171</v>
      </c>
      <c r="F29" s="4">
        <f ca="1">F2</f>
        <v>45555</v>
      </c>
    </row>
    <row r="30" spans="1:12" ht="18.75" x14ac:dyDescent="0.3">
      <c r="A30" s="2094" t="s">
        <v>24</v>
      </c>
      <c r="B30" s="2094"/>
      <c r="C30" s="46" t="s">
        <v>25</v>
      </c>
      <c r="D30" s="1740" t="s">
        <v>26</v>
      </c>
      <c r="E30" s="1"/>
      <c r="F30" s="1"/>
    </row>
    <row r="31" spans="1:12" ht="18.75" x14ac:dyDescent="0.3">
      <c r="A31" s="2095" t="str">
        <f>A24</f>
        <v>PARDO LUMACRON SER 150%</v>
      </c>
      <c r="B31" s="2096"/>
      <c r="C31" s="48">
        <v>0.2</v>
      </c>
      <c r="D31" s="49">
        <f t="shared" ref="C31:D33" si="0">D24</f>
        <v>322.2</v>
      </c>
      <c r="E31" s="1"/>
      <c r="F31" s="1"/>
    </row>
    <row r="32" spans="1:12" ht="18.75" x14ac:dyDescent="0.3">
      <c r="A32" s="2095" t="str">
        <f>A25</f>
        <v>RUBINA LUMACRON 2GFL CONC</v>
      </c>
      <c r="B32" s="2096"/>
      <c r="C32" s="48">
        <f t="shared" si="0"/>
        <v>0.03</v>
      </c>
      <c r="D32" s="49">
        <f t="shared" si="0"/>
        <v>48.329999999999991</v>
      </c>
      <c r="E32" s="1"/>
      <c r="F32" s="1"/>
    </row>
    <row r="33" spans="1:6" ht="18.75" x14ac:dyDescent="0.3">
      <c r="A33" s="2123" t="str">
        <f>A26</f>
        <v>AZUL  MNO LUMACRON EXNSF 300%</v>
      </c>
      <c r="B33" s="2124"/>
      <c r="C33" s="48">
        <f t="shared" si="0"/>
        <v>0.6</v>
      </c>
      <c r="D33" s="49">
        <f t="shared" si="0"/>
        <v>966.6</v>
      </c>
      <c r="E33" s="2069" t="s">
        <v>83</v>
      </c>
      <c r="F33" s="2069"/>
    </row>
    <row r="34" spans="1:6" x14ac:dyDescent="0.25">
      <c r="D34" s="50"/>
    </row>
    <row r="35" spans="1:6" ht="24.75" customHeight="1" x14ac:dyDescent="0.25">
      <c r="D35" s="2147"/>
      <c r="E35" s="2147"/>
      <c r="F35" s="2147"/>
    </row>
  </sheetData>
  <mergeCells count="25">
    <mergeCell ref="A12:B12"/>
    <mergeCell ref="A1:B1"/>
    <mergeCell ref="C1:D1"/>
    <mergeCell ref="E1:F1"/>
    <mergeCell ref="B2:C2"/>
    <mergeCell ref="A11:F11"/>
    <mergeCell ref="A26:B26"/>
    <mergeCell ref="A13:B13"/>
    <mergeCell ref="A14:B14"/>
    <mergeCell ref="A16:B16"/>
    <mergeCell ref="A17:B17"/>
    <mergeCell ref="A18:B18"/>
    <mergeCell ref="A19:B19"/>
    <mergeCell ref="A20:B20"/>
    <mergeCell ref="A22:B22"/>
    <mergeCell ref="A23:B23"/>
    <mergeCell ref="A24:B24"/>
    <mergeCell ref="A25:B25"/>
    <mergeCell ref="D35:F35"/>
    <mergeCell ref="B29:C29"/>
    <mergeCell ref="A30:B30"/>
    <mergeCell ref="A31:B31"/>
    <mergeCell ref="A32:B32"/>
    <mergeCell ref="A33:B33"/>
    <mergeCell ref="E33:F33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C6" sqref="C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248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745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2170</v>
      </c>
      <c r="G4" s="3"/>
    </row>
    <row r="5" spans="1:8" ht="18.75" x14ac:dyDescent="0.3">
      <c r="A5" s="1" t="s">
        <v>7</v>
      </c>
      <c r="B5" s="277">
        <f>B6*B8</f>
        <v>161.1</v>
      </c>
      <c r="C5" s="3" t="s">
        <v>8</v>
      </c>
      <c r="D5" s="3"/>
      <c r="E5" s="5" t="s">
        <v>9</v>
      </c>
      <c r="F5" s="1745" t="s">
        <v>10</v>
      </c>
      <c r="G5" s="3"/>
    </row>
    <row r="6" spans="1:8" ht="18.75" x14ac:dyDescent="0.3">
      <c r="A6" s="1" t="s">
        <v>11</v>
      </c>
      <c r="B6" s="276">
        <v>537</v>
      </c>
      <c r="C6" s="3" t="s">
        <v>5</v>
      </c>
      <c r="D6" s="3"/>
      <c r="E6" s="3" t="s">
        <v>12</v>
      </c>
      <c r="F6" s="1745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745">
        <f>F7/B5</f>
        <v>6.2073246430788336</v>
      </c>
      <c r="G8" s="3"/>
    </row>
    <row r="9" spans="1:8" ht="18.75" x14ac:dyDescent="0.3">
      <c r="A9" s="1" t="s">
        <v>66</v>
      </c>
      <c r="B9" s="1745">
        <v>7516</v>
      </c>
      <c r="C9" s="1"/>
      <c r="D9" s="1"/>
      <c r="E9" s="1"/>
      <c r="F9" s="1"/>
    </row>
    <row r="10" spans="1:8" ht="18.75" x14ac:dyDescent="0.3">
      <c r="A10" s="1"/>
      <c r="B10" s="1745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8" x14ac:dyDescent="0.25">
      <c r="A15" s="1747"/>
      <c r="B15" s="1361"/>
      <c r="C15" s="1362"/>
      <c r="D15" s="1363"/>
      <c r="E15" s="1358"/>
      <c r="F15" s="1358"/>
    </row>
    <row r="16" spans="1:8" ht="18.75" x14ac:dyDescent="0.3">
      <c r="A16" s="2088" t="s">
        <v>18</v>
      </c>
      <c r="B16" s="2089"/>
      <c r="C16" s="1743" t="s">
        <v>164</v>
      </c>
      <c r="D16" s="1746" t="s">
        <v>26</v>
      </c>
      <c r="E16" s="23"/>
      <c r="F16" s="1"/>
    </row>
    <row r="17" spans="1:12" ht="18.75" x14ac:dyDescent="0.3">
      <c r="A17" s="2072" t="s">
        <v>213</v>
      </c>
      <c r="B17" s="2072"/>
      <c r="C17" s="1741">
        <v>0.4</v>
      </c>
      <c r="D17" s="1741">
        <f>F7*C17</f>
        <v>400</v>
      </c>
      <c r="E17" s="81"/>
      <c r="F17" s="1"/>
    </row>
    <row r="18" spans="1:12" ht="18.75" x14ac:dyDescent="0.3">
      <c r="A18" s="2072" t="s">
        <v>222</v>
      </c>
      <c r="B18" s="2072"/>
      <c r="C18" s="738">
        <v>0.6</v>
      </c>
      <c r="D18" s="1739">
        <f>F7*C18</f>
        <v>600</v>
      </c>
      <c r="E18" s="81"/>
      <c r="F18" s="1"/>
    </row>
    <row r="19" spans="1:12" ht="18.75" x14ac:dyDescent="0.3">
      <c r="A19" s="2072" t="s">
        <v>21</v>
      </c>
      <c r="B19" s="2072"/>
      <c r="C19" s="738">
        <v>2</v>
      </c>
      <c r="D19" s="1739">
        <f>F7*C19</f>
        <v>2000</v>
      </c>
      <c r="E19" s="81"/>
      <c r="F19" s="1"/>
    </row>
    <row r="20" spans="1:12" ht="18.75" x14ac:dyDescent="0.3">
      <c r="A20" s="2072" t="s">
        <v>22</v>
      </c>
      <c r="B20" s="2072"/>
      <c r="C20" s="738">
        <v>2</v>
      </c>
      <c r="D20" s="1739">
        <f>F7*C20</f>
        <v>2000</v>
      </c>
      <c r="E20" s="81"/>
      <c r="F20" s="1"/>
    </row>
    <row r="21" spans="1:12" ht="18.75" x14ac:dyDescent="0.3">
      <c r="A21" s="1744" t="s">
        <v>29</v>
      </c>
      <c r="B21" s="1744"/>
      <c r="C21" s="22"/>
      <c r="D21" s="25"/>
      <c r="E21" s="23"/>
      <c r="F21" s="1740" t="s">
        <v>84</v>
      </c>
    </row>
    <row r="22" spans="1:12" ht="18.75" x14ac:dyDescent="0.3">
      <c r="A22" s="2073" t="s">
        <v>23</v>
      </c>
      <c r="B22" s="2074"/>
      <c r="C22" s="176"/>
      <c r="D22" s="280"/>
      <c r="E22" s="1"/>
      <c r="F22" s="295"/>
    </row>
    <row r="23" spans="1:12" ht="18.75" x14ac:dyDescent="0.3">
      <c r="A23" s="2079" t="s">
        <v>24</v>
      </c>
      <c r="B23" s="2079"/>
      <c r="C23" s="1748" t="s">
        <v>25</v>
      </c>
      <c r="D23" s="1742" t="s">
        <v>26</v>
      </c>
      <c r="E23" s="1"/>
      <c r="F23" s="212"/>
    </row>
    <row r="24" spans="1:12" ht="18.75" x14ac:dyDescent="0.3">
      <c r="A24" s="2077" t="s">
        <v>27</v>
      </c>
      <c r="B24" s="2077"/>
      <c r="C24" s="20">
        <v>0.2</v>
      </c>
      <c r="D24" s="74">
        <f>B5*C24/100*1000</f>
        <v>322.2</v>
      </c>
      <c r="E24" s="1"/>
      <c r="F24" s="212"/>
    </row>
    <row r="25" spans="1:12" ht="18.75" x14ac:dyDescent="0.3">
      <c r="A25" s="2077" t="s">
        <v>28</v>
      </c>
      <c r="B25" s="2077"/>
      <c r="C25" s="34">
        <v>0.03</v>
      </c>
      <c r="D25" s="74">
        <f>B5*C25/100*1000</f>
        <v>48.329999999999991</v>
      </c>
      <c r="E25" s="1"/>
      <c r="F25" s="212"/>
    </row>
    <row r="26" spans="1:12" ht="18.75" x14ac:dyDescent="0.3">
      <c r="A26" s="2148" t="s">
        <v>148</v>
      </c>
      <c r="B26" s="2148"/>
      <c r="C26" s="20">
        <v>0.6</v>
      </c>
      <c r="D26" s="74">
        <f>B5*C26/100*1000</f>
        <v>966.6</v>
      </c>
      <c r="E26" s="1"/>
      <c r="F26" s="213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8.75" x14ac:dyDescent="0.3">
      <c r="A29" s="1" t="str">
        <f>B2</f>
        <v>TELARES DEL SUR</v>
      </c>
      <c r="B29" s="2078" t="str">
        <f>B7</f>
        <v>MARINO NOCHE</v>
      </c>
      <c r="C29" s="2078"/>
      <c r="D29" s="44" t="s">
        <v>30</v>
      </c>
      <c r="E29" s="44">
        <f>F4</f>
        <v>2170</v>
      </c>
      <c r="F29" s="4">
        <f ca="1">F2</f>
        <v>45555</v>
      </c>
    </row>
    <row r="30" spans="1:12" ht="18.75" x14ac:dyDescent="0.3">
      <c r="A30" s="2094" t="s">
        <v>24</v>
      </c>
      <c r="B30" s="2094"/>
      <c r="C30" s="46" t="s">
        <v>25</v>
      </c>
      <c r="D30" s="1740" t="s">
        <v>26</v>
      </c>
      <c r="E30" s="1"/>
      <c r="F30" s="1"/>
    </row>
    <row r="31" spans="1:12" ht="18.75" x14ac:dyDescent="0.3">
      <c r="A31" s="2095" t="str">
        <f>A24</f>
        <v>PARDO LUMACRON SER 150%</v>
      </c>
      <c r="B31" s="2096"/>
      <c r="C31" s="48">
        <v>0.2</v>
      </c>
      <c r="D31" s="49">
        <f t="shared" ref="C31:D33" si="0">D24</f>
        <v>322.2</v>
      </c>
      <c r="E31" s="1"/>
      <c r="F31" s="1"/>
    </row>
    <row r="32" spans="1:12" ht="18.75" x14ac:dyDescent="0.3">
      <c r="A32" s="2095" t="str">
        <f>A25</f>
        <v>RUBINA LUMACRON 2GFL CONC</v>
      </c>
      <c r="B32" s="2096"/>
      <c r="C32" s="48">
        <f t="shared" si="0"/>
        <v>0.03</v>
      </c>
      <c r="D32" s="49">
        <f t="shared" si="0"/>
        <v>48.329999999999991</v>
      </c>
      <c r="E32" s="1"/>
      <c r="F32" s="1"/>
    </row>
    <row r="33" spans="1:6" ht="18.75" x14ac:dyDescent="0.3">
      <c r="A33" s="2123" t="str">
        <f>A26</f>
        <v>AZUL  MNO LUMACRON EXNSF 300%</v>
      </c>
      <c r="B33" s="2124"/>
      <c r="C33" s="48">
        <f t="shared" si="0"/>
        <v>0.6</v>
      </c>
      <c r="D33" s="49">
        <f t="shared" si="0"/>
        <v>966.6</v>
      </c>
      <c r="E33" s="2069" t="s">
        <v>83</v>
      </c>
      <c r="F33" s="2069"/>
    </row>
    <row r="34" spans="1:6" x14ac:dyDescent="0.25">
      <c r="D34" s="50"/>
    </row>
    <row r="35" spans="1:6" ht="24.75" customHeight="1" x14ac:dyDescent="0.25">
      <c r="D35" s="2147"/>
      <c r="E35" s="2147"/>
      <c r="F35" s="2147"/>
    </row>
  </sheetData>
  <mergeCells count="25">
    <mergeCell ref="A12:B12"/>
    <mergeCell ref="A1:B1"/>
    <mergeCell ref="C1:D1"/>
    <mergeCell ref="E1:F1"/>
    <mergeCell ref="B2:C2"/>
    <mergeCell ref="A11:F11"/>
    <mergeCell ref="A26:B26"/>
    <mergeCell ref="A13:B13"/>
    <mergeCell ref="A14:B14"/>
    <mergeCell ref="A16:B16"/>
    <mergeCell ref="A17:B17"/>
    <mergeCell ref="A18:B18"/>
    <mergeCell ref="A19:B19"/>
    <mergeCell ref="A20:B20"/>
    <mergeCell ref="A22:B22"/>
    <mergeCell ref="A23:B23"/>
    <mergeCell ref="A24:B24"/>
    <mergeCell ref="A25:B25"/>
    <mergeCell ref="D35:F35"/>
    <mergeCell ref="B29:C29"/>
    <mergeCell ref="A30:B30"/>
    <mergeCell ref="A31:B31"/>
    <mergeCell ref="A32:B32"/>
    <mergeCell ref="A33:B33"/>
    <mergeCell ref="E33:F33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topLeftCell="A2" zoomScale="130" zoomScaleNormal="130" workbookViewId="0">
      <selection activeCell="G14" sqref="G14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7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7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7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2168</v>
      </c>
    </row>
    <row r="5" spans="1:7" ht="18.75" x14ac:dyDescent="0.3">
      <c r="A5" s="1" t="s">
        <v>7</v>
      </c>
      <c r="B5" s="315">
        <f>B6*B8</f>
        <v>246.89999999999998</v>
      </c>
      <c r="C5" s="1" t="s">
        <v>8</v>
      </c>
      <c r="D5" s="1"/>
      <c r="E5" s="3" t="s">
        <v>9</v>
      </c>
      <c r="F5" s="275" t="s">
        <v>150</v>
      </c>
    </row>
    <row r="6" spans="1:7" ht="18.75" x14ac:dyDescent="0.3">
      <c r="A6" s="1" t="s">
        <v>11</v>
      </c>
      <c r="B6" s="890">
        <v>823</v>
      </c>
      <c r="C6" s="1" t="s">
        <v>5</v>
      </c>
      <c r="D6" s="1"/>
      <c r="E6" s="3" t="s">
        <v>12</v>
      </c>
      <c r="F6" s="275" t="s">
        <v>151</v>
      </c>
    </row>
    <row r="7" spans="1:7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7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2.4301336573511545</v>
      </c>
    </row>
    <row r="9" spans="1:7" ht="18.75" x14ac:dyDescent="0.3">
      <c r="A9" s="1" t="s">
        <v>66</v>
      </c>
      <c r="B9" s="1734">
        <v>7518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79"/>
      <c r="D11" s="2079"/>
      <c r="E11" s="2079"/>
      <c r="F11" s="1"/>
    </row>
    <row r="12" spans="1:7" ht="18.75" x14ac:dyDescent="0.3">
      <c r="A12" s="2072" t="s">
        <v>117</v>
      </c>
      <c r="B12" s="2072"/>
      <c r="C12" s="1738"/>
      <c r="D12" s="1738">
        <v>1</v>
      </c>
      <c r="E12" s="1729">
        <f>F7*D12</f>
        <v>600</v>
      </c>
      <c r="F12" s="1"/>
    </row>
    <row r="13" spans="1:7" ht="18.75" x14ac:dyDescent="0.3">
      <c r="A13" s="2072" t="s">
        <v>152</v>
      </c>
      <c r="B13" s="2072"/>
      <c r="C13" s="1730"/>
      <c r="D13" s="1730">
        <v>1</v>
      </c>
      <c r="E13" s="1729">
        <f>F7*D13</f>
        <v>600</v>
      </c>
      <c r="F13" s="1"/>
    </row>
    <row r="14" spans="1:7" ht="18.75" x14ac:dyDescent="0.3">
      <c r="A14" s="2072" t="s">
        <v>153</v>
      </c>
      <c r="B14" s="2072"/>
      <c r="C14" s="20"/>
      <c r="D14" s="1729">
        <v>40</v>
      </c>
      <c r="E14" s="1729">
        <f>D14*F7</f>
        <v>24000</v>
      </c>
      <c r="F14" s="1"/>
      <c r="G14" t="s">
        <v>29</v>
      </c>
    </row>
    <row r="15" spans="1:7" ht="18.75" x14ac:dyDescent="0.3">
      <c r="A15" s="2072"/>
      <c r="B15" s="2072"/>
      <c r="C15" s="20"/>
      <c r="D15" s="1729"/>
      <c r="E15" s="1729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733"/>
      <c r="B17" s="1733"/>
      <c r="C17" s="22"/>
      <c r="D17" s="25"/>
      <c r="E17" s="23"/>
      <c r="F17" s="1"/>
    </row>
    <row r="18" spans="1:6" ht="18.75" x14ac:dyDescent="0.3">
      <c r="A18" s="2073" t="s">
        <v>23</v>
      </c>
      <c r="B18" s="2125"/>
      <c r="C18" s="1731"/>
      <c r="D18" s="1731"/>
      <c r="E18" s="1"/>
      <c r="F18" s="1732" t="s">
        <v>84</v>
      </c>
    </row>
    <row r="19" spans="1:6" ht="18.75" x14ac:dyDescent="0.3">
      <c r="A19" s="2079" t="s">
        <v>24</v>
      </c>
      <c r="B19" s="2079"/>
      <c r="C19" s="1735" t="s">
        <v>25</v>
      </c>
      <c r="D19" s="1731" t="s">
        <v>26</v>
      </c>
      <c r="E19" s="1"/>
      <c r="F19" s="211" t="s">
        <v>72</v>
      </c>
    </row>
    <row r="20" spans="1:6" ht="18.75" x14ac:dyDescent="0.3">
      <c r="A20" s="2076" t="s">
        <v>154</v>
      </c>
      <c r="B20" s="2076"/>
      <c r="C20" s="20">
        <v>0.2</v>
      </c>
      <c r="D20" s="74">
        <f>B5*C20/100*1000</f>
        <v>493.79999999999995</v>
      </c>
      <c r="E20" s="1"/>
      <c r="F20" s="212"/>
    </row>
    <row r="21" spans="1:6" ht="18.75" x14ac:dyDescent="0.3">
      <c r="A21" s="2077" t="s">
        <v>159</v>
      </c>
      <c r="B21" s="2076"/>
      <c r="C21" s="34">
        <v>2.4</v>
      </c>
      <c r="D21" s="74">
        <f>B5*C21/100*1000</f>
        <v>5925.5999999999995</v>
      </c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/>
    </row>
    <row r="23" spans="1:6" ht="18.75" x14ac:dyDescent="0.3">
      <c r="A23" s="36"/>
      <c r="B23" s="36"/>
      <c r="C23" s="22" t="s">
        <v>156</v>
      </c>
      <c r="D23" s="23"/>
      <c r="E23" s="1"/>
      <c r="F23" s="1"/>
    </row>
    <row r="24" spans="1:6" ht="18.75" x14ac:dyDescent="0.3">
      <c r="A24" s="891"/>
      <c r="B24" s="891"/>
      <c r="C24" s="892"/>
      <c r="D24" s="893"/>
      <c r="E24" s="894"/>
      <c r="F24" s="894"/>
    </row>
    <row r="25" spans="1:6" ht="18.75" x14ac:dyDescent="0.3">
      <c r="A25" s="1" t="str">
        <f>B2</f>
        <v>TELARES DEL SUR</v>
      </c>
      <c r="B25" s="2078" t="str">
        <f>B7</f>
        <v>NEGRO</v>
      </c>
      <c r="C25" s="2078"/>
      <c r="D25" s="1" t="s">
        <v>6</v>
      </c>
      <c r="E25" s="9">
        <f>F4</f>
        <v>2168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737" t="s">
        <v>25</v>
      </c>
      <c r="D26" s="1731" t="s">
        <v>26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f>C20</f>
        <v>0.2</v>
      </c>
      <c r="D27" s="49">
        <f>D20</f>
        <v>493.79999999999995</v>
      </c>
      <c r="E27" s="1"/>
      <c r="F27" s="1"/>
    </row>
    <row r="28" spans="1:6" ht="18.75" x14ac:dyDescent="0.3">
      <c r="A28" s="2077" t="str">
        <f>A21</f>
        <v>NEGRO DIRECTO LUZ TQ FG 1800</v>
      </c>
      <c r="B28" s="2077"/>
      <c r="C28" s="48">
        <f t="shared" ref="C28:D28" si="0">C21</f>
        <v>2.4</v>
      </c>
      <c r="D28" s="49">
        <f t="shared" si="0"/>
        <v>5925.5999999999995</v>
      </c>
      <c r="E28" s="1"/>
      <c r="F28" s="1"/>
    </row>
    <row r="29" spans="1:6" ht="18.75" x14ac:dyDescent="0.3">
      <c r="A29" s="2068"/>
      <c r="B29" s="2068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  <c r="E31" s="895"/>
      <c r="F31" s="895"/>
    </row>
    <row r="32" spans="1:6" x14ac:dyDescent="0.25">
      <c r="A32" s="2070" t="s">
        <v>21</v>
      </c>
      <c r="B32" s="2070"/>
      <c r="C32" s="1736">
        <v>1.5</v>
      </c>
      <c r="D32" s="1736">
        <f>F7*C32</f>
        <v>900</v>
      </c>
    </row>
    <row r="33" spans="1:4" x14ac:dyDescent="0.25">
      <c r="A33" s="2070" t="s">
        <v>158</v>
      </c>
      <c r="B33" s="2070"/>
      <c r="C33" s="1736">
        <v>3</v>
      </c>
      <c r="D33" s="1736">
        <f>F7*C33</f>
        <v>1800</v>
      </c>
    </row>
  </sheetData>
  <mergeCells count="25">
    <mergeCell ref="A32:B32"/>
    <mergeCell ref="A33:B33"/>
    <mergeCell ref="A26:B26"/>
    <mergeCell ref="A27:B27"/>
    <mergeCell ref="A28:B28"/>
    <mergeCell ref="A29:B29"/>
    <mergeCell ref="E29:F29"/>
    <mergeCell ref="A31:D31"/>
    <mergeCell ref="A18:B18"/>
    <mergeCell ref="A19:B19"/>
    <mergeCell ref="A20:B20"/>
    <mergeCell ref="A21:B21"/>
    <mergeCell ref="A22:B22"/>
    <mergeCell ref="B25:C25"/>
    <mergeCell ref="A12:B12"/>
    <mergeCell ref="A13:B13"/>
    <mergeCell ref="A14:B14"/>
    <mergeCell ref="A15:B15"/>
    <mergeCell ref="A16:B16"/>
    <mergeCell ref="A1:B1"/>
    <mergeCell ref="C1:D1"/>
    <mergeCell ref="E1:F1"/>
    <mergeCell ref="B2:C2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5"/>
  <sheetViews>
    <sheetView topLeftCell="A10" zoomScale="130" zoomScaleNormal="130" workbookViewId="0">
      <selection activeCell="F7" sqref="F7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54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247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2162</v>
      </c>
    </row>
    <row r="5" spans="1:6" s="3" customFormat="1" ht="15.75" x14ac:dyDescent="0.25">
      <c r="A5" s="3" t="s">
        <v>7</v>
      </c>
      <c r="B5" s="275">
        <f>B6*B8</f>
        <v>111.17999999999999</v>
      </c>
      <c r="C5" s="3" t="s">
        <v>8</v>
      </c>
      <c r="E5" s="3" t="s">
        <v>9</v>
      </c>
      <c r="F5" s="1263" t="s">
        <v>178</v>
      </c>
    </row>
    <row r="6" spans="1:6" s="3" customFormat="1" ht="15.75" x14ac:dyDescent="0.25">
      <c r="A6" s="3" t="s">
        <v>11</v>
      </c>
      <c r="B6" s="293">
        <v>510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36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0.218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9073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51" t="s">
        <v>180</v>
      </c>
      <c r="B12" s="2151"/>
      <c r="C12" s="2151"/>
      <c r="D12" s="2151"/>
      <c r="E12" s="2142"/>
      <c r="F12" s="2142"/>
    </row>
    <row r="13" spans="1:6" s="3" customFormat="1" ht="15.75" x14ac:dyDescent="0.25">
      <c r="A13" s="2097" t="s">
        <v>18</v>
      </c>
      <c r="B13" s="2145"/>
      <c r="C13" s="1724" t="s">
        <v>25</v>
      </c>
      <c r="D13" s="1725" t="s">
        <v>181</v>
      </c>
      <c r="E13" s="1724" t="s">
        <v>182</v>
      </c>
    </row>
    <row r="14" spans="1:6" s="3" customFormat="1" ht="15.75" x14ac:dyDescent="0.25">
      <c r="A14" s="2076" t="s">
        <v>213</v>
      </c>
      <c r="B14" s="2076"/>
      <c r="C14" s="1728"/>
      <c r="D14" s="1728">
        <v>0.4</v>
      </c>
      <c r="E14" s="1724">
        <f>F7*D14</f>
        <v>400</v>
      </c>
    </row>
    <row r="15" spans="1:6" s="3" customFormat="1" ht="15.75" x14ac:dyDescent="0.25">
      <c r="A15" s="2076" t="s">
        <v>20</v>
      </c>
      <c r="B15" s="2076"/>
      <c r="C15" s="1723"/>
      <c r="D15" s="1723">
        <v>0.6</v>
      </c>
      <c r="E15" s="1724">
        <f>F7*D15</f>
        <v>600</v>
      </c>
    </row>
    <row r="16" spans="1:6" s="3" customFormat="1" ht="15.75" x14ac:dyDescent="0.25">
      <c r="A16" s="2076" t="s">
        <v>184</v>
      </c>
      <c r="B16" s="2076"/>
      <c r="C16" s="20"/>
      <c r="D16" s="1724">
        <v>2</v>
      </c>
      <c r="E16" s="1724">
        <f>F7*D16</f>
        <v>2000</v>
      </c>
    </row>
    <row r="17" spans="1:6" s="3" customFormat="1" ht="15.75" x14ac:dyDescent="0.25">
      <c r="A17" s="2076" t="s">
        <v>22</v>
      </c>
      <c r="B17" s="2076"/>
      <c r="C17" s="1266"/>
      <c r="D17" s="1724">
        <v>2</v>
      </c>
      <c r="E17" s="1724">
        <f>F7*D17</f>
        <v>2000</v>
      </c>
    </row>
    <row r="18" spans="1:6" s="3" customFormat="1" ht="15.75" x14ac:dyDescent="0.25">
      <c r="A18" s="2071" t="s">
        <v>185</v>
      </c>
      <c r="B18" s="2071"/>
      <c r="C18" s="2071"/>
      <c r="D18" s="1724">
        <v>35</v>
      </c>
      <c r="E18" s="1724">
        <f>F7*D18</f>
        <v>35000</v>
      </c>
    </row>
    <row r="19" spans="1:6" s="3" customFormat="1" ht="15.75" x14ac:dyDescent="0.25">
      <c r="A19" s="2144"/>
      <c r="B19" s="2144"/>
      <c r="C19" s="51"/>
      <c r="D19" s="551"/>
      <c r="E19" s="81"/>
      <c r="F19" s="81" t="s">
        <v>84</v>
      </c>
    </row>
    <row r="20" spans="1:6" s="3" customFormat="1" ht="15.75" x14ac:dyDescent="0.25">
      <c r="A20" s="2136" t="s">
        <v>23</v>
      </c>
      <c r="B20" s="2137"/>
      <c r="C20" s="1267"/>
      <c r="D20" s="1268"/>
      <c r="F20" s="1269"/>
    </row>
    <row r="21" spans="1:6" s="3" customFormat="1" ht="15.75" x14ac:dyDescent="0.25">
      <c r="A21" s="2102" t="s">
        <v>24</v>
      </c>
      <c r="B21" s="2102"/>
      <c r="C21" s="1723" t="s">
        <v>25</v>
      </c>
      <c r="D21" s="1724" t="s">
        <v>26</v>
      </c>
      <c r="F21" s="556"/>
    </row>
    <row r="22" spans="1:6" s="3" customFormat="1" ht="15.75" x14ac:dyDescent="0.25">
      <c r="A22" s="2077" t="s">
        <v>40</v>
      </c>
      <c r="B22" s="2077"/>
      <c r="C22" s="20">
        <v>2.5</v>
      </c>
      <c r="D22" s="74">
        <f>B5*C22/100*1000</f>
        <v>2779.5</v>
      </c>
      <c r="F22" s="556"/>
    </row>
    <row r="23" spans="1:6" s="3" customFormat="1" ht="13.5" customHeight="1" x14ac:dyDescent="0.25">
      <c r="A23" s="2076"/>
      <c r="B23" s="2076"/>
      <c r="C23" s="20"/>
      <c r="D23" s="74"/>
      <c r="F23" s="556"/>
    </row>
    <row r="24" spans="1:6" s="3" customFormat="1" ht="15.75" x14ac:dyDescent="0.25">
      <c r="A24" s="2077" t="s">
        <v>186</v>
      </c>
      <c r="B24" s="2077"/>
      <c r="C24" s="1271">
        <v>2.5</v>
      </c>
      <c r="D24" s="74">
        <f>B5*C24/100*1000</f>
        <v>2779.5</v>
      </c>
      <c r="F24" s="559"/>
    </row>
    <row r="25" spans="1:6" s="3" customFormat="1" ht="16.5" thickBot="1" x14ac:dyDescent="0.3">
      <c r="A25" s="1272"/>
      <c r="B25" s="1272"/>
      <c r="C25" s="1273"/>
      <c r="D25" s="558"/>
    </row>
    <row r="26" spans="1:6" s="3" customFormat="1" ht="15.75" x14ac:dyDescent="0.25">
      <c r="A26" s="1274"/>
      <c r="B26" s="1274"/>
      <c r="C26" s="1275"/>
      <c r="D26" s="1276"/>
      <c r="E26" s="1277"/>
      <c r="F26" s="1277"/>
    </row>
    <row r="27" spans="1:6" s="3" customFormat="1" ht="15.75" x14ac:dyDescent="0.25">
      <c r="A27" s="3" t="str">
        <f>B2</f>
        <v xml:space="preserve">TELARES </v>
      </c>
      <c r="B27" s="3" t="str">
        <f>B3</f>
        <v>PANTALONERIA</v>
      </c>
      <c r="C27" s="3" t="str">
        <f>B7</f>
        <v>NEGRO</v>
      </c>
      <c r="D27" s="3" t="s">
        <v>6</v>
      </c>
      <c r="E27" s="5">
        <f>F4</f>
        <v>2162</v>
      </c>
      <c r="F27" s="1278">
        <f ca="1">F2</f>
        <v>45555</v>
      </c>
    </row>
    <row r="28" spans="1:6" s="3" customFormat="1" ht="14.25" customHeight="1" x14ac:dyDescent="0.25">
      <c r="A28" s="2135" t="s">
        <v>29</v>
      </c>
      <c r="B28" s="2135"/>
      <c r="C28" s="1279" t="s">
        <v>25</v>
      </c>
      <c r="D28" s="1727" t="s">
        <v>26</v>
      </c>
    </row>
    <row r="29" spans="1:6" s="3" customFormat="1" ht="15" customHeight="1" x14ac:dyDescent="0.25">
      <c r="A29" s="2123" t="str">
        <f>A22</f>
        <v>NEGRO DIANIX CCR SURFACTAN</v>
      </c>
      <c r="B29" s="2124"/>
      <c r="C29" s="20">
        <v>2.5</v>
      </c>
      <c r="D29" s="74">
        <f>B5*C29/100*1000</f>
        <v>2779.5</v>
      </c>
    </row>
    <row r="30" spans="1:6" s="3" customFormat="1" ht="14.25" customHeight="1" x14ac:dyDescent="0.25">
      <c r="A30" s="2091"/>
      <c r="B30" s="2093"/>
      <c r="C30" s="20"/>
      <c r="D30" s="74"/>
    </row>
    <row r="31" spans="1:6" s="3" customFormat="1" ht="15.75" x14ac:dyDescent="0.25">
      <c r="A31" s="2133" t="str">
        <f>A24</f>
        <v>NEGRO KAYARUS  CH 1600</v>
      </c>
      <c r="B31" s="2134"/>
      <c r="C31" s="20">
        <v>2.5</v>
      </c>
      <c r="D31" s="74">
        <f>B5*C31/100*1000</f>
        <v>2779.5</v>
      </c>
      <c r="E31" s="2107" t="s">
        <v>83</v>
      </c>
      <c r="F31" s="2108"/>
    </row>
    <row r="32" spans="1:6" s="3" customFormat="1" ht="15.75" x14ac:dyDescent="0.25"/>
    <row r="33" spans="1:6" s="3" customFormat="1" ht="15.75" x14ac:dyDescent="0.25">
      <c r="A33" s="2070" t="s">
        <v>157</v>
      </c>
      <c r="B33" s="2070"/>
      <c r="C33" s="2070"/>
      <c r="D33" s="2070"/>
      <c r="E33" s="895"/>
      <c r="F33" s="895"/>
    </row>
    <row r="34" spans="1:6" s="3" customFormat="1" ht="15.75" x14ac:dyDescent="0.25">
      <c r="A34" s="2070" t="s">
        <v>21</v>
      </c>
      <c r="B34" s="2070"/>
      <c r="C34" s="1726">
        <v>1.5</v>
      </c>
      <c r="D34" s="1280">
        <f>F7*C34</f>
        <v>1500</v>
      </c>
      <c r="E34"/>
      <c r="F34"/>
    </row>
    <row r="35" spans="1:6" s="3" customFormat="1" ht="15.75" x14ac:dyDescent="0.25">
      <c r="A35" s="2070" t="s">
        <v>158</v>
      </c>
      <c r="B35" s="2070"/>
      <c r="C35" s="1726">
        <v>2.5</v>
      </c>
      <c r="D35" s="1280">
        <f>F7*C35</f>
        <v>2500</v>
      </c>
      <c r="E35"/>
      <c r="F35"/>
    </row>
  </sheetData>
  <mergeCells count="25">
    <mergeCell ref="A35:B35"/>
    <mergeCell ref="A29:B29"/>
    <mergeCell ref="A30:B30"/>
    <mergeCell ref="A31:B31"/>
    <mergeCell ref="E31:F31"/>
    <mergeCell ref="A33:D33"/>
    <mergeCell ref="A34:B34"/>
    <mergeCell ref="A28:B28"/>
    <mergeCell ref="A14:B14"/>
    <mergeCell ref="A15:B15"/>
    <mergeCell ref="A16:B16"/>
    <mergeCell ref="A17:B17"/>
    <mergeCell ref="A18:C18"/>
    <mergeCell ref="A19:B19"/>
    <mergeCell ref="A20:B20"/>
    <mergeCell ref="A21:B21"/>
    <mergeCell ref="A22:B22"/>
    <mergeCell ref="A23:B23"/>
    <mergeCell ref="A24:B24"/>
    <mergeCell ref="A13:B13"/>
    <mergeCell ref="A1:B1"/>
    <mergeCell ref="C1:D1"/>
    <mergeCell ref="E1:F1"/>
    <mergeCell ref="A11:F11"/>
    <mergeCell ref="A12:F12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54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275" t="s">
        <v>243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247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2161</v>
      </c>
    </row>
    <row r="5" spans="1:6" s="3" customFormat="1" ht="15.75" x14ac:dyDescent="0.25">
      <c r="A5" s="3" t="s">
        <v>7</v>
      </c>
      <c r="B5" s="275">
        <f>B6*B8</f>
        <v>111.17999999999999</v>
      </c>
      <c r="C5" s="3" t="s">
        <v>8</v>
      </c>
      <c r="E5" s="3" t="s">
        <v>9</v>
      </c>
      <c r="F5" s="1263" t="s">
        <v>178</v>
      </c>
    </row>
    <row r="6" spans="1:6" s="3" customFormat="1" ht="15.75" x14ac:dyDescent="0.25">
      <c r="A6" s="3" t="s">
        <v>11</v>
      </c>
      <c r="B6" s="293">
        <v>510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36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0.218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9073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51" t="s">
        <v>180</v>
      </c>
      <c r="B12" s="2151"/>
      <c r="C12" s="2151"/>
      <c r="D12" s="2151"/>
      <c r="E12" s="2142"/>
      <c r="F12" s="2142"/>
    </row>
    <row r="13" spans="1:6" s="3" customFormat="1" ht="15.75" x14ac:dyDescent="0.25">
      <c r="A13" s="2097" t="s">
        <v>18</v>
      </c>
      <c r="B13" s="2145"/>
      <c r="C13" s="1724" t="s">
        <v>25</v>
      </c>
      <c r="D13" s="1725" t="s">
        <v>181</v>
      </c>
      <c r="E13" s="1724" t="s">
        <v>182</v>
      </c>
    </row>
    <row r="14" spans="1:6" s="3" customFormat="1" ht="15.75" x14ac:dyDescent="0.25">
      <c r="A14" s="2076" t="s">
        <v>213</v>
      </c>
      <c r="B14" s="2076"/>
      <c r="C14" s="1728"/>
      <c r="D14" s="1728">
        <v>0.4</v>
      </c>
      <c r="E14" s="1724">
        <f>F7*D14</f>
        <v>400</v>
      </c>
    </row>
    <row r="15" spans="1:6" s="3" customFormat="1" ht="15.75" x14ac:dyDescent="0.25">
      <c r="A15" s="2076" t="s">
        <v>20</v>
      </c>
      <c r="B15" s="2076"/>
      <c r="C15" s="1723"/>
      <c r="D15" s="1723">
        <v>0.6</v>
      </c>
      <c r="E15" s="1724">
        <f>F7*D15</f>
        <v>600</v>
      </c>
    </row>
    <row r="16" spans="1:6" s="3" customFormat="1" ht="15.75" x14ac:dyDescent="0.25">
      <c r="A16" s="2076" t="s">
        <v>184</v>
      </c>
      <c r="B16" s="2076"/>
      <c r="C16" s="20"/>
      <c r="D16" s="1724">
        <v>2</v>
      </c>
      <c r="E16" s="1724">
        <f>F7*D16</f>
        <v>2000</v>
      </c>
    </row>
    <row r="17" spans="1:6" s="3" customFormat="1" ht="15.75" x14ac:dyDescent="0.25">
      <c r="A17" s="2076" t="s">
        <v>22</v>
      </c>
      <c r="B17" s="2076"/>
      <c r="C17" s="1266"/>
      <c r="D17" s="1724">
        <v>2</v>
      </c>
      <c r="E17" s="1724">
        <f>F7*D17</f>
        <v>2000</v>
      </c>
    </row>
    <row r="18" spans="1:6" s="3" customFormat="1" ht="15.75" x14ac:dyDescent="0.25">
      <c r="A18" s="2071" t="s">
        <v>185</v>
      </c>
      <c r="B18" s="2071"/>
      <c r="C18" s="2071"/>
      <c r="D18" s="1724">
        <v>35</v>
      </c>
      <c r="E18" s="1724">
        <f>F7*D18</f>
        <v>35000</v>
      </c>
    </row>
    <row r="19" spans="1:6" s="3" customFormat="1" ht="15.75" x14ac:dyDescent="0.25">
      <c r="A19" s="2144"/>
      <c r="B19" s="2144"/>
      <c r="C19" s="51"/>
      <c r="D19" s="551"/>
      <c r="E19" s="81"/>
      <c r="F19" s="81" t="s">
        <v>84</v>
      </c>
    </row>
    <row r="20" spans="1:6" s="3" customFormat="1" ht="15.75" x14ac:dyDescent="0.25">
      <c r="A20" s="2136" t="s">
        <v>23</v>
      </c>
      <c r="B20" s="2137"/>
      <c r="C20" s="1267"/>
      <c r="D20" s="1268"/>
      <c r="F20" s="1269"/>
    </row>
    <row r="21" spans="1:6" s="3" customFormat="1" ht="15.75" x14ac:dyDescent="0.25">
      <c r="A21" s="2102" t="s">
        <v>24</v>
      </c>
      <c r="B21" s="2102"/>
      <c r="C21" s="1723" t="s">
        <v>25</v>
      </c>
      <c r="D21" s="1724" t="s">
        <v>26</v>
      </c>
      <c r="F21" s="556"/>
    </row>
    <row r="22" spans="1:6" s="3" customFormat="1" ht="15.75" x14ac:dyDescent="0.25">
      <c r="A22" s="2077" t="s">
        <v>40</v>
      </c>
      <c r="B22" s="2077"/>
      <c r="C22" s="20">
        <v>2.5</v>
      </c>
      <c r="D22" s="74">
        <f>B5*C22/100*1000</f>
        <v>2779.5</v>
      </c>
      <c r="F22" s="556"/>
    </row>
    <row r="23" spans="1:6" s="3" customFormat="1" ht="13.5" customHeight="1" x14ac:dyDescent="0.25">
      <c r="A23" s="2076"/>
      <c r="B23" s="2076"/>
      <c r="C23" s="20"/>
      <c r="D23" s="74"/>
      <c r="F23" s="556"/>
    </row>
    <row r="24" spans="1:6" s="3" customFormat="1" ht="15.75" x14ac:dyDescent="0.25">
      <c r="A24" s="2077" t="s">
        <v>186</v>
      </c>
      <c r="B24" s="2077"/>
      <c r="C24" s="1271">
        <v>2.5</v>
      </c>
      <c r="D24" s="74">
        <f>B5*C24/100*1000</f>
        <v>2779.5</v>
      </c>
      <c r="F24" s="559"/>
    </row>
    <row r="25" spans="1:6" s="3" customFormat="1" ht="16.5" thickBot="1" x14ac:dyDescent="0.3">
      <c r="A25" s="1272"/>
      <c r="B25" s="1272"/>
      <c r="C25" s="1273"/>
      <c r="D25" s="558"/>
    </row>
    <row r="26" spans="1:6" s="3" customFormat="1" ht="15.75" x14ac:dyDescent="0.25">
      <c r="A26" s="1274"/>
      <c r="B26" s="1274"/>
      <c r="C26" s="1275"/>
      <c r="D26" s="1276"/>
      <c r="E26" s="1277"/>
      <c r="F26" s="1277"/>
    </row>
    <row r="27" spans="1:6" s="3" customFormat="1" ht="15.75" x14ac:dyDescent="0.25">
      <c r="A27" s="3" t="str">
        <f>B2</f>
        <v xml:space="preserve">TELARES </v>
      </c>
      <c r="B27" s="3" t="str">
        <f>B3</f>
        <v>PANTALONERIA</v>
      </c>
      <c r="C27" s="3" t="str">
        <f>B7</f>
        <v>NEGRO</v>
      </c>
      <c r="D27" s="3" t="s">
        <v>6</v>
      </c>
      <c r="E27" s="5">
        <f>F4</f>
        <v>2161</v>
      </c>
      <c r="F27" s="1278">
        <f ca="1">F2</f>
        <v>45555</v>
      </c>
    </row>
    <row r="28" spans="1:6" s="3" customFormat="1" ht="14.25" customHeight="1" x14ac:dyDescent="0.25">
      <c r="A28" s="2135" t="s">
        <v>29</v>
      </c>
      <c r="B28" s="2135"/>
      <c r="C28" s="1279" t="s">
        <v>25</v>
      </c>
      <c r="D28" s="1727" t="s">
        <v>26</v>
      </c>
    </row>
    <row r="29" spans="1:6" s="3" customFormat="1" ht="15" customHeight="1" x14ac:dyDescent="0.25">
      <c r="A29" s="2123" t="str">
        <f>A22</f>
        <v>NEGRO DIANIX CCR SURFACTAN</v>
      </c>
      <c r="B29" s="2124"/>
      <c r="C29" s="20">
        <v>2.5</v>
      </c>
      <c r="D29" s="74">
        <f>B5*C29/100*1000</f>
        <v>2779.5</v>
      </c>
    </row>
    <row r="30" spans="1:6" s="3" customFormat="1" ht="14.25" customHeight="1" x14ac:dyDescent="0.25">
      <c r="A30" s="2091"/>
      <c r="B30" s="2093"/>
      <c r="C30" s="20"/>
      <c r="D30" s="74"/>
    </row>
    <row r="31" spans="1:6" s="3" customFormat="1" ht="15.75" x14ac:dyDescent="0.25">
      <c r="A31" s="2133" t="str">
        <f>A24</f>
        <v>NEGRO KAYARUS  CH 1600</v>
      </c>
      <c r="B31" s="2134"/>
      <c r="C31" s="20">
        <v>2.5</v>
      </c>
      <c r="D31" s="74">
        <f>B5*C31/100*1000</f>
        <v>2779.5</v>
      </c>
      <c r="E31" s="2107" t="s">
        <v>83</v>
      </c>
      <c r="F31" s="2108"/>
    </row>
    <row r="32" spans="1:6" s="3" customFormat="1" ht="15.75" x14ac:dyDescent="0.25"/>
    <row r="33" spans="1:6" s="3" customFormat="1" ht="15.75" x14ac:dyDescent="0.25">
      <c r="A33" s="2070" t="s">
        <v>157</v>
      </c>
      <c r="B33" s="2070"/>
      <c r="C33" s="2070"/>
      <c r="D33" s="2070"/>
      <c r="E33" s="895"/>
      <c r="F33" s="895"/>
    </row>
    <row r="34" spans="1:6" s="3" customFormat="1" ht="15.75" x14ac:dyDescent="0.25">
      <c r="A34" s="2070" t="s">
        <v>21</v>
      </c>
      <c r="B34" s="2070"/>
      <c r="C34" s="1726">
        <v>1.5</v>
      </c>
      <c r="D34" s="1280">
        <f>F7*C34</f>
        <v>1500</v>
      </c>
      <c r="E34"/>
      <c r="F34"/>
    </row>
    <row r="35" spans="1:6" s="3" customFormat="1" ht="15.75" x14ac:dyDescent="0.25">
      <c r="A35" s="2070" t="s">
        <v>158</v>
      </c>
      <c r="B35" s="2070"/>
      <c r="C35" s="1726">
        <v>2.5</v>
      </c>
      <c r="D35" s="1280">
        <f>F7*C35</f>
        <v>2500</v>
      </c>
      <c r="E35"/>
      <c r="F35"/>
    </row>
  </sheetData>
  <mergeCells count="25">
    <mergeCell ref="A34:B34"/>
    <mergeCell ref="A35:B35"/>
    <mergeCell ref="A28:B28"/>
    <mergeCell ref="A29:B29"/>
    <mergeCell ref="A30:B30"/>
    <mergeCell ref="A31:B31"/>
    <mergeCell ref="E31:F31"/>
    <mergeCell ref="A33:D33"/>
    <mergeCell ref="A19:B19"/>
    <mergeCell ref="A20:B20"/>
    <mergeCell ref="A21:B21"/>
    <mergeCell ref="A22:B22"/>
    <mergeCell ref="A23:B23"/>
    <mergeCell ref="A24:B24"/>
    <mergeCell ref="A14:B14"/>
    <mergeCell ref="A15:B15"/>
    <mergeCell ref="A16:B16"/>
    <mergeCell ref="A17:B17"/>
    <mergeCell ref="A18:C18"/>
    <mergeCell ref="A13:B13"/>
    <mergeCell ref="A1:B1"/>
    <mergeCell ref="C1:D1"/>
    <mergeCell ref="E1:F1"/>
    <mergeCell ref="A11:F11"/>
    <mergeCell ref="A12:F12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3" zoomScale="130" zoomScaleNormal="130" workbookViewId="0">
      <selection activeCell="C20" sqref="C2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718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2154</v>
      </c>
      <c r="G4" s="3"/>
    </row>
    <row r="5" spans="1:7" ht="18.75" x14ac:dyDescent="0.3">
      <c r="A5" s="1" t="s">
        <v>7</v>
      </c>
      <c r="B5" s="8">
        <f>B6*B8</f>
        <v>123.3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411</v>
      </c>
      <c r="C6" s="3" t="s">
        <v>5</v>
      </c>
      <c r="D6" s="3"/>
      <c r="E6" s="3" t="s">
        <v>12</v>
      </c>
      <c r="F6" s="1718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8.1103000811030004</v>
      </c>
      <c r="G8" s="3"/>
    </row>
    <row r="9" spans="1:7" ht="18.75" x14ac:dyDescent="0.3">
      <c r="A9" s="1" t="s">
        <v>66</v>
      </c>
      <c r="B9" s="1718">
        <v>7518</v>
      </c>
      <c r="C9" s="1"/>
      <c r="D9" s="1"/>
      <c r="E9" s="1"/>
      <c r="F9" s="1"/>
    </row>
    <row r="10" spans="1:7" ht="18.75" x14ac:dyDescent="0.3">
      <c r="A10" s="1"/>
      <c r="B10" s="1718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ht="18.75" x14ac:dyDescent="0.3">
      <c r="A15" s="2088" t="s">
        <v>18</v>
      </c>
      <c r="B15" s="2089"/>
      <c r="C15" s="1717" t="s">
        <v>164</v>
      </c>
      <c r="D15" s="1722" t="s">
        <v>26</v>
      </c>
      <c r="E15" s="23"/>
      <c r="F15" s="1"/>
    </row>
    <row r="16" spans="1:7" ht="18.75" x14ac:dyDescent="0.3">
      <c r="A16" s="2072" t="s">
        <v>213</v>
      </c>
      <c r="B16" s="2072"/>
      <c r="C16" s="1715">
        <v>0.4</v>
      </c>
      <c r="D16" s="1715">
        <f>F7*C16</f>
        <v>400</v>
      </c>
      <c r="E16" s="81" t="s">
        <v>29</v>
      </c>
      <c r="F16" s="1"/>
    </row>
    <row r="17" spans="1:12" ht="18.75" x14ac:dyDescent="0.3">
      <c r="A17" s="2072" t="s">
        <v>20</v>
      </c>
      <c r="B17" s="2072"/>
      <c r="C17" s="738">
        <v>0.6</v>
      </c>
      <c r="D17" s="1719">
        <f>F7*C17</f>
        <v>600</v>
      </c>
      <c r="E17" s="81"/>
      <c r="F17" s="1"/>
    </row>
    <row r="18" spans="1:12" ht="18.75" x14ac:dyDescent="0.3">
      <c r="A18" s="2072" t="s">
        <v>21</v>
      </c>
      <c r="B18" s="2072"/>
      <c r="C18" s="738">
        <v>2</v>
      </c>
      <c r="D18" s="1719">
        <f>F7*C18</f>
        <v>2000</v>
      </c>
      <c r="E18" s="81"/>
      <c r="F18" s="1"/>
    </row>
    <row r="19" spans="1:12" ht="18.75" x14ac:dyDescent="0.3">
      <c r="A19" s="2072" t="s">
        <v>22</v>
      </c>
      <c r="B19" s="2072"/>
      <c r="C19" s="738">
        <v>2</v>
      </c>
      <c r="D19" s="1719">
        <f>F7*C19</f>
        <v>2000</v>
      </c>
      <c r="E19" s="81"/>
      <c r="F19" s="1"/>
    </row>
    <row r="20" spans="1:12" ht="18.75" x14ac:dyDescent="0.3">
      <c r="A20" s="1716"/>
      <c r="B20" s="1716"/>
      <c r="C20" s="22" t="s">
        <v>29</v>
      </c>
      <c r="D20" s="25"/>
      <c r="E20" s="23"/>
      <c r="F20" s="1713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11"/>
    </row>
    <row r="22" spans="1:12" ht="18.75" x14ac:dyDescent="0.3">
      <c r="A22" s="2079" t="s">
        <v>24</v>
      </c>
      <c r="B22" s="2079"/>
      <c r="C22" s="1720" t="s">
        <v>25</v>
      </c>
      <c r="D22" s="1714" t="s">
        <v>26</v>
      </c>
      <c r="E22" s="1"/>
      <c r="F22" s="212"/>
    </row>
    <row r="23" spans="1:12" ht="18.75" x14ac:dyDescent="0.3">
      <c r="A23" s="2077" t="s">
        <v>28</v>
      </c>
      <c r="B23" s="2077"/>
      <c r="C23" s="20">
        <v>7.0000000000000007E-2</v>
      </c>
      <c r="D23" s="74">
        <f>B5*C23/100*1000</f>
        <v>86.31</v>
      </c>
      <c r="E23" s="1"/>
      <c r="F23" s="212"/>
    </row>
    <row r="24" spans="1:12" ht="18.75" x14ac:dyDescent="0.3">
      <c r="A24" s="2077" t="s">
        <v>145</v>
      </c>
      <c r="B24" s="2077"/>
      <c r="C24" s="34">
        <v>2.5</v>
      </c>
      <c r="D24" s="736">
        <f>B5*C24/100*1000</f>
        <v>3082.5</v>
      </c>
      <c r="E24" s="1"/>
      <c r="F24" s="212"/>
    </row>
    <row r="25" spans="1:12" ht="18.75" x14ac:dyDescent="0.3">
      <c r="A25" s="2077"/>
      <c r="B25" s="2077"/>
      <c r="C25" s="20"/>
      <c r="D25" s="74"/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NEGRO</v>
      </c>
      <c r="C28" s="2078"/>
      <c r="D28" s="44" t="s">
        <v>30</v>
      </c>
      <c r="E28" s="9">
        <f>F4</f>
        <v>2154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713" t="s">
        <v>26</v>
      </c>
      <c r="E29" s="1"/>
      <c r="F29" s="1"/>
    </row>
    <row r="30" spans="1:12" ht="18.75" x14ac:dyDescent="0.3">
      <c r="A30" s="2095" t="str">
        <f>A23</f>
        <v>RUBINA LUMACRON 2GFL CONC</v>
      </c>
      <c r="B30" s="2096"/>
      <c r="C30" s="20">
        <f>C23</f>
        <v>7.0000000000000007E-2</v>
      </c>
      <c r="D30" s="74">
        <f>B5*C30/100*1000</f>
        <v>86.31</v>
      </c>
      <c r="E30" s="1"/>
      <c r="F30" s="1"/>
    </row>
    <row r="31" spans="1:12" ht="18.75" x14ac:dyDescent="0.3">
      <c r="A31" s="2095" t="str">
        <f>A24</f>
        <v>NEGRO DIANIX CCR</v>
      </c>
      <c r="B31" s="2096"/>
      <c r="C31" s="20">
        <f>C24</f>
        <v>2.5</v>
      </c>
      <c r="D31" s="1228">
        <f>B5*C31/100*1000</f>
        <v>3082.5</v>
      </c>
      <c r="E31" s="1"/>
      <c r="F31" s="1"/>
    </row>
    <row r="32" spans="1:12" ht="18.75" x14ac:dyDescent="0.3">
      <c r="A32" s="2095"/>
      <c r="B32" s="2096"/>
      <c r="C32" s="48"/>
      <c r="D32" s="49"/>
      <c r="E32" s="2069" t="s">
        <v>83</v>
      </c>
      <c r="F32" s="2069"/>
    </row>
    <row r="33" spans="1:4" x14ac:dyDescent="0.25">
      <c r="D33" s="50"/>
    </row>
    <row r="34" spans="1:4" x14ac:dyDescent="0.25">
      <c r="A34" s="2126"/>
      <c r="B34" s="2126"/>
      <c r="C34" s="2126"/>
      <c r="D34" s="2126"/>
    </row>
    <row r="35" spans="1:4" x14ac:dyDescent="0.25">
      <c r="A35" s="2126"/>
      <c r="B35" s="2126"/>
      <c r="C35" s="1721"/>
      <c r="D35" s="1721"/>
    </row>
    <row r="36" spans="1:4" x14ac:dyDescent="0.25">
      <c r="A36" s="2126"/>
      <c r="B36" s="2126"/>
      <c r="C36" s="1721"/>
      <c r="D36" s="1721"/>
    </row>
    <row r="37" spans="1:4" x14ac:dyDescent="0.25">
      <c r="A37" s="2126"/>
      <c r="B37" s="2126"/>
      <c r="C37" s="1721"/>
      <c r="D37" s="1721"/>
    </row>
  </sheetData>
  <mergeCells count="28">
    <mergeCell ref="A18:B18"/>
    <mergeCell ref="A1:B1"/>
    <mergeCell ref="C1:D1"/>
    <mergeCell ref="E1:F1"/>
    <mergeCell ref="B2:C2"/>
    <mergeCell ref="A11:F11"/>
    <mergeCell ref="A12:B12"/>
    <mergeCell ref="A13:B13"/>
    <mergeCell ref="A14:B14"/>
    <mergeCell ref="A15:B15"/>
    <mergeCell ref="A16:B16"/>
    <mergeCell ref="A17:B17"/>
    <mergeCell ref="E32:F32"/>
    <mergeCell ref="A19:B19"/>
    <mergeCell ref="A21:B21"/>
    <mergeCell ref="A22:B22"/>
    <mergeCell ref="A23:B23"/>
    <mergeCell ref="A24:B24"/>
    <mergeCell ref="A25:B25"/>
    <mergeCell ref="A34:D34"/>
    <mergeCell ref="A35:B35"/>
    <mergeCell ref="A36:B36"/>
    <mergeCell ref="A37:B37"/>
    <mergeCell ref="B28:C28"/>
    <mergeCell ref="A29:B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7"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718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2154</v>
      </c>
      <c r="G4" s="3"/>
    </row>
    <row r="5" spans="1:7" ht="18.75" x14ac:dyDescent="0.3">
      <c r="A5" s="1" t="s">
        <v>7</v>
      </c>
      <c r="B5" s="8">
        <f>B6*B8</f>
        <v>123.3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411</v>
      </c>
      <c r="C6" s="3" t="s">
        <v>5</v>
      </c>
      <c r="D6" s="3"/>
      <c r="E6" s="3" t="s">
        <v>12</v>
      </c>
      <c r="F6" s="1718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8.1103000811030004</v>
      </c>
      <c r="G8" s="3"/>
    </row>
    <row r="9" spans="1:7" ht="18.75" x14ac:dyDescent="0.3">
      <c r="A9" s="1" t="s">
        <v>66</v>
      </c>
      <c r="B9" s="1718">
        <v>7518</v>
      </c>
      <c r="C9" s="1"/>
      <c r="D9" s="1"/>
      <c r="E9" s="1"/>
      <c r="F9" s="1"/>
    </row>
    <row r="10" spans="1:7" ht="18.75" x14ac:dyDescent="0.3">
      <c r="A10" s="1"/>
      <c r="B10" s="1718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ht="18.75" x14ac:dyDescent="0.3">
      <c r="A15" s="2088" t="s">
        <v>18</v>
      </c>
      <c r="B15" s="2089"/>
      <c r="C15" s="1717" t="s">
        <v>164</v>
      </c>
      <c r="D15" s="1722" t="s">
        <v>26</v>
      </c>
      <c r="E15" s="23"/>
      <c r="F15" s="1"/>
    </row>
    <row r="16" spans="1:7" ht="18.75" x14ac:dyDescent="0.3">
      <c r="A16" s="2072" t="s">
        <v>213</v>
      </c>
      <c r="B16" s="2072"/>
      <c r="C16" s="1715">
        <v>0.4</v>
      </c>
      <c r="D16" s="1715">
        <f>F7*C16</f>
        <v>400</v>
      </c>
      <c r="E16" s="81" t="s">
        <v>29</v>
      </c>
      <c r="F16" s="1"/>
    </row>
    <row r="17" spans="1:12" ht="18.75" x14ac:dyDescent="0.3">
      <c r="A17" s="2072" t="s">
        <v>20</v>
      </c>
      <c r="B17" s="2072"/>
      <c r="C17" s="738">
        <v>0.6</v>
      </c>
      <c r="D17" s="1719">
        <f>F7*C17</f>
        <v>600</v>
      </c>
      <c r="E17" s="81"/>
      <c r="F17" s="1"/>
    </row>
    <row r="18" spans="1:12" ht="18.75" x14ac:dyDescent="0.3">
      <c r="A18" s="2072" t="s">
        <v>21</v>
      </c>
      <c r="B18" s="2072"/>
      <c r="C18" s="738">
        <v>2</v>
      </c>
      <c r="D18" s="1719">
        <f>F7*C18</f>
        <v>2000</v>
      </c>
      <c r="E18" s="81"/>
      <c r="F18" s="1"/>
    </row>
    <row r="19" spans="1:12" ht="18.75" x14ac:dyDescent="0.3">
      <c r="A19" s="2072" t="s">
        <v>22</v>
      </c>
      <c r="B19" s="2072"/>
      <c r="C19" s="738">
        <v>2</v>
      </c>
      <c r="D19" s="1719">
        <f>F7*C19</f>
        <v>2000</v>
      </c>
      <c r="E19" s="81"/>
      <c r="F19" s="1"/>
    </row>
    <row r="20" spans="1:12" ht="18.75" x14ac:dyDescent="0.3">
      <c r="A20" s="1716"/>
      <c r="B20" s="1716"/>
      <c r="C20" s="22"/>
      <c r="D20" s="25"/>
      <c r="E20" s="23"/>
      <c r="F20" s="1713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11"/>
    </row>
    <row r="22" spans="1:12" ht="18.75" x14ac:dyDescent="0.3">
      <c r="A22" s="2079" t="s">
        <v>24</v>
      </c>
      <c r="B22" s="2079"/>
      <c r="C22" s="1720" t="s">
        <v>25</v>
      </c>
      <c r="D22" s="1714" t="s">
        <v>26</v>
      </c>
      <c r="E22" s="1"/>
      <c r="F22" s="212"/>
    </row>
    <row r="23" spans="1:12" ht="18.75" x14ac:dyDescent="0.3">
      <c r="A23" s="2077" t="s">
        <v>28</v>
      </c>
      <c r="B23" s="2077"/>
      <c r="C23" s="20">
        <v>7.0000000000000007E-2</v>
      </c>
      <c r="D23" s="74">
        <f>B5*C23/100*1000</f>
        <v>86.31</v>
      </c>
      <c r="E23" s="1"/>
      <c r="F23" s="212"/>
    </row>
    <row r="24" spans="1:12" ht="18.75" x14ac:dyDescent="0.3">
      <c r="A24" s="2077" t="s">
        <v>145</v>
      </c>
      <c r="B24" s="2077"/>
      <c r="C24" s="34">
        <v>2.5</v>
      </c>
      <c r="D24" s="736">
        <f>B5*C24/100*1000</f>
        <v>3082.5</v>
      </c>
      <c r="E24" s="1"/>
      <c r="F24" s="212"/>
    </row>
    <row r="25" spans="1:12" ht="18.75" x14ac:dyDescent="0.3">
      <c r="A25" s="2077"/>
      <c r="B25" s="2077"/>
      <c r="C25" s="20"/>
      <c r="D25" s="74"/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NEGRO</v>
      </c>
      <c r="C28" s="2078"/>
      <c r="D28" s="44" t="s">
        <v>30</v>
      </c>
      <c r="E28" s="9">
        <f>F4</f>
        <v>2154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713" t="s">
        <v>26</v>
      </c>
      <c r="E29" s="1"/>
      <c r="F29" s="1"/>
    </row>
    <row r="30" spans="1:12" ht="18.75" x14ac:dyDescent="0.3">
      <c r="A30" s="2095" t="str">
        <f>A23</f>
        <v>RUBINA LUMACRON 2GFL CONC</v>
      </c>
      <c r="B30" s="2096"/>
      <c r="C30" s="20">
        <f>C23</f>
        <v>7.0000000000000007E-2</v>
      </c>
      <c r="D30" s="74">
        <f>B5*C30/100*1000</f>
        <v>86.31</v>
      </c>
      <c r="E30" s="1"/>
      <c r="F30" s="1"/>
    </row>
    <row r="31" spans="1:12" ht="18.75" x14ac:dyDescent="0.3">
      <c r="A31" s="2095" t="str">
        <f>A24</f>
        <v>NEGRO DIANIX CCR</v>
      </c>
      <c r="B31" s="2096"/>
      <c r="C31" s="20">
        <f>C24</f>
        <v>2.5</v>
      </c>
      <c r="D31" s="1228">
        <f>B5*C31/100*1000</f>
        <v>3082.5</v>
      </c>
      <c r="E31" s="1"/>
      <c r="F31" s="1"/>
    </row>
    <row r="32" spans="1:12" ht="18.75" x14ac:dyDescent="0.3">
      <c r="A32" s="2095"/>
      <c r="B32" s="2096"/>
      <c r="C32" s="48"/>
      <c r="D32" s="49"/>
      <c r="E32" s="2069" t="s">
        <v>83</v>
      </c>
      <c r="F32" s="2069"/>
    </row>
    <row r="33" spans="1:4" x14ac:dyDescent="0.25">
      <c r="D33" s="50"/>
    </row>
    <row r="34" spans="1:4" x14ac:dyDescent="0.25">
      <c r="A34" s="2126"/>
      <c r="B34" s="2126"/>
      <c r="C34" s="2126"/>
      <c r="D34" s="2126"/>
    </row>
    <row r="35" spans="1:4" x14ac:dyDescent="0.25">
      <c r="A35" s="2126"/>
      <c r="B35" s="2126"/>
      <c r="C35" s="1721"/>
      <c r="D35" s="1721"/>
    </row>
    <row r="36" spans="1:4" x14ac:dyDescent="0.25">
      <c r="A36" s="2126"/>
      <c r="B36" s="2126"/>
      <c r="C36" s="1721"/>
      <c r="D36" s="1721"/>
    </row>
    <row r="37" spans="1:4" x14ac:dyDescent="0.25">
      <c r="A37" s="2126"/>
      <c r="B37" s="2126"/>
      <c r="C37" s="1721"/>
      <c r="D37" s="1721"/>
    </row>
  </sheetData>
  <mergeCells count="28">
    <mergeCell ref="A18:B18"/>
    <mergeCell ref="A1:B1"/>
    <mergeCell ref="C1:D1"/>
    <mergeCell ref="E1:F1"/>
    <mergeCell ref="B2:C2"/>
    <mergeCell ref="A11:F11"/>
    <mergeCell ref="A12:B12"/>
    <mergeCell ref="A13:B13"/>
    <mergeCell ref="A14:B14"/>
    <mergeCell ref="A15:B15"/>
    <mergeCell ref="A16:B16"/>
    <mergeCell ref="A17:B17"/>
    <mergeCell ref="E32:F32"/>
    <mergeCell ref="A19:B19"/>
    <mergeCell ref="A21:B21"/>
    <mergeCell ref="A22:B22"/>
    <mergeCell ref="A23:B23"/>
    <mergeCell ref="A24:B24"/>
    <mergeCell ref="A25:B25"/>
    <mergeCell ref="A34:D34"/>
    <mergeCell ref="A35:B35"/>
    <mergeCell ref="A36:B36"/>
    <mergeCell ref="A37:B37"/>
    <mergeCell ref="B28:C28"/>
    <mergeCell ref="A29:B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topLeftCell="A10" zoomScale="130" zoomScaleNormal="130" workbookViewId="0">
      <selection activeCell="E11" sqref="E11:F13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2148</v>
      </c>
      <c r="G4" s="3"/>
    </row>
    <row r="5" spans="1:10" ht="18.75" x14ac:dyDescent="0.3">
      <c r="A5" s="1" t="s">
        <v>7</v>
      </c>
      <c r="B5" s="277">
        <f>B6*B8</f>
        <v>105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250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9.5238095238095237</v>
      </c>
      <c r="G8" s="3"/>
    </row>
    <row r="9" spans="1:10" ht="18.75" x14ac:dyDescent="0.3">
      <c r="A9" s="1" t="s">
        <v>66</v>
      </c>
      <c r="B9" s="1">
        <v>9065</v>
      </c>
      <c r="C9" s="1"/>
      <c r="D9" s="1"/>
      <c r="E9" s="2078" t="s">
        <v>246</v>
      </c>
      <c r="F9" s="2078"/>
    </row>
    <row r="10" spans="1:10" ht="18.75" x14ac:dyDescent="0.3">
      <c r="A10" s="1"/>
      <c r="B10" s="1"/>
      <c r="C10" s="1" t="s">
        <v>29</v>
      </c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712"/>
      <c r="D11" s="1709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711">
        <v>0.4</v>
      </c>
      <c r="D12" s="1704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704">
        <v>0.6</v>
      </c>
      <c r="D13" s="1704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707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707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705" t="s">
        <v>29</v>
      </c>
      <c r="B17" s="1705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710" t="s">
        <v>25</v>
      </c>
      <c r="D19" s="1703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4.7E-2</v>
      </c>
      <c r="D20" s="74">
        <f>B5*C20/100*1000</f>
        <v>49.35</v>
      </c>
      <c r="E20" s="1"/>
      <c r="F20" s="212"/>
    </row>
    <row r="21" spans="1:6" ht="18.75" x14ac:dyDescent="0.3">
      <c r="A21" s="2077" t="s">
        <v>28</v>
      </c>
      <c r="B21" s="2077"/>
      <c r="C21" s="34">
        <v>1.4E-2</v>
      </c>
      <c r="D21" s="74">
        <f>B5*C21/100*1000</f>
        <v>14.7</v>
      </c>
      <c r="E21" s="1"/>
      <c r="F21" s="212"/>
    </row>
    <row r="22" spans="1:6" ht="18.75" x14ac:dyDescent="0.3">
      <c r="A22" s="2077" t="s">
        <v>52</v>
      </c>
      <c r="B22" s="2077"/>
      <c r="C22" s="20">
        <v>0.08</v>
      </c>
      <c r="D22" s="74">
        <f>B5*C22/100*1000</f>
        <v>84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706" t="s">
        <v>30</v>
      </c>
      <c r="E24" s="9">
        <f>F4</f>
        <v>2148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710" t="s">
        <v>25</v>
      </c>
      <c r="D25" s="1703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4.7E-2</v>
      </c>
      <c r="D26" s="49">
        <f>B5*C26/100*1000</f>
        <v>49.35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1.4E-2</v>
      </c>
      <c r="D27" s="49">
        <f>B5*C27/100*1000</f>
        <v>14.7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0.08</v>
      </c>
      <c r="D28" s="49">
        <f>B5*C28/100*1000</f>
        <v>84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708">
        <v>2</v>
      </c>
      <c r="D31" s="1708">
        <f>F7*C31</f>
        <v>2000</v>
      </c>
    </row>
    <row r="32" spans="1:6" x14ac:dyDescent="0.25">
      <c r="A32" s="2070" t="s">
        <v>71</v>
      </c>
      <c r="B32" s="2070"/>
      <c r="C32" s="1708">
        <f>C31</f>
        <v>2</v>
      </c>
      <c r="D32" s="1708">
        <f>F7*C32</f>
        <v>2000</v>
      </c>
    </row>
    <row r="33" spans="1:4" x14ac:dyDescent="0.25">
      <c r="A33" s="2070" t="s">
        <v>21</v>
      </c>
      <c r="B33" s="2070"/>
      <c r="C33" s="1708">
        <v>1.5</v>
      </c>
      <c r="D33" s="1708">
        <f>F7*C33</f>
        <v>1500</v>
      </c>
    </row>
  </sheetData>
  <mergeCells count="27">
    <mergeCell ref="C1:D1"/>
    <mergeCell ref="E1:F1"/>
    <mergeCell ref="A11:B11"/>
    <mergeCell ref="E11:F11"/>
    <mergeCell ref="A12:B12"/>
    <mergeCell ref="E12:F12"/>
    <mergeCell ref="A14:B14"/>
    <mergeCell ref="A15:B15"/>
    <mergeCell ref="A16:B16"/>
    <mergeCell ref="A18:B18"/>
    <mergeCell ref="A1:B1"/>
    <mergeCell ref="A33:B33"/>
    <mergeCell ref="E9:F9"/>
    <mergeCell ref="A27:B27"/>
    <mergeCell ref="A28:B28"/>
    <mergeCell ref="E28:F28"/>
    <mergeCell ref="A30:D30"/>
    <mergeCell ref="A31:B31"/>
    <mergeCell ref="A32:B32"/>
    <mergeCell ref="A19:B19"/>
    <mergeCell ref="A20:B20"/>
    <mergeCell ref="A21:B21"/>
    <mergeCell ref="A22:B22"/>
    <mergeCell ref="A25:B25"/>
    <mergeCell ref="A26:B26"/>
    <mergeCell ref="A13:B13"/>
    <mergeCell ref="E13:F13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2144</v>
      </c>
      <c r="G4" s="3"/>
    </row>
    <row r="5" spans="1:10" ht="18.75" x14ac:dyDescent="0.3">
      <c r="A5" s="1" t="s">
        <v>7</v>
      </c>
      <c r="B5" s="277">
        <f>B6*B8</f>
        <v>141.54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337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7.0651405962978666</v>
      </c>
      <c r="G8" s="3"/>
    </row>
    <row r="9" spans="1:10" ht="18.75" x14ac:dyDescent="0.3">
      <c r="A9" s="1" t="s">
        <v>66</v>
      </c>
      <c r="B9" s="1">
        <v>9065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698"/>
      <c r="D11" s="1699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702">
        <v>0.4</v>
      </c>
      <c r="D12" s="1696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696">
        <v>0.6</v>
      </c>
      <c r="D13" s="1696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695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695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93" t="s">
        <v>29</v>
      </c>
      <c r="B17" s="1693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701" t="s">
        <v>25</v>
      </c>
      <c r="D19" s="1694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445.851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134.46299999999999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764.31600000000003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697" t="s">
        <v>30</v>
      </c>
      <c r="E24" s="9">
        <f>F4</f>
        <v>2144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701" t="s">
        <v>25</v>
      </c>
      <c r="D25" s="1694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445.851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134.46299999999999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764.31600000000003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700">
        <v>2</v>
      </c>
      <c r="D31" s="1700">
        <f>F7*C31</f>
        <v>2000</v>
      </c>
    </row>
    <row r="32" spans="1:6" x14ac:dyDescent="0.25">
      <c r="A32" s="2070" t="s">
        <v>71</v>
      </c>
      <c r="B32" s="2070"/>
      <c r="C32" s="1700">
        <f>C31</f>
        <v>2</v>
      </c>
      <c r="D32" s="1700">
        <f>F7*C32</f>
        <v>2000</v>
      </c>
    </row>
    <row r="33" spans="1:4" x14ac:dyDescent="0.25">
      <c r="A33" s="2070" t="s">
        <v>21</v>
      </c>
      <c r="B33" s="2070"/>
      <c r="C33" s="1700">
        <v>1.5</v>
      </c>
      <c r="D33" s="1700">
        <f>F7*C33</f>
        <v>1500</v>
      </c>
    </row>
  </sheetData>
  <mergeCells count="26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12:B12"/>
    <mergeCell ref="E12:F12"/>
    <mergeCell ref="A1:B1"/>
    <mergeCell ref="C1:D1"/>
    <mergeCell ref="E1:F1"/>
    <mergeCell ref="A11:B11"/>
    <mergeCell ref="E11:F11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2143</v>
      </c>
      <c r="G4" s="3"/>
    </row>
    <row r="5" spans="1:10" ht="18.75" x14ac:dyDescent="0.3">
      <c r="A5" s="1" t="s">
        <v>7</v>
      </c>
      <c r="B5" s="277">
        <f>B6*B8</f>
        <v>141.54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337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7.0651405962978666</v>
      </c>
      <c r="G8" s="3"/>
    </row>
    <row r="9" spans="1:10" ht="18.75" x14ac:dyDescent="0.3">
      <c r="A9" s="1" t="s">
        <v>66</v>
      </c>
      <c r="B9" s="1">
        <v>9065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698"/>
      <c r="D11" s="1699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702">
        <v>0.4</v>
      </c>
      <c r="D12" s="1696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696">
        <v>0.6</v>
      </c>
      <c r="D13" s="1696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695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695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93" t="s">
        <v>29</v>
      </c>
      <c r="B17" s="1693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701" t="s">
        <v>25</v>
      </c>
      <c r="D19" s="1694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445.851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134.46299999999999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764.31600000000003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697" t="s">
        <v>30</v>
      </c>
      <c r="E24" s="9">
        <f>F4</f>
        <v>2143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701" t="s">
        <v>25</v>
      </c>
      <c r="D25" s="1694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445.851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134.46299999999999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764.31600000000003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700">
        <v>2</v>
      </c>
      <c r="D31" s="1700">
        <f>F7*C31</f>
        <v>2000</v>
      </c>
    </row>
    <row r="32" spans="1:6" x14ac:dyDescent="0.25">
      <c r="A32" s="2070" t="s">
        <v>71</v>
      </c>
      <c r="B32" s="2070"/>
      <c r="C32" s="1700">
        <f>C31</f>
        <v>2</v>
      </c>
      <c r="D32" s="1700">
        <f>F7*C32</f>
        <v>2000</v>
      </c>
    </row>
    <row r="33" spans="1:4" x14ac:dyDescent="0.25">
      <c r="A33" s="2070" t="s">
        <v>21</v>
      </c>
      <c r="B33" s="2070"/>
      <c r="C33" s="1700">
        <v>1.5</v>
      </c>
      <c r="D33" s="1700">
        <f>F7*C33</f>
        <v>1500</v>
      </c>
    </row>
  </sheetData>
  <mergeCells count="26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12:B12"/>
    <mergeCell ref="E12:F12"/>
    <mergeCell ref="A1:B1"/>
    <mergeCell ref="C1:D1"/>
    <mergeCell ref="E1:F1"/>
    <mergeCell ref="A11:B11"/>
    <mergeCell ref="E11:F11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2142</v>
      </c>
      <c r="G4" s="3"/>
    </row>
    <row r="5" spans="1:10" ht="18.75" x14ac:dyDescent="0.3">
      <c r="A5" s="1" t="s">
        <v>7</v>
      </c>
      <c r="B5" s="277">
        <f>B6*B8</f>
        <v>141.54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337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7.0651405962978666</v>
      </c>
      <c r="G8" s="3"/>
    </row>
    <row r="9" spans="1:10" ht="18.75" x14ac:dyDescent="0.3">
      <c r="A9" s="1" t="s">
        <v>66</v>
      </c>
      <c r="B9" s="1">
        <v>9065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698"/>
      <c r="D11" s="1699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702">
        <v>0.4</v>
      </c>
      <c r="D12" s="1696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696">
        <v>0.6</v>
      </c>
      <c r="D13" s="1696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695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695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93" t="s">
        <v>29</v>
      </c>
      <c r="B17" s="1693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701" t="s">
        <v>25</v>
      </c>
      <c r="D19" s="1694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445.851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134.46299999999999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764.31600000000003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697" t="s">
        <v>30</v>
      </c>
      <c r="E24" s="9">
        <f>F4</f>
        <v>2142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701" t="s">
        <v>25</v>
      </c>
      <c r="D25" s="1694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445.851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134.46299999999999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764.31600000000003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700">
        <v>2</v>
      </c>
      <c r="D31" s="1700">
        <f>F7*C31</f>
        <v>2000</v>
      </c>
    </row>
    <row r="32" spans="1:6" x14ac:dyDescent="0.25">
      <c r="A32" s="2070" t="s">
        <v>71</v>
      </c>
      <c r="B32" s="2070"/>
      <c r="C32" s="1700">
        <f>C31</f>
        <v>2</v>
      </c>
      <c r="D32" s="1700">
        <f>F7*C32</f>
        <v>2000</v>
      </c>
    </row>
    <row r="33" spans="1:4" x14ac:dyDescent="0.25">
      <c r="A33" s="2070" t="s">
        <v>21</v>
      </c>
      <c r="B33" s="2070"/>
      <c r="C33" s="1700">
        <v>1.5</v>
      </c>
      <c r="D33" s="1700">
        <f>F7*C33</f>
        <v>1500</v>
      </c>
    </row>
  </sheetData>
  <mergeCells count="26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12:B12"/>
    <mergeCell ref="E12:F12"/>
    <mergeCell ref="A1:B1"/>
    <mergeCell ref="C1:D1"/>
    <mergeCell ref="E1:F1"/>
    <mergeCell ref="A11:B11"/>
    <mergeCell ref="E11:F11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2129</v>
      </c>
      <c r="G4" s="3"/>
    </row>
    <row r="5" spans="1:10" ht="18.75" x14ac:dyDescent="0.3">
      <c r="A5" s="1" t="s">
        <v>7</v>
      </c>
      <c r="B5" s="277">
        <f>B6*B8</f>
        <v>140.28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334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7.1285999429712001</v>
      </c>
      <c r="G8" s="3"/>
    </row>
    <row r="9" spans="1:10" ht="18.75" x14ac:dyDescent="0.3">
      <c r="A9" s="1" t="s">
        <v>66</v>
      </c>
      <c r="B9" s="1">
        <v>9019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686"/>
      <c r="D11" s="1690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692">
        <v>0.4</v>
      </c>
      <c r="D12" s="1683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683">
        <v>0.6</v>
      </c>
      <c r="D13" s="1683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688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688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87" t="s">
        <v>29</v>
      </c>
      <c r="B17" s="1687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691" t="s">
        <v>25</v>
      </c>
      <c r="D19" s="1685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441.88200000000001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133.26599999999999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757.51200000000006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684" t="s">
        <v>30</v>
      </c>
      <c r="E24" s="9">
        <f>F4</f>
        <v>2129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691" t="s">
        <v>25</v>
      </c>
      <c r="D25" s="1685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441.88200000000001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133.26599999999999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757.51200000000006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689">
        <v>2</v>
      </c>
      <c r="D31" s="1689">
        <f>F7*C31</f>
        <v>2000</v>
      </c>
    </row>
    <row r="32" spans="1:6" x14ac:dyDescent="0.25">
      <c r="A32" s="2070" t="s">
        <v>71</v>
      </c>
      <c r="B32" s="2070"/>
      <c r="C32" s="1689">
        <f>C31</f>
        <v>2</v>
      </c>
      <c r="D32" s="1689">
        <f>F7*C32</f>
        <v>2000</v>
      </c>
    </row>
    <row r="33" spans="1:4" x14ac:dyDescent="0.25">
      <c r="A33" s="2070" t="s">
        <v>21</v>
      </c>
      <c r="B33" s="2070"/>
      <c r="C33" s="1689">
        <v>1.5</v>
      </c>
      <c r="D33" s="1689">
        <f>F7*C33</f>
        <v>1500</v>
      </c>
    </row>
  </sheetData>
  <mergeCells count="26">
    <mergeCell ref="A12:B12"/>
    <mergeCell ref="E12:F12"/>
    <mergeCell ref="A1:B1"/>
    <mergeCell ref="C1:D1"/>
    <mergeCell ref="E1:F1"/>
    <mergeCell ref="A11:B11"/>
    <mergeCell ref="E11:F11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33:B33"/>
    <mergeCell ref="A27:B27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topLeftCell="A7" zoomScale="130" zoomScaleNormal="130" workbookViewId="0">
      <selection activeCell="F17" sqref="F17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2128</v>
      </c>
      <c r="G4" s="3"/>
    </row>
    <row r="5" spans="1:10" ht="18.75" x14ac:dyDescent="0.3">
      <c r="A5" s="1" t="s">
        <v>7</v>
      </c>
      <c r="B5" s="277">
        <f>B6*B8</f>
        <v>140.28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334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7.1285999429712001</v>
      </c>
      <c r="G8" s="3"/>
    </row>
    <row r="9" spans="1:10" ht="18.75" x14ac:dyDescent="0.3">
      <c r="A9" s="1" t="s">
        <v>66</v>
      </c>
      <c r="B9" s="1">
        <v>9019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686"/>
      <c r="D11" s="1690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692">
        <v>0.4</v>
      </c>
      <c r="D12" s="1683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683">
        <v>0.6</v>
      </c>
      <c r="D13" s="1683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688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688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87" t="s">
        <v>29</v>
      </c>
      <c r="B17" s="1687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691" t="s">
        <v>25</v>
      </c>
      <c r="D19" s="1685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441.88200000000001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133.26599999999999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757.51200000000006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684" t="s">
        <v>30</v>
      </c>
      <c r="E24" s="9">
        <f>F4</f>
        <v>2128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691" t="s">
        <v>25</v>
      </c>
      <c r="D25" s="1685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441.88200000000001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133.26599999999999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757.51200000000006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689">
        <v>2</v>
      </c>
      <c r="D31" s="1689">
        <f>F7*C31</f>
        <v>2000</v>
      </c>
    </row>
    <row r="32" spans="1:6" x14ac:dyDescent="0.25">
      <c r="A32" s="2070" t="s">
        <v>71</v>
      </c>
      <c r="B32" s="2070"/>
      <c r="C32" s="1689">
        <f>C31</f>
        <v>2</v>
      </c>
      <c r="D32" s="1689">
        <f>F7*C32</f>
        <v>2000</v>
      </c>
    </row>
    <row r="33" spans="1:4" x14ac:dyDescent="0.25">
      <c r="A33" s="2070" t="s">
        <v>21</v>
      </c>
      <c r="B33" s="2070"/>
      <c r="C33" s="1689">
        <v>1.5</v>
      </c>
      <c r="D33" s="1689">
        <f>F7*C33</f>
        <v>1500</v>
      </c>
    </row>
  </sheetData>
  <mergeCells count="26">
    <mergeCell ref="A12:B12"/>
    <mergeCell ref="E12:F12"/>
    <mergeCell ref="A1:B1"/>
    <mergeCell ref="C1:D1"/>
    <mergeCell ref="E1:F1"/>
    <mergeCell ref="A11:B11"/>
    <mergeCell ref="E11:F11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33:B33"/>
    <mergeCell ref="A27:B27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topLeftCell="A25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2127</v>
      </c>
      <c r="G4" s="3"/>
    </row>
    <row r="5" spans="1:10" ht="18.75" x14ac:dyDescent="0.3">
      <c r="A5" s="1" t="s">
        <v>7</v>
      </c>
      <c r="B5" s="277">
        <f>B6*B8</f>
        <v>140.28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334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7.1285999429712001</v>
      </c>
      <c r="G8" s="3"/>
    </row>
    <row r="9" spans="1:10" ht="18.75" x14ac:dyDescent="0.3">
      <c r="A9" s="1" t="s">
        <v>66</v>
      </c>
      <c r="B9" s="1">
        <v>9019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686"/>
      <c r="D11" s="1690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692">
        <v>0.4</v>
      </c>
      <c r="D12" s="1683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683">
        <v>0.6</v>
      </c>
      <c r="D13" s="1683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688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688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87" t="s">
        <v>29</v>
      </c>
      <c r="B17" s="1687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691" t="s">
        <v>25</v>
      </c>
      <c r="D19" s="1685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441.88200000000001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133.26599999999999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757.51200000000006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684" t="s">
        <v>30</v>
      </c>
      <c r="E24" s="9">
        <f>F4</f>
        <v>2127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691" t="s">
        <v>25</v>
      </c>
      <c r="D25" s="1685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441.88200000000001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133.26599999999999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757.51200000000006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689">
        <v>2</v>
      </c>
      <c r="D31" s="1689">
        <f>F7*C31</f>
        <v>2000</v>
      </c>
    </row>
    <row r="32" spans="1:6" x14ac:dyDescent="0.25">
      <c r="A32" s="2070" t="s">
        <v>71</v>
      </c>
      <c r="B32" s="2070"/>
      <c r="C32" s="1689">
        <f>C31</f>
        <v>2</v>
      </c>
      <c r="D32" s="1689">
        <f>F7*C32</f>
        <v>2000</v>
      </c>
    </row>
    <row r="33" spans="1:4" x14ac:dyDescent="0.25">
      <c r="A33" s="2070" t="s">
        <v>21</v>
      </c>
      <c r="B33" s="2070"/>
      <c r="C33" s="1689">
        <v>1.5</v>
      </c>
      <c r="D33" s="1689">
        <f>F7*C33</f>
        <v>1500</v>
      </c>
    </row>
  </sheetData>
  <mergeCells count="26">
    <mergeCell ref="A12:B12"/>
    <mergeCell ref="E12:F12"/>
    <mergeCell ref="A1:B1"/>
    <mergeCell ref="C1:D1"/>
    <mergeCell ref="E1:F1"/>
    <mergeCell ref="A11:B11"/>
    <mergeCell ref="E11:F11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33:B33"/>
    <mergeCell ref="A27:B27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4" zoomScale="130" zoomScaleNormal="130" workbookViewId="0">
      <selection activeCell="F6" sqref="F6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676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2121</v>
      </c>
      <c r="G4" s="3"/>
    </row>
    <row r="5" spans="1:7" ht="18.75" x14ac:dyDescent="0.3">
      <c r="A5" s="1" t="s">
        <v>7</v>
      </c>
      <c r="B5" s="277">
        <f>B6*B8</f>
        <v>141.12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7.0861678004535147</v>
      </c>
      <c r="G8" s="3"/>
    </row>
    <row r="9" spans="1:7" ht="18.75" x14ac:dyDescent="0.3">
      <c r="A9" s="1" t="s">
        <v>66</v>
      </c>
      <c r="B9" s="296">
        <v>9002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673"/>
      <c r="D11" s="1678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675">
        <v>0.4</v>
      </c>
      <c r="D12" s="1675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674">
        <v>0.6</v>
      </c>
      <c r="D13" s="1674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677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677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71"/>
      <c r="B17" s="1671"/>
      <c r="C17" s="22"/>
      <c r="D17" s="25"/>
      <c r="E17" s="23"/>
      <c r="F17" s="1672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680" t="s">
        <v>25</v>
      </c>
      <c r="D19" s="167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141.12000000000003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5080.3200000000006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676" t="s">
        <v>30</v>
      </c>
      <c r="E25" s="9">
        <f>F4</f>
        <v>2121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680" t="s">
        <v>25</v>
      </c>
      <c r="D26" s="167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141.12000000000003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5080.3200000000006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679">
        <v>2</v>
      </c>
      <c r="D32" s="1679">
        <f>F7*C33</f>
        <v>2000</v>
      </c>
    </row>
    <row r="33" spans="1:4" x14ac:dyDescent="0.25">
      <c r="A33" s="2070" t="s">
        <v>71</v>
      </c>
      <c r="B33" s="2070"/>
      <c r="C33" s="1679">
        <f>C32</f>
        <v>2</v>
      </c>
      <c r="D33" s="1679">
        <f>F7*C33</f>
        <v>2000</v>
      </c>
    </row>
    <row r="34" spans="1:4" x14ac:dyDescent="0.25">
      <c r="A34" s="2070" t="s">
        <v>21</v>
      </c>
      <c r="B34" s="2070"/>
      <c r="C34" s="1679">
        <v>1.5</v>
      </c>
      <c r="D34" s="1679">
        <f>F7*C34</f>
        <v>1500</v>
      </c>
    </row>
  </sheetData>
  <mergeCells count="28"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  <mergeCell ref="E29:F29"/>
    <mergeCell ref="A16:B16"/>
    <mergeCell ref="A18:B18"/>
    <mergeCell ref="A19:B19"/>
    <mergeCell ref="A20:B20"/>
    <mergeCell ref="A21:B21"/>
    <mergeCell ref="A22:B22"/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676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2120</v>
      </c>
      <c r="G4" s="3"/>
    </row>
    <row r="5" spans="1:7" ht="18.75" x14ac:dyDescent="0.3">
      <c r="A5" s="1" t="s">
        <v>7</v>
      </c>
      <c r="B5" s="277">
        <f>B6*B8</f>
        <v>141.12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7.0861678004535147</v>
      </c>
      <c r="G8" s="3"/>
    </row>
    <row r="9" spans="1:7" ht="18.75" x14ac:dyDescent="0.3">
      <c r="A9" s="1" t="s">
        <v>66</v>
      </c>
      <c r="B9" s="296">
        <v>9002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673"/>
      <c r="D11" s="1678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675">
        <v>0.4</v>
      </c>
      <c r="D12" s="1675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674">
        <v>0.6</v>
      </c>
      <c r="D13" s="1674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677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677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71"/>
      <c r="B17" s="1671"/>
      <c r="C17" s="22"/>
      <c r="D17" s="25"/>
      <c r="E17" s="23"/>
      <c r="F17" s="1672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680" t="s">
        <v>25</v>
      </c>
      <c r="D19" s="167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141.12000000000003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5080.3200000000006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676" t="s">
        <v>30</v>
      </c>
      <c r="E25" s="9">
        <f>F4</f>
        <v>2120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680" t="s">
        <v>25</v>
      </c>
      <c r="D26" s="167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141.12000000000003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5080.3200000000006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679">
        <v>2</v>
      </c>
      <c r="D32" s="1679">
        <f>F7*C33</f>
        <v>2000</v>
      </c>
    </row>
    <row r="33" spans="1:4" x14ac:dyDescent="0.25">
      <c r="A33" s="2070" t="s">
        <v>71</v>
      </c>
      <c r="B33" s="2070"/>
      <c r="C33" s="1679">
        <f>C32</f>
        <v>2</v>
      </c>
      <c r="D33" s="1679">
        <f>F7*C33</f>
        <v>2000</v>
      </c>
    </row>
    <row r="34" spans="1:4" x14ac:dyDescent="0.25">
      <c r="A34" s="2070" t="s">
        <v>21</v>
      </c>
      <c r="B34" s="2070"/>
      <c r="C34" s="1679">
        <v>1.5</v>
      </c>
      <c r="D34" s="1679">
        <f>F7*C34</f>
        <v>1500</v>
      </c>
    </row>
  </sheetData>
  <mergeCells count="28"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  <mergeCell ref="E29:F29"/>
    <mergeCell ref="A16:B16"/>
    <mergeCell ref="A18:B18"/>
    <mergeCell ref="A19:B19"/>
    <mergeCell ref="A20:B20"/>
    <mergeCell ref="A21:B21"/>
    <mergeCell ref="A22:B22"/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3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676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2119</v>
      </c>
      <c r="G4" s="3"/>
    </row>
    <row r="5" spans="1:7" ht="18.75" x14ac:dyDescent="0.3">
      <c r="A5" s="1" t="s">
        <v>7</v>
      </c>
      <c r="B5" s="277">
        <f>B6*B8</f>
        <v>141.12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7.0861678004535147</v>
      </c>
      <c r="G8" s="3"/>
    </row>
    <row r="9" spans="1:7" ht="18.75" x14ac:dyDescent="0.3">
      <c r="A9" s="1" t="s">
        <v>66</v>
      </c>
      <c r="B9" s="296">
        <v>9002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673"/>
      <c r="D11" s="1678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675">
        <v>0.4</v>
      </c>
      <c r="D12" s="1675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674">
        <v>0.6</v>
      </c>
      <c r="D13" s="1674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677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677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71"/>
      <c r="B17" s="1671"/>
      <c r="C17" s="22"/>
      <c r="D17" s="25"/>
      <c r="E17" s="23"/>
      <c r="F17" s="1672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680" t="s">
        <v>25</v>
      </c>
      <c r="D19" s="167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141.12000000000003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5080.3200000000006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676" t="s">
        <v>30</v>
      </c>
      <c r="E25" s="9">
        <f>F4</f>
        <v>2119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680" t="s">
        <v>25</v>
      </c>
      <c r="D26" s="167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141.12000000000003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5080.3200000000006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679">
        <v>2</v>
      </c>
      <c r="D32" s="1679">
        <f>F7*C33</f>
        <v>2000</v>
      </c>
    </row>
    <row r="33" spans="1:4" x14ac:dyDescent="0.25">
      <c r="A33" s="2070" t="s">
        <v>71</v>
      </c>
      <c r="B33" s="2070"/>
      <c r="C33" s="1679">
        <f>C32</f>
        <v>2</v>
      </c>
      <c r="D33" s="1679">
        <f>F7*C33</f>
        <v>2000</v>
      </c>
    </row>
    <row r="34" spans="1:4" x14ac:dyDescent="0.25">
      <c r="A34" s="2070" t="s">
        <v>21</v>
      </c>
      <c r="B34" s="2070"/>
      <c r="C34" s="1679">
        <v>1.5</v>
      </c>
      <c r="D34" s="1679">
        <f>F7*C34</f>
        <v>1500</v>
      </c>
    </row>
  </sheetData>
  <mergeCells count="28"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  <mergeCell ref="E29:F29"/>
    <mergeCell ref="A16:B16"/>
    <mergeCell ref="A18:B18"/>
    <mergeCell ref="A19:B19"/>
    <mergeCell ref="A20:B20"/>
    <mergeCell ref="A21:B21"/>
    <mergeCell ref="A22:B22"/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210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2118</v>
      </c>
      <c r="G4" s="3"/>
    </row>
    <row r="5" spans="1:7" ht="18.75" x14ac:dyDescent="0.3">
      <c r="A5" s="1" t="s">
        <v>7</v>
      </c>
      <c r="B5" s="277">
        <f>B6*B8</f>
        <v>128.77500000000001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505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90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0.255</v>
      </c>
      <c r="C8" s="3"/>
      <c r="D8" s="3"/>
      <c r="E8" s="3" t="s">
        <v>17</v>
      </c>
      <c r="F8" s="1373">
        <f>F7/B5</f>
        <v>7.7654824305960002</v>
      </c>
      <c r="G8" s="3"/>
    </row>
    <row r="9" spans="1:7" ht="18.75" x14ac:dyDescent="0.3">
      <c r="A9" s="1" t="s">
        <v>66</v>
      </c>
      <c r="B9" s="1">
        <v>8882</v>
      </c>
      <c r="C9" s="1"/>
      <c r="D9" s="1"/>
      <c r="E9" s="1"/>
      <c r="F9" s="1" t="s">
        <v>29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659" t="s">
        <v>164</v>
      </c>
      <c r="D11" s="1667" t="s">
        <v>26</v>
      </c>
      <c r="E11" s="2116" t="s">
        <v>214</v>
      </c>
      <c r="F11" s="2117"/>
    </row>
    <row r="12" spans="1:7" ht="18.75" x14ac:dyDescent="0.3">
      <c r="A12" s="2072" t="s">
        <v>213</v>
      </c>
      <c r="B12" s="2072"/>
      <c r="C12" s="1660">
        <v>0.4</v>
      </c>
      <c r="D12" s="1660"/>
      <c r="E12" s="2118" t="s">
        <v>176</v>
      </c>
      <c r="F12" s="2119"/>
    </row>
    <row r="13" spans="1:7" ht="18.75" x14ac:dyDescent="0.3">
      <c r="A13" s="2154" t="s">
        <v>20</v>
      </c>
      <c r="B13" s="2155"/>
      <c r="C13" s="738">
        <v>0.6</v>
      </c>
      <c r="D13" s="1665"/>
      <c r="E13" s="2120" t="s">
        <v>172</v>
      </c>
      <c r="F13" s="2121"/>
    </row>
    <row r="14" spans="1:7" ht="18.75" x14ac:dyDescent="0.3">
      <c r="A14" s="2136" t="s">
        <v>21</v>
      </c>
      <c r="B14" s="2155"/>
      <c r="C14" s="738">
        <v>2</v>
      </c>
      <c r="D14" s="1665"/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682"/>
      <c r="E15" s="1681"/>
      <c r="F15" s="1"/>
    </row>
    <row r="16" spans="1:7" ht="18.75" x14ac:dyDescent="0.3">
      <c r="A16" s="1661"/>
      <c r="B16" s="1661" t="s">
        <v>29</v>
      </c>
      <c r="C16" s="22"/>
      <c r="D16" s="25"/>
      <c r="E16" s="23"/>
      <c r="F16" s="1"/>
    </row>
    <row r="17" spans="1:12" ht="18.75" x14ac:dyDescent="0.3">
      <c r="A17" s="2156" t="s">
        <v>23</v>
      </c>
      <c r="B17" s="2156"/>
      <c r="C17" s="2156"/>
      <c r="D17" s="2156"/>
      <c r="E17" s="1"/>
      <c r="F17" s="1663" t="s">
        <v>84</v>
      </c>
    </row>
    <row r="18" spans="1:12" ht="18.75" x14ac:dyDescent="0.3">
      <c r="A18" s="2079" t="s">
        <v>24</v>
      </c>
      <c r="B18" s="2079"/>
      <c r="C18" s="1669" t="s">
        <v>25</v>
      </c>
      <c r="D18" s="1662" t="s">
        <v>26</v>
      </c>
      <c r="E18" s="1"/>
      <c r="F18" s="211"/>
    </row>
    <row r="19" spans="1:12" ht="18.75" x14ac:dyDescent="0.3">
      <c r="A19" s="2077" t="s">
        <v>82</v>
      </c>
      <c r="B19" s="2077"/>
      <c r="C19" s="20">
        <v>0.62</v>
      </c>
      <c r="D19" s="74">
        <f>B5*C19/100*1000</f>
        <v>798.40500000000009</v>
      </c>
      <c r="E19" s="1"/>
      <c r="F19" s="212"/>
    </row>
    <row r="20" spans="1:12" ht="18.75" x14ac:dyDescent="0.3">
      <c r="A20" s="2077" t="s">
        <v>28</v>
      </c>
      <c r="B20" s="2077"/>
      <c r="C20" s="20">
        <v>0.105</v>
      </c>
      <c r="D20" s="74">
        <f>B5*C20/100*1000</f>
        <v>135.21375000000003</v>
      </c>
      <c r="E20" s="1"/>
      <c r="F20" s="212"/>
    </row>
    <row r="21" spans="1:12" ht="18.75" x14ac:dyDescent="0.3">
      <c r="A21" s="2077" t="s">
        <v>49</v>
      </c>
      <c r="B21" s="2077"/>
      <c r="C21" s="20">
        <v>2.15</v>
      </c>
      <c r="D21" s="74">
        <f>B5*C21/100*1000</f>
        <v>2768.6624999999995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NOCHE 2022</v>
      </c>
      <c r="C24" s="2130"/>
      <c r="D24" s="1664" t="s">
        <v>30</v>
      </c>
      <c r="E24" s="9">
        <f>F4</f>
        <v>2118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31"/>
      <c r="D25" s="2153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668" t="s">
        <v>26</v>
      </c>
      <c r="E26" s="1"/>
      <c r="F26" s="1"/>
    </row>
    <row r="27" spans="1:12" ht="18.75" x14ac:dyDescent="0.3">
      <c r="A27" s="2077" t="str">
        <f>A19</f>
        <v>PARDO AMARILLO SERILENE RLS 150%</v>
      </c>
      <c r="B27" s="2077"/>
      <c r="C27" s="48">
        <f>C19</f>
        <v>0.62</v>
      </c>
      <c r="D27" s="49">
        <f>B5*C27/100*1000</f>
        <v>798.40500000000009</v>
      </c>
      <c r="E27" s="1"/>
      <c r="F27" s="1"/>
    </row>
    <row r="28" spans="1:12" ht="18.75" x14ac:dyDescent="0.3">
      <c r="A28" s="2077" t="str">
        <f>A20</f>
        <v>RUBINA LUMACRON 2GFL CONC</v>
      </c>
      <c r="B28" s="2077"/>
      <c r="C28" s="48">
        <f>C20</f>
        <v>0.105</v>
      </c>
      <c r="D28" s="49">
        <f>D20</f>
        <v>135.21375000000003</v>
      </c>
      <c r="E28" s="1"/>
      <c r="F28" s="1"/>
    </row>
    <row r="29" spans="1:12" ht="18.75" x14ac:dyDescent="0.3">
      <c r="A29" s="2077" t="str">
        <f>A21</f>
        <v>AZUL MARINO DIANIX CC</v>
      </c>
      <c r="B29" s="2077"/>
      <c r="C29" s="48">
        <f>C21</f>
        <v>2.15</v>
      </c>
      <c r="D29" s="49">
        <f>D21</f>
        <v>2768.6624999999995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666">
        <v>2</v>
      </c>
      <c r="D32" s="1666">
        <f>F7*C32</f>
        <v>2000</v>
      </c>
    </row>
    <row r="33" spans="1:4" x14ac:dyDescent="0.25">
      <c r="A33" s="2070" t="s">
        <v>71</v>
      </c>
      <c r="B33" s="2070"/>
      <c r="C33" s="1666">
        <f>C32</f>
        <v>2</v>
      </c>
      <c r="D33" s="1666">
        <f>F7*C33</f>
        <v>2000</v>
      </c>
    </row>
    <row r="34" spans="1:4" x14ac:dyDescent="0.25">
      <c r="A34" s="2070" t="s">
        <v>21</v>
      </c>
      <c r="B34" s="2070"/>
      <c r="C34" s="1666">
        <v>1.5</v>
      </c>
      <c r="D34" s="1666">
        <f>F7*C34</f>
        <v>1500</v>
      </c>
    </row>
  </sheetData>
  <mergeCells count="29">
    <mergeCell ref="A1:B1"/>
    <mergeCell ref="C1:D1"/>
    <mergeCell ref="E1:F1"/>
    <mergeCell ref="B7:C7"/>
    <mergeCell ref="A11:B11"/>
    <mergeCell ref="B24:C24"/>
    <mergeCell ref="A25:B25"/>
    <mergeCell ref="C25:D25"/>
    <mergeCell ref="A12:B12"/>
    <mergeCell ref="A13:B13"/>
    <mergeCell ref="A14:B14"/>
    <mergeCell ref="A17:D17"/>
    <mergeCell ref="A18:B18"/>
    <mergeCell ref="A32:B32"/>
    <mergeCell ref="A33:B33"/>
    <mergeCell ref="A34:B34"/>
    <mergeCell ref="A15:B15"/>
    <mergeCell ref="E11:F11"/>
    <mergeCell ref="E12:F12"/>
    <mergeCell ref="E13:F13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4" zoomScale="130" zoomScaleNormal="130" workbookViewId="0">
      <selection activeCell="E15" sqref="E1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210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2117</v>
      </c>
      <c r="G4" s="3"/>
    </row>
    <row r="5" spans="1:7" ht="18.75" x14ac:dyDescent="0.3">
      <c r="A5" s="1" t="s">
        <v>7</v>
      </c>
      <c r="B5" s="277">
        <f>B6*B8</f>
        <v>128.77500000000001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505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90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0.255</v>
      </c>
      <c r="C8" s="3"/>
      <c r="D8" s="3"/>
      <c r="E8" s="3" t="s">
        <v>17</v>
      </c>
      <c r="F8" s="1373">
        <f>F7/B5</f>
        <v>7.7654824305960002</v>
      </c>
      <c r="G8" s="3"/>
    </row>
    <row r="9" spans="1:7" ht="18.75" x14ac:dyDescent="0.3">
      <c r="A9" s="1" t="s">
        <v>66</v>
      </c>
      <c r="B9" s="1">
        <v>8882</v>
      </c>
      <c r="C9" s="1"/>
      <c r="D9" s="1"/>
      <c r="E9" s="1"/>
      <c r="F9" s="1" t="s">
        <v>29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659" t="s">
        <v>164</v>
      </c>
      <c r="D11" s="1667" t="s">
        <v>26</v>
      </c>
      <c r="E11" s="2116" t="s">
        <v>214</v>
      </c>
      <c r="F11" s="2117"/>
    </row>
    <row r="12" spans="1:7" ht="18.75" x14ac:dyDescent="0.3">
      <c r="A12" s="2157" t="s">
        <v>213</v>
      </c>
      <c r="B12" s="2158"/>
      <c r="C12" s="1670">
        <v>0.4</v>
      </c>
      <c r="D12" s="1670">
        <f>F7*C12</f>
        <v>400</v>
      </c>
      <c r="E12" s="2118" t="s">
        <v>176</v>
      </c>
      <c r="F12" s="2119"/>
    </row>
    <row r="13" spans="1:7" ht="18.75" x14ac:dyDescent="0.3">
      <c r="A13" s="2154" t="s">
        <v>20</v>
      </c>
      <c r="B13" s="2155"/>
      <c r="C13" s="738">
        <v>0.6</v>
      </c>
      <c r="D13" s="1665">
        <f>F7*C13</f>
        <v>600</v>
      </c>
      <c r="E13" s="2120" t="s">
        <v>172</v>
      </c>
      <c r="F13" s="2121"/>
    </row>
    <row r="14" spans="1:7" ht="18.75" x14ac:dyDescent="0.3">
      <c r="A14" s="2136" t="s">
        <v>21</v>
      </c>
      <c r="B14" s="2155"/>
      <c r="C14" s="738">
        <v>2</v>
      </c>
      <c r="D14" s="1665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660">
        <f>F7*C15</f>
        <v>2000</v>
      </c>
      <c r="E15" s="1681"/>
      <c r="F15" s="1"/>
    </row>
    <row r="16" spans="1:7" ht="18.75" x14ac:dyDescent="0.3">
      <c r="A16" s="1661"/>
      <c r="B16" s="1661" t="s">
        <v>29</v>
      </c>
      <c r="C16" s="22"/>
      <c r="D16" s="25"/>
      <c r="E16" s="23"/>
      <c r="F16" s="1"/>
    </row>
    <row r="17" spans="1:12" ht="18.75" x14ac:dyDescent="0.3">
      <c r="A17" s="2156" t="s">
        <v>23</v>
      </c>
      <c r="B17" s="2156"/>
      <c r="C17" s="2156"/>
      <c r="D17" s="2156"/>
      <c r="E17" s="1"/>
      <c r="F17" s="1663" t="s">
        <v>84</v>
      </c>
    </row>
    <row r="18" spans="1:12" ht="18.75" x14ac:dyDescent="0.3">
      <c r="A18" s="2079" t="s">
        <v>24</v>
      </c>
      <c r="B18" s="2079"/>
      <c r="C18" s="1669" t="s">
        <v>25</v>
      </c>
      <c r="D18" s="1662" t="s">
        <v>26</v>
      </c>
      <c r="E18" s="1"/>
      <c r="F18" s="211"/>
    </row>
    <row r="19" spans="1:12" ht="18.75" x14ac:dyDescent="0.3">
      <c r="A19" s="2077" t="s">
        <v>82</v>
      </c>
      <c r="B19" s="2077"/>
      <c r="C19" s="20">
        <v>0.62</v>
      </c>
      <c r="D19" s="74">
        <f>B5*C19/100*1000</f>
        <v>798.40500000000009</v>
      </c>
      <c r="E19" s="1"/>
      <c r="F19" s="212"/>
    </row>
    <row r="20" spans="1:12" ht="18.75" x14ac:dyDescent="0.3">
      <c r="A20" s="2077" t="s">
        <v>28</v>
      </c>
      <c r="B20" s="2077"/>
      <c r="C20" s="20">
        <v>0.105</v>
      </c>
      <c r="D20" s="74">
        <f>B5*C20/100*1000</f>
        <v>135.21375000000003</v>
      </c>
      <c r="E20" s="1"/>
      <c r="F20" s="212"/>
    </row>
    <row r="21" spans="1:12" ht="18.75" x14ac:dyDescent="0.3">
      <c r="A21" s="2077" t="s">
        <v>49</v>
      </c>
      <c r="B21" s="2077"/>
      <c r="C21" s="20">
        <v>2.15</v>
      </c>
      <c r="D21" s="74">
        <f>B5*C21/100*1000</f>
        <v>2768.6624999999995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NOCHE 2022</v>
      </c>
      <c r="C24" s="2130"/>
      <c r="D24" s="1664" t="s">
        <v>30</v>
      </c>
      <c r="E24" s="9">
        <f>F4</f>
        <v>2117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31"/>
      <c r="D25" s="2153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668" t="s">
        <v>26</v>
      </c>
      <c r="E26" s="1"/>
      <c r="F26" s="1"/>
    </row>
    <row r="27" spans="1:12" ht="18.75" x14ac:dyDescent="0.3">
      <c r="A27" s="2077" t="str">
        <f>A19</f>
        <v>PARDO AMARILLO SERILENE RLS 150%</v>
      </c>
      <c r="B27" s="2077"/>
      <c r="C27" s="48">
        <f>C19</f>
        <v>0.62</v>
      </c>
      <c r="D27" s="49">
        <f>B5*C27/100*1000</f>
        <v>798.40500000000009</v>
      </c>
      <c r="E27" s="1"/>
      <c r="F27" s="1"/>
    </row>
    <row r="28" spans="1:12" ht="18.75" x14ac:dyDescent="0.3">
      <c r="A28" s="2077" t="str">
        <f>A20</f>
        <v>RUBINA LUMACRON 2GFL CONC</v>
      </c>
      <c r="B28" s="2077"/>
      <c r="C28" s="48">
        <f>C20</f>
        <v>0.105</v>
      </c>
      <c r="D28" s="49">
        <f>D20</f>
        <v>135.21375000000003</v>
      </c>
      <c r="E28" s="1"/>
      <c r="F28" s="1"/>
    </row>
    <row r="29" spans="1:12" ht="18.75" x14ac:dyDescent="0.3">
      <c r="A29" s="2077" t="str">
        <f>A21</f>
        <v>AZUL MARINO DIANIX CC</v>
      </c>
      <c r="B29" s="2077"/>
      <c r="C29" s="48">
        <f>C21</f>
        <v>2.15</v>
      </c>
      <c r="D29" s="49">
        <f>D21</f>
        <v>2768.6624999999995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666">
        <v>2</v>
      </c>
      <c r="D32" s="1666">
        <f>F7*C32</f>
        <v>2000</v>
      </c>
    </row>
    <row r="33" spans="1:4" x14ac:dyDescent="0.25">
      <c r="A33" s="2070" t="s">
        <v>71</v>
      </c>
      <c r="B33" s="2070"/>
      <c r="C33" s="1666">
        <f>C32</f>
        <v>2</v>
      </c>
      <c r="D33" s="1666">
        <f>F7*C33</f>
        <v>2000</v>
      </c>
    </row>
    <row r="34" spans="1:4" x14ac:dyDescent="0.25">
      <c r="A34" s="2070" t="s">
        <v>21</v>
      </c>
      <c r="B34" s="2070"/>
      <c r="C34" s="1666">
        <v>1.5</v>
      </c>
      <c r="D34" s="1666">
        <f>F7*C34</f>
        <v>1500</v>
      </c>
    </row>
  </sheetData>
  <mergeCells count="29">
    <mergeCell ref="A1:B1"/>
    <mergeCell ref="C1:D1"/>
    <mergeCell ref="E1:F1"/>
    <mergeCell ref="B7:C7"/>
    <mergeCell ref="A11:B11"/>
    <mergeCell ref="B24:C24"/>
    <mergeCell ref="A25:B25"/>
    <mergeCell ref="C25:D25"/>
    <mergeCell ref="A12:B12"/>
    <mergeCell ref="A13:B13"/>
    <mergeCell ref="A14:B14"/>
    <mergeCell ref="A17:D17"/>
    <mergeCell ref="A18:B18"/>
    <mergeCell ref="A32:B32"/>
    <mergeCell ref="A33:B33"/>
    <mergeCell ref="A34:B34"/>
    <mergeCell ref="A15:B15"/>
    <mergeCell ref="E11:F11"/>
    <mergeCell ref="E12:F12"/>
    <mergeCell ref="E13:F13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topLeftCell="A10" zoomScale="130" zoomScaleNormal="130" workbookViewId="0">
      <selection activeCell="C22" sqref="C22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5.5" customHeight="1" thickBot="1" x14ac:dyDescent="0.4">
      <c r="A1" s="2085" t="s">
        <v>189</v>
      </c>
      <c r="B1" s="2086"/>
      <c r="C1" s="2085" t="s">
        <v>190</v>
      </c>
      <c r="D1" s="2086"/>
      <c r="E1" s="2080" t="s">
        <v>44</v>
      </c>
      <c r="F1" s="2081"/>
    </row>
    <row r="2" spans="1:7" ht="18.75" x14ac:dyDescent="0.3">
      <c r="A2" s="1" t="s">
        <v>0</v>
      </c>
      <c r="B2" s="1263" t="s">
        <v>195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585" t="s">
        <v>204</v>
      </c>
      <c r="C3" s="3"/>
      <c r="D3" s="5"/>
      <c r="E3" s="3" t="s">
        <v>3</v>
      </c>
      <c r="F3" s="1652" t="s">
        <v>144</v>
      </c>
      <c r="G3" s="3"/>
    </row>
    <row r="4" spans="1:7" ht="18.75" x14ac:dyDescent="0.3">
      <c r="A4" s="1" t="s">
        <v>4</v>
      </c>
      <c r="B4" s="294">
        <v>1.5</v>
      </c>
      <c r="C4" s="3" t="s">
        <v>5</v>
      </c>
      <c r="D4" s="3"/>
      <c r="E4" s="3" t="s">
        <v>6</v>
      </c>
      <c r="F4" s="279">
        <v>2111</v>
      </c>
      <c r="G4" s="3"/>
    </row>
    <row r="5" spans="1:7" ht="18.75" x14ac:dyDescent="0.3">
      <c r="A5" s="1" t="s">
        <v>7</v>
      </c>
      <c r="B5" s="8">
        <f>B6*B8</f>
        <v>180.25</v>
      </c>
      <c r="C5" s="3" t="s">
        <v>8</v>
      </c>
      <c r="D5" s="3"/>
      <c r="E5" s="5" t="s">
        <v>9</v>
      </c>
      <c r="F5" s="1652" t="s">
        <v>150</v>
      </c>
      <c r="G5" s="3"/>
    </row>
    <row r="6" spans="1:7" ht="18.75" x14ac:dyDescent="0.3">
      <c r="A6" s="1" t="s">
        <v>11</v>
      </c>
      <c r="B6" s="276">
        <v>1030</v>
      </c>
      <c r="C6" s="3" t="s">
        <v>5</v>
      </c>
      <c r="D6" s="3"/>
      <c r="E6" s="3" t="s">
        <v>12</v>
      </c>
      <c r="F6" s="1652" t="s">
        <v>191</v>
      </c>
      <c r="G6" s="3"/>
    </row>
    <row r="7" spans="1:7" ht="18.75" x14ac:dyDescent="0.3">
      <c r="A7" s="1" t="s">
        <v>14</v>
      </c>
      <c r="B7" s="585" t="s">
        <v>53</v>
      </c>
      <c r="C7" s="3"/>
      <c r="D7" s="3"/>
      <c r="E7" s="3" t="s">
        <v>15</v>
      </c>
      <c r="F7" s="279">
        <v>600</v>
      </c>
      <c r="G7" s="3"/>
    </row>
    <row r="8" spans="1:7" ht="18.75" x14ac:dyDescent="0.3">
      <c r="A8" s="1" t="s">
        <v>16</v>
      </c>
      <c r="B8" s="359">
        <v>0.17499999999999999</v>
      </c>
      <c r="C8" s="3"/>
      <c r="D8" s="3"/>
      <c r="E8" s="3" t="s">
        <v>17</v>
      </c>
      <c r="F8" s="1652">
        <f>F7/B5</f>
        <v>3.3287101248266295</v>
      </c>
      <c r="G8" s="3"/>
    </row>
    <row r="9" spans="1:7" ht="18.75" x14ac:dyDescent="0.3">
      <c r="A9" s="1" t="s">
        <v>66</v>
      </c>
      <c r="B9" s="1">
        <v>8951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653"/>
      <c r="D11" s="1653"/>
      <c r="E11" s="1654"/>
      <c r="F11" s="1"/>
    </row>
    <row r="12" spans="1:7" ht="18.75" x14ac:dyDescent="0.3">
      <c r="A12" s="2072"/>
      <c r="B12" s="2072"/>
      <c r="C12" s="1658"/>
      <c r="D12" s="1658"/>
      <c r="E12" s="1651"/>
      <c r="F12" s="1"/>
    </row>
    <row r="13" spans="1:7" ht="18.75" x14ac:dyDescent="0.3">
      <c r="A13" s="2072" t="s">
        <v>117</v>
      </c>
      <c r="B13" s="2072"/>
      <c r="C13" s="1648"/>
      <c r="D13" s="1648">
        <v>1</v>
      </c>
      <c r="E13" s="1651">
        <f>F7*D13</f>
        <v>600</v>
      </c>
      <c r="F13" s="1"/>
    </row>
    <row r="14" spans="1:7" ht="18.75" x14ac:dyDescent="0.3">
      <c r="A14" s="2072" t="s">
        <v>116</v>
      </c>
      <c r="B14" s="2072"/>
      <c r="C14" s="20"/>
      <c r="D14" s="1651">
        <v>1</v>
      </c>
      <c r="E14" s="1651">
        <f>D14*F7</f>
        <v>600</v>
      </c>
      <c r="F14" s="1"/>
    </row>
    <row r="15" spans="1:7" ht="18.75" x14ac:dyDescent="0.3">
      <c r="A15" s="2072" t="s">
        <v>192</v>
      </c>
      <c r="B15" s="2072"/>
      <c r="C15" s="2072"/>
      <c r="D15" s="1651">
        <v>35</v>
      </c>
      <c r="E15" s="1651">
        <f>F7*D15</f>
        <v>21000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49"/>
      <c r="B17" s="1649"/>
      <c r="C17" s="22"/>
      <c r="D17" s="25"/>
      <c r="E17" s="23"/>
      <c r="F17" s="1655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657" t="s">
        <v>25</v>
      </c>
      <c r="D19" s="1650" t="s">
        <v>26</v>
      </c>
      <c r="E19" s="1"/>
      <c r="F19" s="212"/>
    </row>
    <row r="20" spans="1:6" ht="18.75" x14ac:dyDescent="0.3">
      <c r="A20" s="2077" t="s">
        <v>193</v>
      </c>
      <c r="B20" s="2077"/>
      <c r="C20" s="20">
        <v>0.39500000000000002</v>
      </c>
      <c r="D20" s="74">
        <f>B5*C20/100*1000</f>
        <v>711.98749999999995</v>
      </c>
      <c r="E20" s="1"/>
      <c r="F20" s="212"/>
    </row>
    <row r="21" spans="1:6" ht="18.75" x14ac:dyDescent="0.3">
      <c r="A21" s="2077" t="s">
        <v>194</v>
      </c>
      <c r="B21" s="2077"/>
      <c r="C21" s="34">
        <v>0.06</v>
      </c>
      <c r="D21" s="74">
        <f>B5*C21/100*1000</f>
        <v>108.14999999999999</v>
      </c>
      <c r="E21" s="1"/>
      <c r="F21" s="212"/>
    </row>
    <row r="22" spans="1:6" ht="18.75" x14ac:dyDescent="0.3">
      <c r="A22" s="2077" t="s">
        <v>154</v>
      </c>
      <c r="B22" s="2077"/>
      <c r="C22" s="20">
        <v>0.56000000000000005</v>
      </c>
      <c r="D22" s="74">
        <f>B5*C22/100*1000</f>
        <v>1009.4000000000001</v>
      </c>
      <c r="E22" s="1"/>
      <c r="F22" s="213"/>
    </row>
    <row r="23" spans="1:6" ht="18.75" x14ac:dyDescent="0.3">
      <c r="A23" s="2105" t="s">
        <v>29</v>
      </c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DEL  SUR</v>
      </c>
      <c r="B25" s="2078" t="str">
        <f>B7</f>
        <v>VERDE MILITAR</v>
      </c>
      <c r="C25" s="2078"/>
      <c r="D25" s="1" t="s">
        <v>6</v>
      </c>
      <c r="E25" s="9">
        <f>F4</f>
        <v>2111</v>
      </c>
      <c r="F25" s="4">
        <f ca="1">F2</f>
        <v>45555</v>
      </c>
    </row>
    <row r="26" spans="1:6" ht="18.75" x14ac:dyDescent="0.3">
      <c r="A26" s="2094" t="s">
        <v>24</v>
      </c>
      <c r="B26" s="2094"/>
      <c r="C26" s="46" t="s">
        <v>25</v>
      </c>
      <c r="D26" s="1655" t="s">
        <v>26</v>
      </c>
      <c r="E26" s="1"/>
      <c r="F26" s="1"/>
    </row>
    <row r="27" spans="1:6" ht="18.75" x14ac:dyDescent="0.3">
      <c r="A27" s="2071" t="str">
        <f>A20</f>
        <v>NARANJA KAYARUS 2GL200%</v>
      </c>
      <c r="B27" s="2071"/>
      <c r="C27" s="48">
        <f>C20</f>
        <v>0.39500000000000002</v>
      </c>
      <c r="D27" s="49">
        <f t="shared" ref="D27:D29" si="0">D20</f>
        <v>711.98749999999995</v>
      </c>
      <c r="E27" s="1"/>
      <c r="F27" s="1"/>
    </row>
    <row r="28" spans="1:6" ht="18.75" x14ac:dyDescent="0.3">
      <c r="A28" s="2071" t="str">
        <f>A21</f>
        <v>ROJO KAYARUS 3BL 200%</v>
      </c>
      <c r="B28" s="2071"/>
      <c r="C28" s="48">
        <f>C21</f>
        <v>0.06</v>
      </c>
      <c r="D28" s="49">
        <f t="shared" si="0"/>
        <v>108.14999999999999</v>
      </c>
      <c r="E28" s="1"/>
      <c r="F28" s="1"/>
    </row>
    <row r="29" spans="1:6" ht="18.75" x14ac:dyDescent="0.3">
      <c r="A29" s="2071" t="str">
        <f>A22</f>
        <v>AZUL KAYARUS BRL 200%</v>
      </c>
      <c r="B29" s="2071"/>
      <c r="C29" s="48">
        <f>C22</f>
        <v>0.56000000000000005</v>
      </c>
      <c r="D29" s="49">
        <f t="shared" si="0"/>
        <v>1009.4000000000001</v>
      </c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</row>
    <row r="32" spans="1:6" x14ac:dyDescent="0.25">
      <c r="A32" s="2070" t="s">
        <v>21</v>
      </c>
      <c r="B32" s="2070"/>
      <c r="C32" s="1656">
        <v>1.5</v>
      </c>
      <c r="D32" s="1280">
        <f>F7*C32</f>
        <v>900</v>
      </c>
    </row>
    <row r="33" spans="1:4" x14ac:dyDescent="0.25">
      <c r="A33" s="2070" t="s">
        <v>158</v>
      </c>
      <c r="B33" s="2070"/>
      <c r="C33" s="1656">
        <v>2.5</v>
      </c>
      <c r="D33" s="1280">
        <f>F7*C33</f>
        <v>1500</v>
      </c>
    </row>
  </sheetData>
  <mergeCells count="24">
    <mergeCell ref="E29:F29"/>
    <mergeCell ref="A31:D31"/>
    <mergeCell ref="A32:B32"/>
    <mergeCell ref="A33:B33"/>
    <mergeCell ref="A21:B21"/>
    <mergeCell ref="A22:B22"/>
    <mergeCell ref="A23:B23"/>
    <mergeCell ref="B25:C25"/>
    <mergeCell ref="A26:B26"/>
    <mergeCell ref="A27:B27"/>
    <mergeCell ref="A28:B28"/>
    <mergeCell ref="A29:B29"/>
    <mergeCell ref="A20:B20"/>
    <mergeCell ref="A1:B1"/>
    <mergeCell ref="C1:D1"/>
    <mergeCell ref="E1:F1"/>
    <mergeCell ref="A11:B11"/>
    <mergeCell ref="A12:B12"/>
    <mergeCell ref="A13:B13"/>
    <mergeCell ref="A14:B14"/>
    <mergeCell ref="A15:C15"/>
    <mergeCell ref="A16:B16"/>
    <mergeCell ref="A18:B18"/>
    <mergeCell ref="A19:B19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0"/>
  <sheetViews>
    <sheetView zoomScale="130" zoomScaleNormal="130" workbookViewId="0">
      <selection activeCell="F6" sqref="F6"/>
    </sheetView>
  </sheetViews>
  <sheetFormatPr baseColWidth="10" defaultRowHeight="15" x14ac:dyDescent="0.25"/>
  <cols>
    <col min="1" max="1" width="14" customWidth="1"/>
    <col min="2" max="2" width="14.28515625" customWidth="1"/>
    <col min="3" max="6" width="13.5703125" customWidth="1"/>
  </cols>
  <sheetData>
    <row r="1" spans="1:7" ht="23.25" x14ac:dyDescent="0.35">
      <c r="A1" s="2103" t="s">
        <v>188</v>
      </c>
      <c r="B1" s="2103"/>
      <c r="C1" s="2159" t="s">
        <v>85</v>
      </c>
      <c r="D1" s="2159"/>
      <c r="E1" s="2103" t="s">
        <v>86</v>
      </c>
      <c r="F1" s="2103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204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2110</v>
      </c>
      <c r="G4" s="3"/>
    </row>
    <row r="5" spans="1:7" ht="18.75" x14ac:dyDescent="0.3">
      <c r="A5" s="1" t="s">
        <v>7</v>
      </c>
      <c r="B5" s="8">
        <f>B6*B8</f>
        <v>179.22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1030</v>
      </c>
      <c r="C6" s="3" t="s">
        <v>5</v>
      </c>
      <c r="D6" s="3"/>
      <c r="E6" s="3" t="s">
        <v>12</v>
      </c>
      <c r="F6" s="1652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0.17399999999999999</v>
      </c>
      <c r="C8" s="3"/>
      <c r="D8" s="3"/>
      <c r="E8" s="3" t="s">
        <v>17</v>
      </c>
      <c r="F8" s="1">
        <f>F7/B5</f>
        <v>5.5797344046423394</v>
      </c>
      <c r="G8" s="3"/>
    </row>
    <row r="9" spans="1:7" ht="18.75" x14ac:dyDescent="0.3">
      <c r="A9" s="1" t="s">
        <v>66</v>
      </c>
      <c r="B9" s="1">
        <v>8951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653"/>
      <c r="D12" s="1653"/>
      <c r="E12" s="1654"/>
      <c r="F12" s="1"/>
    </row>
    <row r="13" spans="1:7" ht="18.75" x14ac:dyDescent="0.3">
      <c r="A13" s="2072" t="s">
        <v>20</v>
      </c>
      <c r="B13" s="2072"/>
      <c r="C13" s="1648"/>
      <c r="D13" s="1648">
        <v>0.6</v>
      </c>
      <c r="E13" s="165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1651">
        <v>2</v>
      </c>
      <c r="E14" s="1651">
        <f>D14*F7</f>
        <v>2000</v>
      </c>
      <c r="F14" s="1"/>
    </row>
    <row r="15" spans="1:7" ht="18.75" x14ac:dyDescent="0.3">
      <c r="A15" s="2072" t="s">
        <v>22</v>
      </c>
      <c r="B15" s="2072"/>
      <c r="C15" s="20"/>
      <c r="D15" s="1651">
        <v>2.5</v>
      </c>
      <c r="E15" s="1651">
        <f>D15*F7</f>
        <v>2500</v>
      </c>
      <c r="F15" s="1"/>
    </row>
    <row r="16" spans="1:7" ht="18.75" x14ac:dyDescent="0.3">
      <c r="A16" s="2072"/>
      <c r="B16" s="2072"/>
      <c r="C16" s="20"/>
      <c r="D16" s="1651"/>
      <c r="E16" s="1651"/>
      <c r="F16" s="1"/>
    </row>
    <row r="17" spans="1:12" ht="18.75" x14ac:dyDescent="0.3">
      <c r="A17" s="2105"/>
      <c r="B17" s="2105"/>
      <c r="C17" s="22"/>
      <c r="D17" s="23"/>
      <c r="E17" s="23"/>
      <c r="F17" s="1655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1657" t="s">
        <v>25</v>
      </c>
      <c r="D19" s="1650" t="s">
        <v>26</v>
      </c>
      <c r="E19" s="1"/>
      <c r="F19" s="212"/>
    </row>
    <row r="20" spans="1:12" ht="18.75" x14ac:dyDescent="0.3">
      <c r="A20" s="2077" t="s">
        <v>27</v>
      </c>
      <c r="B20" s="2077"/>
      <c r="C20" s="20">
        <v>0.54</v>
      </c>
      <c r="D20" s="74">
        <f>B5*C20/100*1000</f>
        <v>967.78800000000012</v>
      </c>
      <c r="E20" s="1"/>
      <c r="F20" s="212"/>
    </row>
    <row r="21" spans="1:12" ht="18.75" x14ac:dyDescent="0.3">
      <c r="A21" s="2113" t="s">
        <v>28</v>
      </c>
      <c r="B21" s="2113"/>
      <c r="C21" s="20">
        <v>2.4E-2</v>
      </c>
      <c r="D21" s="74">
        <f>B5*C21/100*1000</f>
        <v>43.012800000000006</v>
      </c>
      <c r="E21" s="1"/>
      <c r="F21" s="212"/>
    </row>
    <row r="22" spans="1:12" ht="18.75" x14ac:dyDescent="0.3">
      <c r="A22" s="2077" t="s">
        <v>67</v>
      </c>
      <c r="B22" s="2077"/>
      <c r="C22" s="20">
        <v>0.28000000000000003</v>
      </c>
      <c r="D22" s="74">
        <f>B5*C22/100*1000</f>
        <v>501.81600000000003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DEL SUR</v>
      </c>
      <c r="B25" s="2162" t="str">
        <f>B7</f>
        <v>VERDE MILITAR</v>
      </c>
      <c r="C25" s="2162"/>
      <c r="D25" s="1652" t="s">
        <v>30</v>
      </c>
      <c r="E25" s="9">
        <f>F4</f>
        <v>2110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1655" t="s">
        <v>26</v>
      </c>
      <c r="E26" s="1"/>
      <c r="F26" s="1"/>
    </row>
    <row r="27" spans="1:12" ht="18.75" x14ac:dyDescent="0.3">
      <c r="A27" s="2160" t="str">
        <f>A20</f>
        <v>PARDO LUMACRON SER 150%</v>
      </c>
      <c r="B27" s="2161"/>
      <c r="C27" s="48">
        <f>C20</f>
        <v>0.54</v>
      </c>
      <c r="D27" s="49">
        <f t="shared" ref="C27:D29" si="0">D20</f>
        <v>967.78800000000012</v>
      </c>
      <c r="E27" s="1"/>
      <c r="F27" s="1"/>
    </row>
    <row r="28" spans="1:12" ht="18.75" x14ac:dyDescent="0.3">
      <c r="A28" s="2160" t="str">
        <f>A21</f>
        <v>RUBINA LUMACRON 2GFL CONC</v>
      </c>
      <c r="B28" s="2161"/>
      <c r="C28" s="48">
        <f t="shared" si="0"/>
        <v>2.4E-2</v>
      </c>
      <c r="D28" s="49">
        <f t="shared" si="0"/>
        <v>43.012800000000006</v>
      </c>
      <c r="E28" s="1"/>
      <c r="F28" s="1"/>
    </row>
    <row r="29" spans="1:12" ht="18.75" x14ac:dyDescent="0.3">
      <c r="A29" s="2160" t="str">
        <f>A22</f>
        <v>AZUL LUMACRON F2GS 200%</v>
      </c>
      <c r="B29" s="2161"/>
      <c r="C29" s="48">
        <f t="shared" si="0"/>
        <v>0.28000000000000003</v>
      </c>
      <c r="D29" s="49">
        <f t="shared" si="0"/>
        <v>501.81600000000003</v>
      </c>
      <c r="E29" s="2069" t="s">
        <v>83</v>
      </c>
      <c r="F29" s="2069"/>
    </row>
    <row r="30" spans="1:12" x14ac:dyDescent="0.25">
      <c r="D30" s="50"/>
    </row>
  </sheetData>
  <mergeCells count="20">
    <mergeCell ref="A29:B29"/>
    <mergeCell ref="E29:F29"/>
    <mergeCell ref="A21:B21"/>
    <mergeCell ref="A22:B22"/>
    <mergeCell ref="B25:C25"/>
    <mergeCell ref="A26:B26"/>
    <mergeCell ref="A27:B27"/>
    <mergeCell ref="A28:B28"/>
    <mergeCell ref="A20:B20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19:B19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2105</v>
      </c>
    </row>
    <row r="5" spans="1:6" ht="18.75" x14ac:dyDescent="0.3">
      <c r="A5" s="1" t="s">
        <v>7</v>
      </c>
      <c r="B5" s="315">
        <f>B6*B8</f>
        <v>297.59999999999997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992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2.0161290322580649</v>
      </c>
    </row>
    <row r="9" spans="1:6" ht="18.75" x14ac:dyDescent="0.3">
      <c r="A9" s="1" t="s">
        <v>66</v>
      </c>
      <c r="B9" s="1644">
        <v>8935</v>
      </c>
      <c r="C9" s="1"/>
      <c r="D9" s="1"/>
      <c r="E9" s="1"/>
      <c r="F9" s="1"/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1647"/>
      <c r="D12" s="1647">
        <v>1</v>
      </c>
      <c r="E12" s="1645">
        <f>F7*D12</f>
        <v>600</v>
      </c>
      <c r="F12" s="1"/>
    </row>
    <row r="13" spans="1:6" ht="18.75" x14ac:dyDescent="0.3">
      <c r="A13" s="2072" t="s">
        <v>152</v>
      </c>
      <c r="B13" s="2072"/>
      <c r="C13" s="1640"/>
      <c r="D13" s="1640">
        <v>1</v>
      </c>
      <c r="E13" s="1645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1645">
        <v>40</v>
      </c>
      <c r="E14" s="1645">
        <f>D14*F7</f>
        <v>24000</v>
      </c>
      <c r="F14" s="1"/>
    </row>
    <row r="15" spans="1:6" ht="18.75" x14ac:dyDescent="0.3">
      <c r="A15" s="2072"/>
      <c r="B15" s="2072"/>
      <c r="C15" s="20"/>
      <c r="D15" s="1645"/>
      <c r="E15" s="1645"/>
      <c r="F15" s="1"/>
    </row>
    <row r="16" spans="1:6" ht="18.75" x14ac:dyDescent="0.3">
      <c r="A16" s="2072"/>
      <c r="B16" s="2072"/>
      <c r="C16" s="20"/>
      <c r="D16" s="1645"/>
      <c r="E16" s="1645"/>
      <c r="F16" s="1"/>
    </row>
    <row r="17" spans="1:6" ht="18.75" x14ac:dyDescent="0.3">
      <c r="A17" s="2105"/>
      <c r="B17" s="2105"/>
      <c r="C17" s="22"/>
      <c r="D17" s="23"/>
      <c r="E17" s="23"/>
      <c r="F17" s="1"/>
    </row>
    <row r="18" spans="1:6" ht="18.75" x14ac:dyDescent="0.3">
      <c r="A18" s="1641"/>
      <c r="B18" s="1641"/>
      <c r="C18" s="22"/>
      <c r="D18" s="25"/>
      <c r="E18" s="23"/>
      <c r="F18" s="1"/>
    </row>
    <row r="19" spans="1:6" ht="18.75" x14ac:dyDescent="0.3">
      <c r="A19" s="2073" t="s">
        <v>23</v>
      </c>
      <c r="B19" s="2125"/>
      <c r="C19" s="1639"/>
      <c r="D19" s="1639"/>
      <c r="E19" s="1"/>
      <c r="F19" s="1638" t="s">
        <v>84</v>
      </c>
    </row>
    <row r="20" spans="1:6" ht="18.75" x14ac:dyDescent="0.3">
      <c r="A20" s="2079" t="s">
        <v>24</v>
      </c>
      <c r="B20" s="2079"/>
      <c r="C20" s="1642" t="s">
        <v>25</v>
      </c>
      <c r="D20" s="1639" t="s">
        <v>26</v>
      </c>
      <c r="E20" s="1"/>
      <c r="F20" s="211" t="s">
        <v>72</v>
      </c>
    </row>
    <row r="21" spans="1:6" ht="18.75" x14ac:dyDescent="0.3">
      <c r="A21" s="2076" t="s">
        <v>154</v>
      </c>
      <c r="B21" s="2076"/>
      <c r="C21" s="20">
        <v>0.2</v>
      </c>
      <c r="D21" s="74">
        <f>B5*C21/100*1000</f>
        <v>595.19999999999993</v>
      </c>
      <c r="E21" s="1"/>
      <c r="F21" s="212"/>
    </row>
    <row r="22" spans="1:6" ht="18.75" x14ac:dyDescent="0.3">
      <c r="A22" s="2077" t="s">
        <v>159</v>
      </c>
      <c r="B22" s="2076"/>
      <c r="C22" s="34">
        <v>2.4</v>
      </c>
      <c r="D22" s="74">
        <f>B5*C22/100*1000</f>
        <v>7142.3999999999987</v>
      </c>
      <c r="E22" s="1"/>
      <c r="F22" s="212"/>
    </row>
    <row r="23" spans="1:6" ht="18.75" x14ac:dyDescent="0.3">
      <c r="A23" s="2072"/>
      <c r="B23" s="2072"/>
      <c r="C23" s="20"/>
      <c r="D23" s="74"/>
      <c r="E23" s="1"/>
      <c r="F23" s="213"/>
    </row>
    <row r="24" spans="1:6" ht="18.75" x14ac:dyDescent="0.3">
      <c r="A24" s="36"/>
      <c r="B24" s="36"/>
      <c r="C24" s="22" t="s">
        <v>156</v>
      </c>
      <c r="D24" s="23"/>
      <c r="E24" s="1"/>
      <c r="F24" s="1"/>
    </row>
    <row r="25" spans="1:6" ht="18.75" x14ac:dyDescent="0.3">
      <c r="A25" s="891"/>
      <c r="B25" s="891"/>
      <c r="C25" s="892"/>
      <c r="D25" s="893"/>
      <c r="E25" s="894"/>
      <c r="F25" s="894"/>
    </row>
    <row r="26" spans="1:6" ht="18.75" x14ac:dyDescent="0.3">
      <c r="A26" s="1" t="str">
        <f>B2</f>
        <v>TELARES DEL SUR</v>
      </c>
      <c r="B26" s="2078" t="str">
        <f>B7</f>
        <v>NEGRO</v>
      </c>
      <c r="C26" s="2078"/>
      <c r="D26" s="1" t="s">
        <v>6</v>
      </c>
      <c r="E26" s="9">
        <f>F4</f>
        <v>2105</v>
      </c>
      <c r="F26" s="4">
        <f ca="1">F2</f>
        <v>45555</v>
      </c>
    </row>
    <row r="27" spans="1:6" ht="18.75" x14ac:dyDescent="0.3">
      <c r="A27" s="2079" t="s">
        <v>24</v>
      </c>
      <c r="B27" s="2079"/>
      <c r="C27" s="1646" t="s">
        <v>25</v>
      </c>
      <c r="D27" s="1639" t="s">
        <v>26</v>
      </c>
      <c r="E27" s="1"/>
      <c r="F27" s="1"/>
    </row>
    <row r="28" spans="1:6" ht="18.75" x14ac:dyDescent="0.3">
      <c r="A28" s="2071" t="str">
        <f>A21</f>
        <v>AZUL KAYARUS BRL 200%</v>
      </c>
      <c r="B28" s="2071"/>
      <c r="C28" s="48">
        <f>C21</f>
        <v>0.2</v>
      </c>
      <c r="D28" s="49">
        <f>D21</f>
        <v>595.19999999999993</v>
      </c>
      <c r="E28" s="1"/>
      <c r="F28" s="1"/>
    </row>
    <row r="29" spans="1:6" ht="18.75" x14ac:dyDescent="0.3">
      <c r="A29" s="2077" t="str">
        <f>A22</f>
        <v>NEGRO DIRECTO LUZ TQ FG 1800</v>
      </c>
      <c r="B29" s="2077"/>
      <c r="C29" s="48">
        <f t="shared" ref="C29:D29" si="0">C22</f>
        <v>2.4</v>
      </c>
      <c r="D29" s="49">
        <f t="shared" si="0"/>
        <v>7142.3999999999987</v>
      </c>
      <c r="E29" s="1"/>
      <c r="F29" s="1"/>
    </row>
    <row r="30" spans="1:6" ht="18.75" x14ac:dyDescent="0.3">
      <c r="A30" s="2068"/>
      <c r="B30" s="2068"/>
      <c r="C30" s="48"/>
      <c r="D30" s="49"/>
      <c r="E30" s="2069" t="s">
        <v>83</v>
      </c>
      <c r="F30" s="2069"/>
    </row>
    <row r="31" spans="1:6" x14ac:dyDescent="0.25">
      <c r="D31" s="50"/>
    </row>
    <row r="32" spans="1:6" x14ac:dyDescent="0.25">
      <c r="A32" s="2070" t="s">
        <v>157</v>
      </c>
      <c r="B32" s="2070"/>
      <c r="C32" s="2070"/>
      <c r="D32" s="2070"/>
      <c r="E32" s="895"/>
      <c r="F32" s="895"/>
    </row>
    <row r="33" spans="1:4" x14ac:dyDescent="0.25">
      <c r="A33" s="2070" t="s">
        <v>21</v>
      </c>
      <c r="B33" s="2070"/>
      <c r="C33" s="1636">
        <v>1.5</v>
      </c>
      <c r="D33" s="1636">
        <f>F7*C33</f>
        <v>900</v>
      </c>
    </row>
    <row r="34" spans="1:4" x14ac:dyDescent="0.25">
      <c r="A34" s="2070" t="s">
        <v>158</v>
      </c>
      <c r="B34" s="2070"/>
      <c r="C34" s="1636">
        <v>3</v>
      </c>
      <c r="D34" s="1636">
        <f>F7*C34</f>
        <v>1800</v>
      </c>
    </row>
  </sheetData>
  <mergeCells count="26">
    <mergeCell ref="A17:B17"/>
    <mergeCell ref="A1:B1"/>
    <mergeCell ref="C1:D1"/>
    <mergeCell ref="E1:F1"/>
    <mergeCell ref="B2:C2"/>
    <mergeCell ref="A11:B11"/>
    <mergeCell ref="C11:E11"/>
    <mergeCell ref="A12:B12"/>
    <mergeCell ref="A13:B13"/>
    <mergeCell ref="A14:B14"/>
    <mergeCell ref="A15:B15"/>
    <mergeCell ref="A16:B16"/>
    <mergeCell ref="E30:F30"/>
    <mergeCell ref="A32:D32"/>
    <mergeCell ref="A19:B19"/>
    <mergeCell ref="A20:B20"/>
    <mergeCell ref="A21:B21"/>
    <mergeCell ref="A22:B22"/>
    <mergeCell ref="A23:B23"/>
    <mergeCell ref="B26:C26"/>
    <mergeCell ref="A33:B33"/>
    <mergeCell ref="A34:B34"/>
    <mergeCell ref="A27:B27"/>
    <mergeCell ref="A28:B28"/>
    <mergeCell ref="A29:B29"/>
    <mergeCell ref="A30:B30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2"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64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2104</v>
      </c>
      <c r="G4" s="3"/>
    </row>
    <row r="5" spans="1:7" ht="18.75" x14ac:dyDescent="0.3">
      <c r="A5" s="1" t="s">
        <v>7</v>
      </c>
      <c r="B5" s="8">
        <f>B6*B8</f>
        <v>148.79999999999998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496</v>
      </c>
      <c r="C6" s="3" t="s">
        <v>5</v>
      </c>
      <c r="D6" s="3"/>
      <c r="E6" s="3" t="s">
        <v>12</v>
      </c>
      <c r="F6" s="1644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6.7204301075268829</v>
      </c>
      <c r="G8" s="3"/>
    </row>
    <row r="9" spans="1:7" ht="18.75" x14ac:dyDescent="0.3">
      <c r="A9" s="1" t="s">
        <v>66</v>
      </c>
      <c r="B9" s="1644">
        <v>8935</v>
      </c>
      <c r="C9" s="1"/>
      <c r="D9" s="1"/>
      <c r="E9" s="1"/>
      <c r="F9" s="1"/>
    </row>
    <row r="10" spans="1:7" ht="18.75" x14ac:dyDescent="0.3">
      <c r="A10" s="1"/>
      <c r="B10" s="1644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ht="18.75" x14ac:dyDescent="0.3">
      <c r="A15" s="2088" t="s">
        <v>18</v>
      </c>
      <c r="B15" s="2089"/>
      <c r="C15" s="1643" t="s">
        <v>164</v>
      </c>
      <c r="D15" s="1637" t="s">
        <v>26</v>
      </c>
      <c r="E15" s="23"/>
      <c r="F15" s="1"/>
    </row>
    <row r="16" spans="1:7" ht="18.75" x14ac:dyDescent="0.3">
      <c r="A16" s="2072" t="s">
        <v>213</v>
      </c>
      <c r="B16" s="2072"/>
      <c r="C16" s="1640">
        <v>0.4</v>
      </c>
      <c r="D16" s="1640">
        <f>F7*C16</f>
        <v>400</v>
      </c>
      <c r="E16" s="81" t="s">
        <v>29</v>
      </c>
      <c r="F16" s="1"/>
    </row>
    <row r="17" spans="1:12" ht="18.75" x14ac:dyDescent="0.3">
      <c r="A17" s="2072" t="s">
        <v>20</v>
      </c>
      <c r="B17" s="2072"/>
      <c r="C17" s="738">
        <v>0.6</v>
      </c>
      <c r="D17" s="1645">
        <f>F7*C17</f>
        <v>600</v>
      </c>
      <c r="E17" s="81"/>
      <c r="F17" s="1"/>
    </row>
    <row r="18" spans="1:12" ht="18.75" x14ac:dyDescent="0.3">
      <c r="A18" s="2072" t="s">
        <v>21</v>
      </c>
      <c r="B18" s="2072"/>
      <c r="C18" s="738">
        <v>2</v>
      </c>
      <c r="D18" s="1645">
        <f>F7*C18</f>
        <v>2000</v>
      </c>
      <c r="E18" s="81"/>
      <c r="F18" s="1"/>
    </row>
    <row r="19" spans="1:12" ht="18.75" x14ac:dyDescent="0.3">
      <c r="A19" s="2072" t="s">
        <v>22</v>
      </c>
      <c r="B19" s="2072"/>
      <c r="C19" s="738">
        <v>2</v>
      </c>
      <c r="D19" s="1645">
        <f>F7*C19</f>
        <v>2000</v>
      </c>
      <c r="E19" s="81"/>
      <c r="F19" s="1"/>
    </row>
    <row r="20" spans="1:12" ht="18.75" x14ac:dyDescent="0.3">
      <c r="A20" s="1641"/>
      <c r="B20" s="1641"/>
      <c r="C20" s="22"/>
      <c r="D20" s="25"/>
      <c r="E20" s="23"/>
      <c r="F20" s="1638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11"/>
    </row>
    <row r="22" spans="1:12" ht="18.75" x14ac:dyDescent="0.3">
      <c r="A22" s="2079" t="s">
        <v>24</v>
      </c>
      <c r="B22" s="2079"/>
      <c r="C22" s="1642" t="s">
        <v>25</v>
      </c>
      <c r="D22" s="1639" t="s">
        <v>26</v>
      </c>
      <c r="E22" s="1"/>
      <c r="F22" s="212"/>
    </row>
    <row r="23" spans="1:12" ht="18.75" x14ac:dyDescent="0.3">
      <c r="A23" s="2077" t="s">
        <v>28</v>
      </c>
      <c r="B23" s="2077"/>
      <c r="C23" s="20">
        <v>7.0000000000000007E-2</v>
      </c>
      <c r="D23" s="74">
        <f>B5*C23/100*1000</f>
        <v>104.16</v>
      </c>
      <c r="E23" s="1"/>
      <c r="F23" s="212"/>
    </row>
    <row r="24" spans="1:12" ht="18.75" x14ac:dyDescent="0.3">
      <c r="A24" s="2077" t="s">
        <v>145</v>
      </c>
      <c r="B24" s="2077"/>
      <c r="C24" s="34">
        <v>2.5</v>
      </c>
      <c r="D24" s="736">
        <f>B5*C24/100*1000</f>
        <v>3719.9999999999991</v>
      </c>
      <c r="E24" s="1"/>
      <c r="F24" s="212"/>
    </row>
    <row r="25" spans="1:12" ht="18.75" x14ac:dyDescent="0.3">
      <c r="A25" s="2077"/>
      <c r="B25" s="2077"/>
      <c r="C25" s="20"/>
      <c r="D25" s="74"/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NEGRO</v>
      </c>
      <c r="C28" s="2078"/>
      <c r="D28" s="44" t="s">
        <v>30</v>
      </c>
      <c r="E28" s="9">
        <f>F4</f>
        <v>2104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638" t="s">
        <v>26</v>
      </c>
      <c r="E29" s="1"/>
      <c r="F29" s="1"/>
    </row>
    <row r="30" spans="1:12" ht="18.75" x14ac:dyDescent="0.3">
      <c r="A30" s="2095" t="str">
        <f>A23</f>
        <v>RUBINA LUMACRON 2GFL CONC</v>
      </c>
      <c r="B30" s="2096"/>
      <c r="C30" s="20">
        <f>C23</f>
        <v>7.0000000000000007E-2</v>
      </c>
      <c r="D30" s="74">
        <f>B5*C30/100*1000</f>
        <v>104.16</v>
      </c>
      <c r="E30" s="1"/>
      <c r="F30" s="1"/>
    </row>
    <row r="31" spans="1:12" ht="18.75" x14ac:dyDescent="0.3">
      <c r="A31" s="2095" t="str">
        <f>A24</f>
        <v>NEGRO DIANIX CCR</v>
      </c>
      <c r="B31" s="2096"/>
      <c r="C31" s="20">
        <f>C24</f>
        <v>2.5</v>
      </c>
      <c r="D31" s="1228">
        <f>B5*C31/100*1000</f>
        <v>3719.9999999999991</v>
      </c>
      <c r="E31" s="1"/>
      <c r="F31" s="1"/>
    </row>
    <row r="32" spans="1:12" ht="18.75" x14ac:dyDescent="0.3">
      <c r="A32" s="2095"/>
      <c r="B32" s="2096"/>
      <c r="C32" s="48"/>
      <c r="D32" s="49"/>
      <c r="E32" s="2069" t="s">
        <v>83</v>
      </c>
      <c r="F32" s="2069"/>
    </row>
    <row r="33" spans="1:4" x14ac:dyDescent="0.25">
      <c r="D33" s="50"/>
    </row>
    <row r="34" spans="1:4" x14ac:dyDescent="0.25">
      <c r="A34" s="2126"/>
      <c r="B34" s="2126"/>
      <c r="C34" s="2126"/>
      <c r="D34" s="2126"/>
    </row>
    <row r="35" spans="1:4" x14ac:dyDescent="0.25">
      <c r="A35" s="2126"/>
      <c r="B35" s="2126"/>
      <c r="C35" s="1635"/>
      <c r="D35" s="1635"/>
    </row>
    <row r="36" spans="1:4" x14ac:dyDescent="0.25">
      <c r="A36" s="2126"/>
      <c r="B36" s="2126"/>
      <c r="C36" s="1635"/>
      <c r="D36" s="1635"/>
    </row>
    <row r="37" spans="1:4" x14ac:dyDescent="0.25">
      <c r="A37" s="2126"/>
      <c r="B37" s="2126"/>
      <c r="C37" s="1635"/>
      <c r="D37" s="1635"/>
    </row>
  </sheetData>
  <mergeCells count="28">
    <mergeCell ref="A18:B18"/>
    <mergeCell ref="A1:B1"/>
    <mergeCell ref="C1:D1"/>
    <mergeCell ref="E1:F1"/>
    <mergeCell ref="B2:C2"/>
    <mergeCell ref="A11:F11"/>
    <mergeCell ref="A12:B12"/>
    <mergeCell ref="A13:B13"/>
    <mergeCell ref="A14:B14"/>
    <mergeCell ref="A15:B15"/>
    <mergeCell ref="A16:B16"/>
    <mergeCell ref="A17:B17"/>
    <mergeCell ref="E32:F32"/>
    <mergeCell ref="A19:B19"/>
    <mergeCell ref="A21:B21"/>
    <mergeCell ref="A22:B22"/>
    <mergeCell ref="A23:B23"/>
    <mergeCell ref="A24:B24"/>
    <mergeCell ref="A25:B25"/>
    <mergeCell ref="A34:D34"/>
    <mergeCell ref="A35:B35"/>
    <mergeCell ref="A36:B36"/>
    <mergeCell ref="A37:B37"/>
    <mergeCell ref="B28:C28"/>
    <mergeCell ref="A29:B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3" zoomScale="130" zoomScaleNormal="130" workbookViewId="0">
      <selection activeCell="E16" sqref="E1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64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2103</v>
      </c>
      <c r="G4" s="3"/>
    </row>
    <row r="5" spans="1:7" ht="18.75" x14ac:dyDescent="0.3">
      <c r="A5" s="1" t="s">
        <v>7</v>
      </c>
      <c r="B5" s="8">
        <f>B6*B8</f>
        <v>148.79999999999998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496</v>
      </c>
      <c r="C6" s="3" t="s">
        <v>5</v>
      </c>
      <c r="D6" s="3"/>
      <c r="E6" s="3" t="s">
        <v>12</v>
      </c>
      <c r="F6" s="1644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6.7204301075268829</v>
      </c>
      <c r="G8" s="3"/>
    </row>
    <row r="9" spans="1:7" ht="18.75" x14ac:dyDescent="0.3">
      <c r="A9" s="1" t="s">
        <v>66</v>
      </c>
      <c r="B9" s="1644">
        <v>8935</v>
      </c>
      <c r="C9" s="1"/>
      <c r="D9" s="1"/>
      <c r="E9" s="1"/>
      <c r="F9" s="1"/>
    </row>
    <row r="10" spans="1:7" ht="18.75" x14ac:dyDescent="0.3">
      <c r="A10" s="1"/>
      <c r="B10" s="1644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ht="18.75" x14ac:dyDescent="0.3">
      <c r="A15" s="2088" t="s">
        <v>18</v>
      </c>
      <c r="B15" s="2089"/>
      <c r="C15" s="1643" t="s">
        <v>164</v>
      </c>
      <c r="D15" s="1637" t="s">
        <v>26</v>
      </c>
      <c r="E15" s="23"/>
      <c r="F15" s="1"/>
    </row>
    <row r="16" spans="1:7" ht="18.75" x14ac:dyDescent="0.3">
      <c r="A16" s="2072" t="s">
        <v>213</v>
      </c>
      <c r="B16" s="2072"/>
      <c r="C16" s="1640">
        <v>0.4</v>
      </c>
      <c r="D16" s="1640">
        <f>F7*C16</f>
        <v>400</v>
      </c>
      <c r="E16" s="81" t="s">
        <v>29</v>
      </c>
      <c r="F16" s="1"/>
    </row>
    <row r="17" spans="1:12" ht="18.75" x14ac:dyDescent="0.3">
      <c r="A17" s="2072" t="s">
        <v>20</v>
      </c>
      <c r="B17" s="2072"/>
      <c r="C17" s="738">
        <v>0.6</v>
      </c>
      <c r="D17" s="1645">
        <f>F7*C17</f>
        <v>600</v>
      </c>
      <c r="E17" s="81"/>
      <c r="F17" s="1"/>
    </row>
    <row r="18" spans="1:12" ht="18.75" x14ac:dyDescent="0.3">
      <c r="A18" s="2072" t="s">
        <v>21</v>
      </c>
      <c r="B18" s="2072"/>
      <c r="C18" s="738">
        <v>2</v>
      </c>
      <c r="D18" s="1645">
        <f>F7*C18</f>
        <v>2000</v>
      </c>
      <c r="E18" s="81"/>
      <c r="F18" s="1"/>
    </row>
    <row r="19" spans="1:12" ht="18.75" x14ac:dyDescent="0.3">
      <c r="A19" s="2072" t="s">
        <v>22</v>
      </c>
      <c r="B19" s="2072"/>
      <c r="C19" s="738">
        <v>2</v>
      </c>
      <c r="D19" s="1645">
        <f>F7*C19</f>
        <v>2000</v>
      </c>
      <c r="E19" s="81"/>
      <c r="F19" s="1"/>
    </row>
    <row r="20" spans="1:12" ht="18.75" x14ac:dyDescent="0.3">
      <c r="A20" s="1641"/>
      <c r="B20" s="1641"/>
      <c r="C20" s="22"/>
      <c r="D20" s="25"/>
      <c r="E20" s="23"/>
      <c r="F20" s="1638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11"/>
    </row>
    <row r="22" spans="1:12" ht="18.75" x14ac:dyDescent="0.3">
      <c r="A22" s="2079" t="s">
        <v>24</v>
      </c>
      <c r="B22" s="2079"/>
      <c r="C22" s="1642" t="s">
        <v>25</v>
      </c>
      <c r="D22" s="1639" t="s">
        <v>26</v>
      </c>
      <c r="E22" s="1"/>
      <c r="F22" s="212"/>
    </row>
    <row r="23" spans="1:12" ht="18.75" x14ac:dyDescent="0.3">
      <c r="A23" s="2077" t="s">
        <v>28</v>
      </c>
      <c r="B23" s="2077"/>
      <c r="C23" s="20">
        <v>7.0000000000000007E-2</v>
      </c>
      <c r="D23" s="74">
        <f>B5*C23/100*1000</f>
        <v>104.16</v>
      </c>
      <c r="E23" s="1"/>
      <c r="F23" s="212"/>
    </row>
    <row r="24" spans="1:12" ht="18.75" x14ac:dyDescent="0.3">
      <c r="A24" s="2077" t="s">
        <v>145</v>
      </c>
      <c r="B24" s="2077"/>
      <c r="C24" s="34">
        <v>2.5</v>
      </c>
      <c r="D24" s="736">
        <f>B5*C24/100*1000</f>
        <v>3719.9999999999991</v>
      </c>
      <c r="E24" s="1"/>
      <c r="F24" s="212"/>
    </row>
    <row r="25" spans="1:12" ht="18.75" x14ac:dyDescent="0.3">
      <c r="A25" s="2077"/>
      <c r="B25" s="2077"/>
      <c r="C25" s="20"/>
      <c r="D25" s="74"/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NEGRO</v>
      </c>
      <c r="C28" s="2078"/>
      <c r="D28" s="44" t="s">
        <v>30</v>
      </c>
      <c r="E28" s="9">
        <f>F4</f>
        <v>2103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638" t="s">
        <v>26</v>
      </c>
      <c r="E29" s="1"/>
      <c r="F29" s="1"/>
    </row>
    <row r="30" spans="1:12" ht="18.75" x14ac:dyDescent="0.3">
      <c r="A30" s="2095" t="str">
        <f>A23</f>
        <v>RUBINA LUMACRON 2GFL CONC</v>
      </c>
      <c r="B30" s="2096"/>
      <c r="C30" s="20">
        <f>C23</f>
        <v>7.0000000000000007E-2</v>
      </c>
      <c r="D30" s="74">
        <f>B5*C30/100*1000</f>
        <v>104.16</v>
      </c>
      <c r="E30" s="1"/>
      <c r="F30" s="1"/>
    </row>
    <row r="31" spans="1:12" ht="18.75" x14ac:dyDescent="0.3">
      <c r="A31" s="2095" t="str">
        <f>A24</f>
        <v>NEGRO DIANIX CCR</v>
      </c>
      <c r="B31" s="2096"/>
      <c r="C31" s="20">
        <f>C24</f>
        <v>2.5</v>
      </c>
      <c r="D31" s="1228">
        <f>B5*C31/100*1000</f>
        <v>3719.9999999999991</v>
      </c>
      <c r="E31" s="1"/>
      <c r="F31" s="1"/>
    </row>
    <row r="32" spans="1:12" ht="18.75" x14ac:dyDescent="0.3">
      <c r="A32" s="2095"/>
      <c r="B32" s="2096"/>
      <c r="C32" s="48"/>
      <c r="D32" s="49"/>
      <c r="E32" s="2069" t="s">
        <v>83</v>
      </c>
      <c r="F32" s="2069"/>
    </row>
    <row r="33" spans="1:4" x14ac:dyDescent="0.25">
      <c r="D33" s="50"/>
    </row>
    <row r="34" spans="1:4" x14ac:dyDescent="0.25">
      <c r="A34" s="2126"/>
      <c r="B34" s="2126"/>
      <c r="C34" s="2126"/>
      <c r="D34" s="2126"/>
    </row>
    <row r="35" spans="1:4" x14ac:dyDescent="0.25">
      <c r="A35" s="2126"/>
      <c r="B35" s="2126"/>
      <c r="C35" s="1635"/>
      <c r="D35" s="1635"/>
    </row>
    <row r="36" spans="1:4" x14ac:dyDescent="0.25">
      <c r="A36" s="2126"/>
      <c r="B36" s="2126"/>
      <c r="C36" s="1635"/>
      <c r="D36" s="1635"/>
    </row>
    <row r="37" spans="1:4" x14ac:dyDescent="0.25">
      <c r="A37" s="2126"/>
      <c r="B37" s="2126"/>
      <c r="C37" s="1635"/>
      <c r="D37" s="1635"/>
    </row>
  </sheetData>
  <mergeCells count="28">
    <mergeCell ref="E1:F1"/>
    <mergeCell ref="B2:C2"/>
    <mergeCell ref="A15:B15"/>
    <mergeCell ref="A16:B16"/>
    <mergeCell ref="A11:F11"/>
    <mergeCell ref="A12:B12"/>
    <mergeCell ref="A13:B13"/>
    <mergeCell ref="A14:B14"/>
    <mergeCell ref="A31:B31"/>
    <mergeCell ref="A32:B32"/>
    <mergeCell ref="A23:B23"/>
    <mergeCell ref="A1:B1"/>
    <mergeCell ref="C1:D1"/>
    <mergeCell ref="A17:B17"/>
    <mergeCell ref="A18:B18"/>
    <mergeCell ref="A19:B19"/>
    <mergeCell ref="A21:B21"/>
    <mergeCell ref="A22:B22"/>
    <mergeCell ref="A24:B24"/>
    <mergeCell ref="A25:B25"/>
    <mergeCell ref="B28:C28"/>
    <mergeCell ref="A29:B29"/>
    <mergeCell ref="A30:B30"/>
    <mergeCell ref="E32:F32"/>
    <mergeCell ref="A34:D34"/>
    <mergeCell ref="A35:B35"/>
    <mergeCell ref="A36:B36"/>
    <mergeCell ref="A37:B37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topLeftCell="A4" zoomScale="130" zoomScaleNormal="130" workbookViewId="0">
      <selection activeCell="A17" sqref="A17:B1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228</v>
      </c>
      <c r="C3" s="3"/>
      <c r="D3" s="5"/>
      <c r="E3" s="3" t="s">
        <v>3</v>
      </c>
      <c r="F3" s="1632" t="s">
        <v>144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2098</v>
      </c>
      <c r="G4" s="3"/>
    </row>
    <row r="5" spans="1:7" ht="18.75" x14ac:dyDescent="0.3">
      <c r="A5" s="1" t="s">
        <v>7</v>
      </c>
      <c r="B5" s="277">
        <f>B6*B8</f>
        <v>125.80000000000001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629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0.2</v>
      </c>
      <c r="C8" s="3"/>
      <c r="D8" s="3"/>
      <c r="E8" s="3" t="s">
        <v>17</v>
      </c>
      <c r="F8" s="279">
        <f>F7/B5</f>
        <v>7.9491255961844187</v>
      </c>
      <c r="G8" s="3"/>
    </row>
    <row r="9" spans="1:7" ht="18.75" x14ac:dyDescent="0.3">
      <c r="A9" s="1" t="s">
        <v>66</v>
      </c>
      <c r="B9" s="296">
        <v>8859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631"/>
      <c r="D11" s="1629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627">
        <v>0.4</v>
      </c>
      <c r="D12" s="1627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625">
        <v>0.6</v>
      </c>
      <c r="D13" s="162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633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633">
        <f>F7*C15</f>
        <v>2000</v>
      </c>
      <c r="E15" s="81"/>
      <c r="F15" s="1"/>
    </row>
    <row r="16" spans="1:7" ht="18.75" x14ac:dyDescent="0.3">
      <c r="A16" s="2072" t="s">
        <v>244</v>
      </c>
      <c r="B16" s="2072"/>
      <c r="C16" s="738">
        <v>1.5</v>
      </c>
      <c r="D16" s="1633">
        <f>F7*C16</f>
        <v>1500</v>
      </c>
      <c r="E16" s="23"/>
      <c r="F16" s="1"/>
    </row>
    <row r="17" spans="1:6" ht="18.75" x14ac:dyDescent="0.3">
      <c r="A17" s="2072" t="s">
        <v>245</v>
      </c>
      <c r="B17" s="2072"/>
      <c r="C17" s="738">
        <v>1</v>
      </c>
      <c r="D17" s="1633">
        <f>F7*C17</f>
        <v>1000</v>
      </c>
      <c r="E17" s="23"/>
      <c r="F17" s="1"/>
    </row>
    <row r="18" spans="1:6" ht="18.75" x14ac:dyDescent="0.3">
      <c r="A18" s="1628"/>
      <c r="B18" s="1628"/>
      <c r="C18" s="22"/>
      <c r="D18" s="25"/>
      <c r="E18" s="23"/>
      <c r="F18" s="1626" t="s">
        <v>84</v>
      </c>
    </row>
    <row r="19" spans="1:6" ht="18.75" x14ac:dyDescent="0.3">
      <c r="A19" s="2073" t="s">
        <v>23</v>
      </c>
      <c r="B19" s="2074"/>
      <c r="C19" s="176"/>
      <c r="D19" s="280"/>
      <c r="E19" s="1"/>
      <c r="F19" s="211"/>
    </row>
    <row r="20" spans="1:6" ht="18.75" x14ac:dyDescent="0.3">
      <c r="A20" s="2079" t="s">
        <v>24</v>
      </c>
      <c r="B20" s="2079"/>
      <c r="C20" s="1634" t="s">
        <v>25</v>
      </c>
      <c r="D20" s="1627" t="s">
        <v>26</v>
      </c>
      <c r="E20" s="1"/>
      <c r="F20" s="212"/>
    </row>
    <row r="21" spans="1:6" ht="18.75" x14ac:dyDescent="0.3">
      <c r="A21" s="2077"/>
      <c r="B21" s="2077"/>
      <c r="C21" s="20"/>
      <c r="D21" s="74"/>
      <c r="E21" s="1"/>
      <c r="F21" s="212"/>
    </row>
    <row r="22" spans="1:6" ht="18.75" x14ac:dyDescent="0.3">
      <c r="A22" s="2077" t="s">
        <v>74</v>
      </c>
      <c r="B22" s="2077"/>
      <c r="C22" s="34">
        <v>1.8</v>
      </c>
      <c r="D22" s="74">
        <f>B5*C22/100*1000</f>
        <v>2264.4</v>
      </c>
      <c r="E22" s="1"/>
      <c r="F22" s="212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632" t="s">
        <v>30</v>
      </c>
      <c r="E25" s="9">
        <f>F4</f>
        <v>2098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634" t="s">
        <v>25</v>
      </c>
      <c r="D26" s="1627" t="s">
        <v>26</v>
      </c>
      <c r="E26" s="1"/>
      <c r="F26" s="1"/>
    </row>
    <row r="27" spans="1:6" ht="18.75" x14ac:dyDescent="0.3">
      <c r="A27" s="2149">
        <f>A21</f>
        <v>0</v>
      </c>
      <c r="B27" s="2150"/>
      <c r="C27" s="48"/>
      <c r="D27" s="49"/>
      <c r="E27" s="1"/>
      <c r="F27" s="1"/>
    </row>
    <row r="28" spans="1:6" ht="18.75" x14ac:dyDescent="0.3">
      <c r="A28" s="2123" t="str">
        <f>A22</f>
        <v>NEGRO DISPERSO TQ EXSF 300%</v>
      </c>
      <c r="B28" s="2124"/>
      <c r="C28" s="48">
        <f>C22</f>
        <v>1.8</v>
      </c>
      <c r="D28" s="49">
        <f t="shared" ref="D28" si="0">D22</f>
        <v>2264.4</v>
      </c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630">
        <v>2</v>
      </c>
      <c r="D31" s="1630">
        <f>F7*C32</f>
        <v>2000</v>
      </c>
    </row>
    <row r="32" spans="1:6" x14ac:dyDescent="0.25">
      <c r="A32" s="2070" t="s">
        <v>71</v>
      </c>
      <c r="B32" s="2070"/>
      <c r="C32" s="1630">
        <f>C31</f>
        <v>2</v>
      </c>
      <c r="D32" s="1630">
        <f>F7*C32</f>
        <v>2000</v>
      </c>
    </row>
    <row r="33" spans="1:4" x14ac:dyDescent="0.25">
      <c r="A33" s="2070" t="s">
        <v>21</v>
      </c>
      <c r="B33" s="2070"/>
      <c r="C33" s="1630">
        <v>1.5</v>
      </c>
      <c r="D33" s="1630">
        <f>F7*C33</f>
        <v>1500</v>
      </c>
    </row>
  </sheetData>
  <mergeCells count="27">
    <mergeCell ref="A31:B31"/>
    <mergeCell ref="A32:B32"/>
    <mergeCell ref="A33:B33"/>
    <mergeCell ref="E28:F28"/>
    <mergeCell ref="A23:B23"/>
    <mergeCell ref="A26:B26"/>
    <mergeCell ref="A27:B27"/>
    <mergeCell ref="A28:B28"/>
    <mergeCell ref="A30:D30"/>
    <mergeCell ref="A16:B16"/>
    <mergeCell ref="A19:B19"/>
    <mergeCell ref="A20:B20"/>
    <mergeCell ref="A21:B21"/>
    <mergeCell ref="A22:B22"/>
    <mergeCell ref="A17:B17"/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EC200"/>
  </sheetPr>
  <dimension ref="A1:F37"/>
  <sheetViews>
    <sheetView topLeftCell="A10" zoomScale="130" zoomScaleNormal="130" workbookViewId="0">
      <selection activeCell="F34" sqref="F34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6" ht="24" customHeight="1" thickBot="1" x14ac:dyDescent="0.4">
      <c r="A1" s="2080" t="s">
        <v>225</v>
      </c>
      <c r="B1" s="2081"/>
      <c r="C1" s="2082" t="s">
        <v>190</v>
      </c>
      <c r="D1" s="2083"/>
      <c r="E1" s="2080" t="s">
        <v>86</v>
      </c>
      <c r="F1" s="2081"/>
    </row>
    <row r="2" spans="1:6" ht="18.75" x14ac:dyDescent="0.3">
      <c r="A2" s="1" t="s">
        <v>113</v>
      </c>
      <c r="B2" s="279" t="s">
        <v>243</v>
      </c>
      <c r="C2" s="1"/>
      <c r="D2" s="1"/>
      <c r="E2" s="1" t="s">
        <v>1</v>
      </c>
      <c r="F2" s="658">
        <f ca="1">TODAY()</f>
        <v>45555</v>
      </c>
    </row>
    <row r="3" spans="1:6" ht="18.75" x14ac:dyDescent="0.3">
      <c r="A3" s="1" t="s">
        <v>2</v>
      </c>
      <c r="B3" s="279" t="s">
        <v>228</v>
      </c>
      <c r="C3" s="1"/>
      <c r="D3" s="1"/>
      <c r="E3" s="1" t="s">
        <v>3</v>
      </c>
      <c r="F3" s="279" t="s">
        <v>229</v>
      </c>
    </row>
    <row r="4" spans="1:6" ht="18.75" x14ac:dyDescent="0.3">
      <c r="A4" s="1" t="s">
        <v>4</v>
      </c>
      <c r="B4" s="296">
        <v>1.55</v>
      </c>
      <c r="C4" s="1" t="s">
        <v>5</v>
      </c>
      <c r="D4" s="1"/>
      <c r="E4" s="1" t="s">
        <v>6</v>
      </c>
      <c r="F4" s="296">
        <v>2097</v>
      </c>
    </row>
    <row r="5" spans="1:6" ht="18.75" x14ac:dyDescent="0.3">
      <c r="A5" s="1" t="s">
        <v>7</v>
      </c>
      <c r="B5" s="296">
        <f>B6*B8</f>
        <v>200.4</v>
      </c>
      <c r="C5" s="1" t="s">
        <v>8</v>
      </c>
      <c r="D5" s="1"/>
      <c r="E5" s="1" t="s">
        <v>9</v>
      </c>
      <c r="F5" s="275" t="s">
        <v>10</v>
      </c>
    </row>
    <row r="6" spans="1:6" ht="18.75" x14ac:dyDescent="0.3">
      <c r="A6" s="1" t="s">
        <v>11</v>
      </c>
      <c r="B6" s="296">
        <v>1002</v>
      </c>
      <c r="C6" s="1" t="s">
        <v>5</v>
      </c>
      <c r="D6" s="1"/>
      <c r="E6" s="1" t="s">
        <v>12</v>
      </c>
      <c r="F6" s="279" t="s">
        <v>191</v>
      </c>
    </row>
    <row r="7" spans="1:6" ht="18.75" x14ac:dyDescent="0.3">
      <c r="A7" s="1" t="s">
        <v>14</v>
      </c>
      <c r="B7" s="279" t="s">
        <v>120</v>
      </c>
      <c r="C7" s="1"/>
      <c r="D7" s="1"/>
      <c r="E7" s="1" t="s">
        <v>15</v>
      </c>
      <c r="F7" s="296">
        <v>600</v>
      </c>
    </row>
    <row r="8" spans="1:6" ht="18.75" x14ac:dyDescent="0.3">
      <c r="A8" s="1" t="s">
        <v>16</v>
      </c>
      <c r="B8" s="1611">
        <v>0.2</v>
      </c>
      <c r="C8" s="1"/>
      <c r="D8" s="1"/>
      <c r="E8" s="1" t="s">
        <v>17</v>
      </c>
      <c r="F8" s="1">
        <f>F7/B5</f>
        <v>2.9940119760479043</v>
      </c>
    </row>
    <row r="9" spans="1:6" ht="18.75" x14ac:dyDescent="0.3">
      <c r="A9" s="1" t="s">
        <v>66</v>
      </c>
      <c r="B9" s="1623">
        <v>8996</v>
      </c>
      <c r="C9" s="1"/>
      <c r="D9" s="1"/>
      <c r="E9" s="1"/>
      <c r="F9" s="1"/>
    </row>
    <row r="10" spans="1:6" ht="18.75" x14ac:dyDescent="0.3">
      <c r="A10" s="2135" t="s">
        <v>29</v>
      </c>
      <c r="B10" s="2135"/>
      <c r="C10" s="2135"/>
      <c r="D10" s="2135"/>
      <c r="E10" s="2135"/>
      <c r="F10" s="1"/>
    </row>
    <row r="11" spans="1:6" ht="18.75" x14ac:dyDescent="0.3">
      <c r="A11" s="2097" t="s">
        <v>230</v>
      </c>
      <c r="B11" s="2098"/>
      <c r="C11" s="549"/>
      <c r="D11" s="1624">
        <v>2.5</v>
      </c>
      <c r="E11" s="1624">
        <f>F7*D11</f>
        <v>1500</v>
      </c>
      <c r="F11" s="1612"/>
    </row>
    <row r="12" spans="1:6" ht="18.75" x14ac:dyDescent="0.3">
      <c r="A12" s="2097" t="s">
        <v>70</v>
      </c>
      <c r="B12" s="2098"/>
      <c r="C12" s="549"/>
      <c r="D12" s="737">
        <v>2.5</v>
      </c>
      <c r="E12" s="1624">
        <f>F7*D12</f>
        <v>1500</v>
      </c>
      <c r="F12" s="1612"/>
    </row>
    <row r="13" spans="1:6" ht="18.75" x14ac:dyDescent="0.3">
      <c r="A13" s="2169" t="s">
        <v>231</v>
      </c>
      <c r="B13" s="2170"/>
      <c r="C13" s="2171"/>
      <c r="D13" s="737">
        <v>1.5</v>
      </c>
      <c r="E13" s="1624">
        <f>F7*D13</f>
        <v>900</v>
      </c>
      <c r="F13" s="25"/>
    </row>
    <row r="14" spans="1:6" ht="18.75" customHeight="1" x14ac:dyDescent="0.25">
      <c r="A14" s="2142" t="s">
        <v>232</v>
      </c>
      <c r="B14" s="2142"/>
      <c r="C14" s="2142"/>
      <c r="D14" s="2142"/>
      <c r="E14" s="2142"/>
      <c r="F14" s="1613"/>
    </row>
    <row r="15" spans="1:6" ht="18.75" x14ac:dyDescent="0.3">
      <c r="A15" s="2169" t="s">
        <v>233</v>
      </c>
      <c r="B15" s="2171"/>
      <c r="C15" s="549"/>
      <c r="D15" s="737">
        <v>1.5</v>
      </c>
      <c r="E15" s="1624">
        <f>F7*D15</f>
        <v>900</v>
      </c>
      <c r="F15" s="1612"/>
    </row>
    <row r="16" spans="1:6" ht="18.75" x14ac:dyDescent="0.3">
      <c r="A16" s="2169" t="s">
        <v>234</v>
      </c>
      <c r="B16" s="2171"/>
      <c r="C16" s="549"/>
      <c r="D16" s="737">
        <v>2</v>
      </c>
      <c r="E16" s="1624">
        <f>F7*D16</f>
        <v>1200</v>
      </c>
      <c r="F16" s="1612"/>
    </row>
    <row r="17" spans="1:6" ht="18.75" x14ac:dyDescent="0.3">
      <c r="A17" s="2142" t="s">
        <v>140</v>
      </c>
      <c r="B17" s="2142"/>
      <c r="C17" s="549"/>
      <c r="D17" s="737">
        <v>2</v>
      </c>
      <c r="E17" s="1624">
        <f>F7*D17</f>
        <v>1200</v>
      </c>
      <c r="F17" s="25"/>
    </row>
    <row r="18" spans="1:6" ht="18.75" x14ac:dyDescent="0.3">
      <c r="A18" s="2094" t="s">
        <v>23</v>
      </c>
      <c r="B18" s="2094"/>
      <c r="C18" s="1"/>
      <c r="D18" s="1"/>
      <c r="E18" s="1"/>
      <c r="F18" s="1620" t="s">
        <v>84</v>
      </c>
    </row>
    <row r="19" spans="1:6" ht="18.75" x14ac:dyDescent="0.3">
      <c r="A19" s="2088" t="s">
        <v>24</v>
      </c>
      <c r="B19" s="2090"/>
      <c r="C19" s="1619" t="s">
        <v>25</v>
      </c>
      <c r="D19" s="1619" t="s">
        <v>26</v>
      </c>
      <c r="E19" s="25"/>
      <c r="F19" s="211"/>
    </row>
    <row r="20" spans="1:6" s="3" customFormat="1" ht="15.75" x14ac:dyDescent="0.25">
      <c r="A20" s="2167" t="s">
        <v>235</v>
      </c>
      <c r="B20" s="2168"/>
      <c r="C20" s="554">
        <v>1.2999999999999999E-3</v>
      </c>
      <c r="D20" s="555">
        <f>B5*C20/100*1000</f>
        <v>2.6052</v>
      </c>
      <c r="F20" s="556"/>
    </row>
    <row r="21" spans="1:6" s="3" customFormat="1" ht="15.75" x14ac:dyDescent="0.25">
      <c r="A21" s="2099" t="s">
        <v>236</v>
      </c>
      <c r="B21" s="2099"/>
      <c r="C21" s="557">
        <v>7.8E-2</v>
      </c>
      <c r="D21" s="74">
        <f>B5*C21/100*1000</f>
        <v>156.31200000000001</v>
      </c>
      <c r="F21" s="559"/>
    </row>
    <row r="22" spans="1:6" ht="18.75" x14ac:dyDescent="0.3">
      <c r="A22" s="676"/>
      <c r="B22" s="676"/>
      <c r="C22" s="677"/>
      <c r="D22" s="678"/>
      <c r="E22" s="679"/>
      <c r="F22" s="679"/>
    </row>
    <row r="23" spans="1:6" ht="18.75" x14ac:dyDescent="0.3">
      <c r="A23" s="1" t="str">
        <f>B2</f>
        <v xml:space="preserve">TELARES </v>
      </c>
      <c r="B23" s="2078" t="str">
        <f>B7</f>
        <v>CELESTE</v>
      </c>
      <c r="C23" s="2078"/>
      <c r="D23" s="1" t="s">
        <v>6</v>
      </c>
      <c r="E23" s="9">
        <f>F4</f>
        <v>2097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620" t="s">
        <v>26</v>
      </c>
      <c r="E24" s="1"/>
      <c r="F24" s="1"/>
    </row>
    <row r="25" spans="1:6" ht="18.75" x14ac:dyDescent="0.3">
      <c r="A25" s="2095" t="str">
        <f>A20</f>
        <v>ROJO SERILENE 2BL  200%</v>
      </c>
      <c r="B25" s="2096"/>
      <c r="C25" s="119">
        <f>C20</f>
        <v>1.2999999999999999E-3</v>
      </c>
      <c r="D25" s="74">
        <f>B5*C25/100*1000</f>
        <v>2.6052</v>
      </c>
      <c r="E25" s="1"/>
      <c r="F25" s="1"/>
    </row>
    <row r="26" spans="1:6" ht="15.75" x14ac:dyDescent="0.25">
      <c r="A26" s="2071" t="str">
        <f>A21</f>
        <v>AZUL LUMACRON FBLE 200%</v>
      </c>
      <c r="B26" s="2071"/>
      <c r="C26" s="119">
        <f>C21</f>
        <v>7.8E-2</v>
      </c>
      <c r="D26" s="74">
        <f>B5*C26/100*1000</f>
        <v>156.31200000000001</v>
      </c>
      <c r="E26" s="2069" t="s">
        <v>83</v>
      </c>
      <c r="F26" s="2069"/>
    </row>
    <row r="27" spans="1:6" ht="18.75" customHeight="1" x14ac:dyDescent="0.25">
      <c r="A27" s="2110" t="s">
        <v>237</v>
      </c>
      <c r="B27" s="2111"/>
      <c r="C27" s="2111"/>
      <c r="D27" s="2111"/>
      <c r="E27" s="895"/>
      <c r="F27" s="895"/>
    </row>
    <row r="28" spans="1:6" ht="15" customHeight="1" x14ac:dyDescent="0.25">
      <c r="A28" s="2110" t="s">
        <v>163</v>
      </c>
      <c r="B28" s="2112"/>
      <c r="C28" s="1614"/>
      <c r="D28" s="1615"/>
      <c r="E28" s="1616"/>
      <c r="F28" s="1616"/>
    </row>
    <row r="29" spans="1:6" ht="15.75" customHeight="1" x14ac:dyDescent="0.25">
      <c r="A29" s="2070" t="s">
        <v>238</v>
      </c>
      <c r="B29" s="2070"/>
      <c r="C29" s="738">
        <v>3</v>
      </c>
      <c r="D29" s="74">
        <f>F7*C29</f>
        <v>1800</v>
      </c>
    </row>
    <row r="30" spans="1:6" ht="14.25" customHeight="1" x14ac:dyDescent="0.25">
      <c r="A30" s="2070" t="s">
        <v>239</v>
      </c>
      <c r="B30" s="2070"/>
      <c r="C30" s="738">
        <v>3</v>
      </c>
      <c r="D30" s="74">
        <f>F7*C30</f>
        <v>1800</v>
      </c>
      <c r="E30" s="2166"/>
      <c r="F30" s="2166"/>
    </row>
    <row r="31" spans="1:6" ht="18" customHeight="1" x14ac:dyDescent="0.25">
      <c r="A31" s="2164" t="s">
        <v>29</v>
      </c>
      <c r="B31" s="2164"/>
      <c r="C31" s="2164"/>
      <c r="D31" s="2164"/>
      <c r="E31" s="1621"/>
      <c r="F31" s="1621"/>
    </row>
    <row r="32" spans="1:6" ht="18.75" customHeight="1" x14ac:dyDescent="0.25">
      <c r="A32" s="2165" t="s">
        <v>240</v>
      </c>
      <c r="B32" s="2165"/>
      <c r="C32" s="2165"/>
      <c r="D32" s="2165"/>
    </row>
    <row r="33" spans="1:4" ht="15.75" customHeight="1" x14ac:dyDescent="0.25">
      <c r="A33" s="2110"/>
      <c r="B33" s="2112"/>
      <c r="C33" s="1622"/>
      <c r="D33" s="1622"/>
    </row>
    <row r="34" spans="1:4" x14ac:dyDescent="0.25">
      <c r="A34" s="2099" t="s">
        <v>70</v>
      </c>
      <c r="B34" s="2099"/>
      <c r="C34" s="1360">
        <v>3.5</v>
      </c>
      <c r="D34" s="1360">
        <f>F7*C34</f>
        <v>2100</v>
      </c>
    </row>
    <row r="35" spans="1:4" x14ac:dyDescent="0.25">
      <c r="A35" s="2070" t="s">
        <v>230</v>
      </c>
      <c r="B35" s="2070"/>
      <c r="C35" s="1359">
        <v>2</v>
      </c>
      <c r="D35" s="1622">
        <f>F7*C35</f>
        <v>1200</v>
      </c>
    </row>
    <row r="36" spans="1:4" x14ac:dyDescent="0.25">
      <c r="A36" s="2070" t="s">
        <v>241</v>
      </c>
      <c r="B36" s="2070"/>
      <c r="C36" s="1622">
        <v>6</v>
      </c>
      <c r="D36" s="1622">
        <f>F7*C36</f>
        <v>3600</v>
      </c>
    </row>
    <row r="37" spans="1:4" x14ac:dyDescent="0.25">
      <c r="A37" s="2163" t="s">
        <v>242</v>
      </c>
      <c r="B37" s="2163"/>
      <c r="C37" s="2163"/>
      <c r="D37" s="2163"/>
    </row>
  </sheetData>
  <mergeCells count="32">
    <mergeCell ref="A18:B18"/>
    <mergeCell ref="A1:B1"/>
    <mergeCell ref="C1:D1"/>
    <mergeCell ref="E1:F1"/>
    <mergeCell ref="A10:E10"/>
    <mergeCell ref="A11:B11"/>
    <mergeCell ref="A12:B12"/>
    <mergeCell ref="A13:C13"/>
    <mergeCell ref="A14:E14"/>
    <mergeCell ref="A15:B15"/>
    <mergeCell ref="A16:B16"/>
    <mergeCell ref="A17:B17"/>
    <mergeCell ref="A30:B30"/>
    <mergeCell ref="E30:F30"/>
    <mergeCell ref="A19:B19"/>
    <mergeCell ref="A20:B20"/>
    <mergeCell ref="A21:B21"/>
    <mergeCell ref="B23:C23"/>
    <mergeCell ref="A24:B24"/>
    <mergeCell ref="A25:B25"/>
    <mergeCell ref="A26:B26"/>
    <mergeCell ref="E26:F26"/>
    <mergeCell ref="A27:D27"/>
    <mergeCell ref="A28:B28"/>
    <mergeCell ref="A29:B29"/>
    <mergeCell ref="A37:D37"/>
    <mergeCell ref="A31:D31"/>
    <mergeCell ref="A32:D32"/>
    <mergeCell ref="A33:B33"/>
    <mergeCell ref="A34:B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6" zoomScale="130" zoomScaleNormal="130" workbookViewId="0">
      <selection activeCell="F22" sqref="F2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77" t="s">
        <v>87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75" t="s">
        <v>204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315">
        <v>1.5</v>
      </c>
      <c r="C4" s="1" t="s">
        <v>5</v>
      </c>
      <c r="D4" s="1"/>
      <c r="E4" s="3" t="s">
        <v>6</v>
      </c>
      <c r="F4" s="889">
        <v>2083</v>
      </c>
    </row>
    <row r="5" spans="1:6" ht="18.75" x14ac:dyDescent="0.3">
      <c r="A5" s="1" t="s">
        <v>7</v>
      </c>
      <c r="B5" s="1302">
        <f>B6*B8</f>
        <v>175.14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973</v>
      </c>
      <c r="C6" s="1" t="s">
        <v>5</v>
      </c>
      <c r="D6" s="1"/>
      <c r="E6" s="3" t="s">
        <v>12</v>
      </c>
      <c r="F6" s="275" t="s">
        <v>191</v>
      </c>
    </row>
    <row r="7" spans="1:6" ht="18.75" x14ac:dyDescent="0.3">
      <c r="A7" s="1" t="s">
        <v>14</v>
      </c>
      <c r="B7" s="889" t="s">
        <v>80</v>
      </c>
      <c r="C7" s="1"/>
      <c r="D7" s="1"/>
      <c r="E7" s="3" t="s">
        <v>15</v>
      </c>
      <c r="F7" s="297">
        <v>600</v>
      </c>
    </row>
    <row r="8" spans="1:6" ht="18.75" x14ac:dyDescent="0.3">
      <c r="A8" s="1" t="s">
        <v>16</v>
      </c>
      <c r="B8" s="348">
        <v>0.18</v>
      </c>
      <c r="C8" s="1"/>
      <c r="D8" s="1"/>
      <c r="E8" s="3" t="s">
        <v>17</v>
      </c>
      <c r="F8" s="546">
        <f>F7/B5</f>
        <v>3.4258307639602608</v>
      </c>
    </row>
    <row r="9" spans="1:6" ht="18.75" x14ac:dyDescent="0.3">
      <c r="A9" s="1" t="s">
        <v>66</v>
      </c>
      <c r="B9" s="1">
        <v>8951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 t="s">
        <v>29</v>
      </c>
      <c r="C11" s="1"/>
      <c r="D11" s="1"/>
      <c r="E11" s="1"/>
      <c r="F11" s="1"/>
    </row>
    <row r="12" spans="1:6" ht="18.75" x14ac:dyDescent="0.3">
      <c r="A12" s="2079" t="s">
        <v>18</v>
      </c>
      <c r="B12" s="2079"/>
      <c r="C12" s="2079"/>
      <c r="D12" s="2079"/>
      <c r="E12" s="2079"/>
      <c r="F12" s="1"/>
    </row>
    <row r="13" spans="1:6" ht="18.75" x14ac:dyDescent="0.3">
      <c r="A13" s="2072" t="s">
        <v>117</v>
      </c>
      <c r="B13" s="2072"/>
      <c r="C13" s="1610"/>
      <c r="D13" s="1610">
        <v>1</v>
      </c>
      <c r="E13" s="1607">
        <f>F7*D13</f>
        <v>600</v>
      </c>
      <c r="F13" s="1"/>
    </row>
    <row r="14" spans="1:6" ht="18.75" x14ac:dyDescent="0.3">
      <c r="A14" s="2072" t="s">
        <v>152</v>
      </c>
      <c r="B14" s="2072"/>
      <c r="C14" s="1604"/>
      <c r="D14" s="1604">
        <v>1</v>
      </c>
      <c r="E14" s="1607">
        <f>F7*D14</f>
        <v>600</v>
      </c>
      <c r="F14" s="1"/>
    </row>
    <row r="15" spans="1:6" ht="18.75" x14ac:dyDescent="0.3">
      <c r="A15" s="2072" t="s">
        <v>153</v>
      </c>
      <c r="B15" s="2072"/>
      <c r="C15" s="20"/>
      <c r="D15" s="1607">
        <v>45</v>
      </c>
      <c r="E15" s="1607">
        <f>D15*F7</f>
        <v>27000</v>
      </c>
      <c r="F15" s="1"/>
    </row>
    <row r="16" spans="1:6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605"/>
      <c r="B17" s="1605"/>
      <c r="C17" s="22"/>
      <c r="D17" s="25"/>
      <c r="E17" s="23"/>
      <c r="F17" s="1606" t="s">
        <v>84</v>
      </c>
    </row>
    <row r="18" spans="1:6" ht="18.75" x14ac:dyDescent="0.3">
      <c r="A18" s="2073" t="s">
        <v>23</v>
      </c>
      <c r="B18" s="2125"/>
      <c r="C18" s="1603"/>
      <c r="D18" s="1603"/>
      <c r="E18" s="1"/>
      <c r="F18" s="211"/>
    </row>
    <row r="19" spans="1:6" ht="18.75" x14ac:dyDescent="0.3">
      <c r="A19" s="2079" t="s">
        <v>24</v>
      </c>
      <c r="B19" s="2079"/>
      <c r="C19" s="1608" t="s">
        <v>25</v>
      </c>
      <c r="D19" s="1603" t="s">
        <v>26</v>
      </c>
      <c r="E19" s="1"/>
      <c r="F19" s="212"/>
    </row>
    <row r="20" spans="1:6" ht="18.75" x14ac:dyDescent="0.3">
      <c r="A20" s="2076" t="s">
        <v>154</v>
      </c>
      <c r="B20" s="2076"/>
      <c r="C20" s="20">
        <v>1.3</v>
      </c>
      <c r="D20" s="74">
        <f>B5*C20/100*1000</f>
        <v>2276.8199999999997</v>
      </c>
      <c r="E20" s="1"/>
      <c r="F20" s="212"/>
    </row>
    <row r="21" spans="1:6" ht="18.75" x14ac:dyDescent="0.3">
      <c r="A21" s="2077" t="s">
        <v>200</v>
      </c>
      <c r="B21" s="2076"/>
      <c r="C21" s="34">
        <v>0.67</v>
      </c>
      <c r="D21" s="74">
        <f>B5*C21/100*1000</f>
        <v>1173.4379999999999</v>
      </c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 t="s">
        <v>29</v>
      </c>
    </row>
    <row r="23" spans="1:6" ht="18.75" x14ac:dyDescent="0.3">
      <c r="A23" s="676"/>
      <c r="B23" s="676"/>
      <c r="C23" s="677"/>
      <c r="D23" s="678"/>
      <c r="E23" s="679"/>
      <c r="F23" s="679"/>
    </row>
    <row r="24" spans="1:6" ht="18.75" x14ac:dyDescent="0.3">
      <c r="A24" s="3" t="str">
        <f>B2</f>
        <v>TELARES DEL SUR</v>
      </c>
      <c r="B24" s="2078" t="str">
        <f>B7</f>
        <v>MARINO</v>
      </c>
      <c r="C24" s="2078"/>
      <c r="D24" s="1" t="s">
        <v>6</v>
      </c>
      <c r="E24" s="9">
        <f>F4</f>
        <v>2083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609" t="s">
        <v>25</v>
      </c>
      <c r="D25" s="1603" t="s">
        <v>26</v>
      </c>
      <c r="E25" s="1"/>
      <c r="F25" s="1"/>
    </row>
    <row r="26" spans="1:6" ht="18.75" x14ac:dyDescent="0.3">
      <c r="A26" s="2071" t="str">
        <f>A20</f>
        <v>AZUL KAYARUS BRL 200%</v>
      </c>
      <c r="B26" s="2071"/>
      <c r="C26" s="48">
        <f t="shared" ref="C26:D27" si="0">C20</f>
        <v>1.3</v>
      </c>
      <c r="D26" s="49">
        <f t="shared" si="0"/>
        <v>2276.8199999999997</v>
      </c>
      <c r="E26" s="1"/>
      <c r="F26" s="1"/>
    </row>
    <row r="27" spans="1:6" ht="18.75" x14ac:dyDescent="0.3">
      <c r="A27" s="2071" t="str">
        <f>A21</f>
        <v>NEGRO KAYARUS CH 1600</v>
      </c>
      <c r="B27" s="2071"/>
      <c r="C27" s="48">
        <f t="shared" si="0"/>
        <v>0.67</v>
      </c>
      <c r="D27" s="49">
        <f t="shared" si="0"/>
        <v>1173.4379999999999</v>
      </c>
      <c r="E27" s="1"/>
      <c r="F27" s="1"/>
    </row>
    <row r="28" spans="1:6" ht="18.75" x14ac:dyDescent="0.3">
      <c r="A28" s="2068"/>
      <c r="B28" s="2068"/>
      <c r="C28" s="48"/>
      <c r="D28" s="49"/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618">
        <v>1.5</v>
      </c>
      <c r="D31" s="1618">
        <f>F7*C31</f>
        <v>900</v>
      </c>
    </row>
    <row r="32" spans="1:6" x14ac:dyDescent="0.25">
      <c r="A32" s="2070" t="s">
        <v>158</v>
      </c>
      <c r="B32" s="2070"/>
      <c r="C32" s="1618">
        <v>3</v>
      </c>
      <c r="D32" s="1618">
        <f>F7*C32</f>
        <v>1800</v>
      </c>
    </row>
  </sheetData>
  <mergeCells count="23">
    <mergeCell ref="E28:F28"/>
    <mergeCell ref="A30:D30"/>
    <mergeCell ref="A31:B31"/>
    <mergeCell ref="A32:B32"/>
    <mergeCell ref="A20:B20"/>
    <mergeCell ref="A21:B21"/>
    <mergeCell ref="A22:B22"/>
    <mergeCell ref="B24:C24"/>
    <mergeCell ref="A25:B25"/>
    <mergeCell ref="A26:B26"/>
    <mergeCell ref="A27:B27"/>
    <mergeCell ref="A28:B28"/>
    <mergeCell ref="A19:B19"/>
    <mergeCell ref="A1:B1"/>
    <mergeCell ref="C1:D1"/>
    <mergeCell ref="E1:F1"/>
    <mergeCell ref="A12:B12"/>
    <mergeCell ref="C12:E12"/>
    <mergeCell ref="A13:B13"/>
    <mergeCell ref="A14:B14"/>
    <mergeCell ref="A15:B15"/>
    <mergeCell ref="A16:B16"/>
    <mergeCell ref="A18:B18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8"/>
  <sheetViews>
    <sheetView topLeftCell="A13" zoomScale="130" zoomScaleNormal="130" workbookViewId="0">
      <selection activeCell="E21" sqref="E2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197</v>
      </c>
      <c r="F1" s="2081"/>
    </row>
    <row r="2" spans="1:7" ht="18.75" x14ac:dyDescent="0.3">
      <c r="A2" s="1" t="s">
        <v>0</v>
      </c>
      <c r="B2" s="275" t="s">
        <v>199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204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2082</v>
      </c>
      <c r="G4" s="3"/>
    </row>
    <row r="5" spans="1:7" ht="18.75" x14ac:dyDescent="0.3">
      <c r="A5" s="1" t="s">
        <v>7</v>
      </c>
      <c r="B5" s="277">
        <f>B6*B8</f>
        <v>175.14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973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0.18</v>
      </c>
      <c r="C8" s="3"/>
      <c r="D8" s="3"/>
      <c r="E8" s="3" t="s">
        <v>17</v>
      </c>
      <c r="F8" s="296">
        <f>F7/B5</f>
        <v>5.7097179399337676</v>
      </c>
      <c r="G8" s="3"/>
    </row>
    <row r="9" spans="1:7" ht="18.75" x14ac:dyDescent="0.3">
      <c r="A9" s="1" t="s">
        <v>66</v>
      </c>
      <c r="B9" s="1">
        <v>8951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298"/>
      <c r="D11" s="1293" t="s">
        <v>164</v>
      </c>
      <c r="E11" s="1293" t="s">
        <v>198</v>
      </c>
      <c r="F11" s="1"/>
    </row>
    <row r="12" spans="1:7" ht="18.75" x14ac:dyDescent="0.3">
      <c r="A12" s="2072" t="s">
        <v>20</v>
      </c>
      <c r="B12" s="2072"/>
      <c r="C12" s="1294"/>
      <c r="D12" s="1294">
        <v>0.6</v>
      </c>
      <c r="E12" s="1295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295">
        <v>2</v>
      </c>
      <c r="E13" s="1295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295">
        <v>2</v>
      </c>
      <c r="E14" s="1295">
        <f>D14*F7</f>
        <v>2000</v>
      </c>
      <c r="F14" s="1"/>
    </row>
    <row r="15" spans="1:7" ht="18.75" x14ac:dyDescent="0.3">
      <c r="A15" s="1292"/>
      <c r="B15" s="1292"/>
      <c r="C15" s="22"/>
      <c r="D15" s="25"/>
      <c r="E15" s="23"/>
      <c r="F15" s="1297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99" t="s">
        <v>25</v>
      </c>
      <c r="D17" s="1293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0.13700000000000001</v>
      </c>
      <c r="D18" s="74">
        <f>B5*C18/100*1000</f>
        <v>239.9418</v>
      </c>
      <c r="E18" s="1"/>
      <c r="F18" s="212"/>
    </row>
    <row r="19" spans="1:12" ht="18.75" x14ac:dyDescent="0.3">
      <c r="A19" s="2077" t="s">
        <v>28</v>
      </c>
      <c r="B19" s="2077"/>
      <c r="C19" s="20">
        <v>2.4E-2</v>
      </c>
      <c r="D19" s="74">
        <f>B5*C19/100*1000</f>
        <v>42.0336</v>
      </c>
      <c r="E19" s="1"/>
      <c r="F19" s="212"/>
    </row>
    <row r="20" spans="1:12" ht="18.75" x14ac:dyDescent="0.3">
      <c r="A20" s="2077" t="s">
        <v>49</v>
      </c>
      <c r="B20" s="2077"/>
      <c r="C20" s="20">
        <v>0.56000000000000005</v>
      </c>
      <c r="D20" s="74">
        <f>B5*C20/100*1000</f>
        <v>980.78399999999999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</v>
      </c>
      <c r="B23" s="2078" t="str">
        <f>B7</f>
        <v>MARINO</v>
      </c>
      <c r="C23" s="2078"/>
      <c r="D23" s="44" t="s">
        <v>30</v>
      </c>
      <c r="E23" s="44">
        <f>F4</f>
        <v>2082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297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f>C18</f>
        <v>0.13700000000000001</v>
      </c>
      <c r="D25" s="49">
        <f t="shared" ref="C25:D27" si="0">D18</f>
        <v>239.9418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2.4E-2</v>
      </c>
      <c r="D26" s="49">
        <f t="shared" si="0"/>
        <v>42.0336</v>
      </c>
      <c r="E26" s="1"/>
      <c r="F26" s="1"/>
    </row>
    <row r="27" spans="1:12" ht="18.75" x14ac:dyDescent="0.3">
      <c r="A27" s="2095" t="str">
        <f>A20</f>
        <v>AZUL MARINO DIANIX CC</v>
      </c>
      <c r="B27" s="2096"/>
      <c r="C27" s="48">
        <f t="shared" si="0"/>
        <v>0.56000000000000005</v>
      </c>
      <c r="D27" s="49">
        <f t="shared" si="0"/>
        <v>980.78399999999999</v>
      </c>
      <c r="E27" s="2069" t="s">
        <v>83</v>
      </c>
      <c r="F27" s="2069"/>
    </row>
    <row r="28" spans="1:12" x14ac:dyDescent="0.25">
      <c r="D28" s="50"/>
    </row>
  </sheetData>
  <mergeCells count="18">
    <mergeCell ref="A13:B13"/>
    <mergeCell ref="A1:B1"/>
    <mergeCell ref="C1:D1"/>
    <mergeCell ref="E1:F1"/>
    <mergeCell ref="A11:B11"/>
    <mergeCell ref="A12:B12"/>
    <mergeCell ref="E27:F27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EC200"/>
  </sheetPr>
  <dimension ref="A1:F37"/>
  <sheetViews>
    <sheetView zoomScale="130" zoomScaleNormal="130" workbookViewId="0">
      <selection activeCell="A10" sqref="A10:E10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6" ht="24" customHeight="1" thickBot="1" x14ac:dyDescent="0.4">
      <c r="A1" s="2080" t="s">
        <v>225</v>
      </c>
      <c r="B1" s="2081"/>
      <c r="C1" s="2082" t="s">
        <v>190</v>
      </c>
      <c r="D1" s="2083"/>
      <c r="E1" s="2080" t="s">
        <v>86</v>
      </c>
      <c r="F1" s="2081"/>
    </row>
    <row r="2" spans="1:6" ht="18.75" x14ac:dyDescent="0.3">
      <c r="A2" s="1" t="s">
        <v>113</v>
      </c>
      <c r="B2" s="279" t="s">
        <v>243</v>
      </c>
      <c r="C2" s="1"/>
      <c r="D2" s="1"/>
      <c r="E2" s="1" t="s">
        <v>1</v>
      </c>
      <c r="F2" s="658">
        <f ca="1">TODAY()</f>
        <v>45555</v>
      </c>
    </row>
    <row r="3" spans="1:6" ht="18.75" x14ac:dyDescent="0.3">
      <c r="A3" s="1" t="s">
        <v>2</v>
      </c>
      <c r="B3" s="279" t="s">
        <v>228</v>
      </c>
      <c r="C3" s="1"/>
      <c r="D3" s="1"/>
      <c r="E3" s="1" t="s">
        <v>3</v>
      </c>
      <c r="F3" s="279" t="s">
        <v>229</v>
      </c>
    </row>
    <row r="4" spans="1:6" ht="18.75" x14ac:dyDescent="0.3">
      <c r="A4" s="1" t="s">
        <v>4</v>
      </c>
      <c r="B4" s="296">
        <v>1.55</v>
      </c>
      <c r="C4" s="1" t="s">
        <v>5</v>
      </c>
      <c r="D4" s="1"/>
      <c r="E4" s="1" t="s">
        <v>6</v>
      </c>
      <c r="F4" s="296">
        <v>2081</v>
      </c>
    </row>
    <row r="5" spans="1:6" ht="18.75" x14ac:dyDescent="0.3">
      <c r="A5" s="1" t="s">
        <v>7</v>
      </c>
      <c r="B5" s="296">
        <f>B6*B8</f>
        <v>114</v>
      </c>
      <c r="C5" s="1" t="s">
        <v>8</v>
      </c>
      <c r="D5" s="1"/>
      <c r="E5" s="1" t="s">
        <v>9</v>
      </c>
      <c r="F5" s="275" t="s">
        <v>10</v>
      </c>
    </row>
    <row r="6" spans="1:6" ht="18.75" x14ac:dyDescent="0.3">
      <c r="A6" s="1" t="s">
        <v>11</v>
      </c>
      <c r="B6" s="296">
        <v>570</v>
      </c>
      <c r="C6" s="1" t="s">
        <v>5</v>
      </c>
      <c r="D6" s="1"/>
      <c r="E6" s="1" t="s">
        <v>12</v>
      </c>
      <c r="F6" s="279" t="s">
        <v>191</v>
      </c>
    </row>
    <row r="7" spans="1:6" ht="18.75" x14ac:dyDescent="0.3">
      <c r="A7" s="1" t="s">
        <v>14</v>
      </c>
      <c r="B7" s="279" t="s">
        <v>120</v>
      </c>
      <c r="C7" s="1"/>
      <c r="D7" s="1"/>
      <c r="E7" s="1" t="s">
        <v>15</v>
      </c>
      <c r="F7" s="296">
        <v>600</v>
      </c>
    </row>
    <row r="8" spans="1:6" ht="18.75" x14ac:dyDescent="0.3">
      <c r="A8" s="1" t="s">
        <v>16</v>
      </c>
      <c r="B8" s="1611">
        <v>0.2</v>
      </c>
      <c r="C8" s="1"/>
      <c r="D8" s="1"/>
      <c r="E8" s="1" t="s">
        <v>17</v>
      </c>
      <c r="F8" s="1">
        <f>F7/B5</f>
        <v>5.2631578947368425</v>
      </c>
    </row>
    <row r="9" spans="1:6" ht="18.75" x14ac:dyDescent="0.3">
      <c r="A9" s="1" t="s">
        <v>66</v>
      </c>
      <c r="B9" s="1601">
        <v>8858</v>
      </c>
      <c r="C9" s="1"/>
      <c r="D9" s="1"/>
      <c r="E9" s="1"/>
      <c r="F9" s="1"/>
    </row>
    <row r="10" spans="1:6" ht="18.75" x14ac:dyDescent="0.3">
      <c r="A10" s="2135" t="s">
        <v>29</v>
      </c>
      <c r="B10" s="2135"/>
      <c r="C10" s="2135"/>
      <c r="D10" s="2135"/>
      <c r="E10" s="2135"/>
      <c r="F10" s="1"/>
    </row>
    <row r="11" spans="1:6" ht="18.75" x14ac:dyDescent="0.3">
      <c r="A11" s="2097" t="s">
        <v>230</v>
      </c>
      <c r="B11" s="2098"/>
      <c r="C11" s="549"/>
      <c r="D11" s="1602">
        <v>2.5</v>
      </c>
      <c r="E11" s="1602">
        <f>F7*D11</f>
        <v>1500</v>
      </c>
      <c r="F11" s="1612"/>
    </row>
    <row r="12" spans="1:6" ht="18.75" x14ac:dyDescent="0.3">
      <c r="A12" s="2097" t="s">
        <v>70</v>
      </c>
      <c r="B12" s="2098"/>
      <c r="C12" s="549"/>
      <c r="D12" s="737">
        <v>2.5</v>
      </c>
      <c r="E12" s="1602">
        <f>F7*D12</f>
        <v>1500</v>
      </c>
      <c r="F12" s="1612"/>
    </row>
    <row r="13" spans="1:6" ht="18.75" x14ac:dyDescent="0.3">
      <c r="A13" s="2169" t="s">
        <v>231</v>
      </c>
      <c r="B13" s="2170"/>
      <c r="C13" s="2171"/>
      <c r="D13" s="737">
        <v>1.5</v>
      </c>
      <c r="E13" s="1602">
        <f>F7*D13</f>
        <v>900</v>
      </c>
      <c r="F13" s="25"/>
    </row>
    <row r="14" spans="1:6" ht="18.75" customHeight="1" x14ac:dyDescent="0.25">
      <c r="A14" s="2142" t="s">
        <v>232</v>
      </c>
      <c r="B14" s="2142"/>
      <c r="C14" s="2142"/>
      <c r="D14" s="2142"/>
      <c r="E14" s="2142"/>
      <c r="F14" s="1613"/>
    </row>
    <row r="15" spans="1:6" ht="18.75" x14ac:dyDescent="0.3">
      <c r="A15" s="2169" t="s">
        <v>233</v>
      </c>
      <c r="B15" s="2171"/>
      <c r="C15" s="549"/>
      <c r="D15" s="737">
        <v>1.5</v>
      </c>
      <c r="E15" s="1602">
        <f>F7*D15</f>
        <v>900</v>
      </c>
      <c r="F15" s="1612"/>
    </row>
    <row r="16" spans="1:6" ht="18.75" x14ac:dyDescent="0.3">
      <c r="A16" s="2169" t="s">
        <v>234</v>
      </c>
      <c r="B16" s="2171"/>
      <c r="C16" s="549"/>
      <c r="D16" s="737">
        <v>2</v>
      </c>
      <c r="E16" s="1602">
        <f>F7*D16</f>
        <v>1200</v>
      </c>
      <c r="F16" s="1612"/>
    </row>
    <row r="17" spans="1:6" ht="18.75" x14ac:dyDescent="0.3">
      <c r="A17" s="2142" t="s">
        <v>140</v>
      </c>
      <c r="B17" s="2142"/>
      <c r="C17" s="549"/>
      <c r="D17" s="737">
        <v>2</v>
      </c>
      <c r="E17" s="1602">
        <f>F7*D17</f>
        <v>1200</v>
      </c>
      <c r="F17" s="25"/>
    </row>
    <row r="18" spans="1:6" ht="18.75" x14ac:dyDescent="0.3">
      <c r="A18" s="2094" t="s">
        <v>23</v>
      </c>
      <c r="B18" s="2094"/>
      <c r="C18" s="1"/>
      <c r="D18" s="1"/>
      <c r="E18" s="1"/>
      <c r="F18" s="1600" t="s">
        <v>84</v>
      </c>
    </row>
    <row r="19" spans="1:6" ht="18.75" x14ac:dyDescent="0.3">
      <c r="A19" s="2088" t="s">
        <v>24</v>
      </c>
      <c r="B19" s="2090"/>
      <c r="C19" s="1599" t="s">
        <v>25</v>
      </c>
      <c r="D19" s="1599" t="s">
        <v>26</v>
      </c>
      <c r="E19" s="25"/>
      <c r="F19" s="211"/>
    </row>
    <row r="20" spans="1:6" s="3" customFormat="1" ht="15.75" x14ac:dyDescent="0.25">
      <c r="A20" s="2167" t="s">
        <v>235</v>
      </c>
      <c r="B20" s="2168"/>
      <c r="C20" s="554">
        <v>1.2999999999999999E-3</v>
      </c>
      <c r="D20" s="555">
        <f>B5*C20/100*1000</f>
        <v>1.482</v>
      </c>
      <c r="F20" s="556"/>
    </row>
    <row r="21" spans="1:6" s="3" customFormat="1" ht="15.75" x14ac:dyDescent="0.25">
      <c r="A21" s="2099" t="s">
        <v>236</v>
      </c>
      <c r="B21" s="2099"/>
      <c r="C21" s="557">
        <v>7.8E-2</v>
      </c>
      <c r="D21" s="74">
        <f>B5*C21/100*1000</f>
        <v>88.92</v>
      </c>
      <c r="F21" s="559"/>
    </row>
    <row r="22" spans="1:6" ht="18.75" x14ac:dyDescent="0.3">
      <c r="A22" s="676"/>
      <c r="B22" s="676"/>
      <c r="C22" s="677"/>
      <c r="D22" s="678"/>
      <c r="E22" s="679"/>
      <c r="F22" s="679"/>
    </row>
    <row r="23" spans="1:6" ht="18.75" x14ac:dyDescent="0.3">
      <c r="A23" s="1" t="str">
        <f>B2</f>
        <v xml:space="preserve">TELARES </v>
      </c>
      <c r="B23" s="2078" t="str">
        <f>B7</f>
        <v>CELESTE</v>
      </c>
      <c r="C23" s="2078"/>
      <c r="D23" s="1" t="s">
        <v>6</v>
      </c>
      <c r="E23" s="9">
        <f>F4</f>
        <v>2081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600" t="s">
        <v>26</v>
      </c>
      <c r="E24" s="1"/>
      <c r="F24" s="1"/>
    </row>
    <row r="25" spans="1:6" ht="18.75" x14ac:dyDescent="0.3">
      <c r="A25" s="2095" t="str">
        <f>A20</f>
        <v>ROJO SERILENE 2BL  200%</v>
      </c>
      <c r="B25" s="2096"/>
      <c r="C25" s="119">
        <f>C20</f>
        <v>1.2999999999999999E-3</v>
      </c>
      <c r="D25" s="74">
        <f>B5*C25/100*1000</f>
        <v>1.482</v>
      </c>
      <c r="E25" s="1"/>
      <c r="F25" s="1"/>
    </row>
    <row r="26" spans="1:6" ht="15.75" x14ac:dyDescent="0.25">
      <c r="A26" s="2071" t="str">
        <f>A21</f>
        <v>AZUL LUMACRON FBLE 200%</v>
      </c>
      <c r="B26" s="2071"/>
      <c r="C26" s="119">
        <f>C21</f>
        <v>7.8E-2</v>
      </c>
      <c r="D26" s="74">
        <f>B5*C26/100*1000</f>
        <v>88.92</v>
      </c>
      <c r="E26" s="2069" t="s">
        <v>83</v>
      </c>
      <c r="F26" s="2069"/>
    </row>
    <row r="27" spans="1:6" ht="18.75" customHeight="1" x14ac:dyDescent="0.25">
      <c r="A27" s="2110" t="s">
        <v>237</v>
      </c>
      <c r="B27" s="2111"/>
      <c r="C27" s="2111"/>
      <c r="D27" s="2111"/>
      <c r="E27" s="895"/>
      <c r="F27" s="895"/>
    </row>
    <row r="28" spans="1:6" ht="15" customHeight="1" x14ac:dyDescent="0.25">
      <c r="A28" s="2110" t="s">
        <v>163</v>
      </c>
      <c r="B28" s="2112"/>
      <c r="C28" s="1614"/>
      <c r="D28" s="1615"/>
      <c r="E28" s="1616"/>
      <c r="F28" s="1616"/>
    </row>
    <row r="29" spans="1:6" ht="15.75" customHeight="1" x14ac:dyDescent="0.25">
      <c r="A29" s="2070" t="s">
        <v>238</v>
      </c>
      <c r="B29" s="2070"/>
      <c r="C29" s="738">
        <v>3</v>
      </c>
      <c r="D29" s="74">
        <f>F7*C29</f>
        <v>1800</v>
      </c>
    </row>
    <row r="30" spans="1:6" ht="14.25" customHeight="1" x14ac:dyDescent="0.25">
      <c r="A30" s="2070" t="s">
        <v>239</v>
      </c>
      <c r="B30" s="2070"/>
      <c r="C30" s="738">
        <v>3</v>
      </c>
      <c r="D30" s="74">
        <f>F7*C30</f>
        <v>1800</v>
      </c>
      <c r="E30" s="2166"/>
      <c r="F30" s="2166"/>
    </row>
    <row r="31" spans="1:6" ht="18" customHeight="1" x14ac:dyDescent="0.25">
      <c r="A31" s="2110" t="s">
        <v>29</v>
      </c>
      <c r="B31" s="2111"/>
      <c r="C31" s="2111"/>
      <c r="D31" s="2112"/>
      <c r="E31" s="1617"/>
      <c r="F31" s="1617"/>
    </row>
    <row r="32" spans="1:6" ht="18.75" customHeight="1" x14ac:dyDescent="0.25">
      <c r="A32" s="2165" t="s">
        <v>240</v>
      </c>
      <c r="B32" s="2165"/>
      <c r="C32" s="2165"/>
      <c r="D32" s="2165"/>
    </row>
    <row r="33" spans="1:4" ht="15.75" customHeight="1" x14ac:dyDescent="0.25">
      <c r="A33" s="2110"/>
      <c r="B33" s="2112"/>
      <c r="C33" s="141"/>
      <c r="D33" s="141"/>
    </row>
    <row r="34" spans="1:4" x14ac:dyDescent="0.25">
      <c r="A34" s="2099" t="s">
        <v>70</v>
      </c>
      <c r="B34" s="2099"/>
      <c r="C34" s="1360">
        <v>3.5</v>
      </c>
      <c r="D34" s="1360">
        <f>F7*C34</f>
        <v>2100</v>
      </c>
    </row>
    <row r="35" spans="1:4" x14ac:dyDescent="0.25">
      <c r="A35" s="2070" t="s">
        <v>230</v>
      </c>
      <c r="B35" s="2070"/>
      <c r="C35" s="1359">
        <v>2</v>
      </c>
      <c r="D35" s="141">
        <f>F7*C35</f>
        <v>1200</v>
      </c>
    </row>
    <row r="36" spans="1:4" x14ac:dyDescent="0.25">
      <c r="A36" s="2070" t="s">
        <v>241</v>
      </c>
      <c r="B36" s="2070"/>
      <c r="C36" s="141">
        <v>5</v>
      </c>
      <c r="D36" s="141">
        <f>F7*C36</f>
        <v>3000</v>
      </c>
    </row>
    <row r="37" spans="1:4" x14ac:dyDescent="0.25">
      <c r="A37" s="2163" t="s">
        <v>242</v>
      </c>
      <c r="B37" s="2163"/>
      <c r="C37" s="2163"/>
      <c r="D37" s="2163"/>
    </row>
  </sheetData>
  <mergeCells count="32">
    <mergeCell ref="A12:B12"/>
    <mergeCell ref="A1:B1"/>
    <mergeCell ref="C1:D1"/>
    <mergeCell ref="E1:F1"/>
    <mergeCell ref="A10:E10"/>
    <mergeCell ref="A11:B11"/>
    <mergeCell ref="A25:B25"/>
    <mergeCell ref="A13:C13"/>
    <mergeCell ref="A14:E14"/>
    <mergeCell ref="A15:B15"/>
    <mergeCell ref="A16:B16"/>
    <mergeCell ref="A17:B17"/>
    <mergeCell ref="A18:B18"/>
    <mergeCell ref="A19:B19"/>
    <mergeCell ref="A20:B20"/>
    <mergeCell ref="A21:B21"/>
    <mergeCell ref="B23:C23"/>
    <mergeCell ref="A24:B24"/>
    <mergeCell ref="A37:D37"/>
    <mergeCell ref="A33:B33"/>
    <mergeCell ref="A26:B26"/>
    <mergeCell ref="E26:F26"/>
    <mergeCell ref="A27:D27"/>
    <mergeCell ref="A28:B28"/>
    <mergeCell ref="A29:B29"/>
    <mergeCell ref="A30:B30"/>
    <mergeCell ref="E30:F30"/>
    <mergeCell ref="A31:D31"/>
    <mergeCell ref="A32:D32"/>
    <mergeCell ref="A34:B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topLeftCell="A10" zoomScale="130" zoomScaleNormal="130" workbookViewId="0">
      <selection activeCell="E11" sqref="E11:F13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2080</v>
      </c>
      <c r="G4" s="3"/>
    </row>
    <row r="5" spans="1:10" ht="18.75" x14ac:dyDescent="0.3">
      <c r="A5" s="1" t="s">
        <v>7</v>
      </c>
      <c r="B5" s="277">
        <f>B6*B8</f>
        <v>138.18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329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7.236937328122738</v>
      </c>
      <c r="G8" s="3"/>
    </row>
    <row r="9" spans="1:10" ht="18.75" x14ac:dyDescent="0.3">
      <c r="A9" s="1" t="s">
        <v>66</v>
      </c>
      <c r="B9" s="1">
        <v>8888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592" t="s">
        <v>164</v>
      </c>
      <c r="D11" s="1593" t="s">
        <v>198</v>
      </c>
      <c r="E11" s="2116" t="s">
        <v>214</v>
      </c>
      <c r="F11" s="2117"/>
    </row>
    <row r="12" spans="1:10" ht="18.75" x14ac:dyDescent="0.3">
      <c r="A12" s="2072" t="s">
        <v>213</v>
      </c>
      <c r="B12" s="2072"/>
      <c r="C12" s="1598">
        <v>0.4</v>
      </c>
      <c r="D12" s="1590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590">
        <v>0.6</v>
      </c>
      <c r="D13" s="1590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595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595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596" t="s">
        <v>29</v>
      </c>
      <c r="B17" s="1596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597" t="s">
        <v>25</v>
      </c>
      <c r="D19" s="1591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435.26700000000005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131.27099999999999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746.17200000000003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594" t="s">
        <v>30</v>
      </c>
      <c r="E24" s="9">
        <f>F4</f>
        <v>2080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597" t="s">
        <v>25</v>
      </c>
      <c r="D25" s="1591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435.26700000000005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131.27099999999999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746.17200000000003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6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12:B12"/>
    <mergeCell ref="E12:F12"/>
    <mergeCell ref="A1:B1"/>
    <mergeCell ref="C1:D1"/>
    <mergeCell ref="E1:F1"/>
    <mergeCell ref="A11:B11"/>
    <mergeCell ref="E11:F11"/>
  </mergeCell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topLeftCell="A16" zoomScale="130" zoomScaleNormal="130" workbookViewId="0">
      <selection activeCell="H12" sqref="H12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2079</v>
      </c>
      <c r="G4" s="3"/>
    </row>
    <row r="5" spans="1:10" ht="18.75" x14ac:dyDescent="0.3">
      <c r="A5" s="1" t="s">
        <v>7</v>
      </c>
      <c r="B5" s="277">
        <f>B6*B8</f>
        <v>138.18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329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7.236937328122738</v>
      </c>
      <c r="G8" s="3"/>
    </row>
    <row r="9" spans="1:10" ht="18.75" x14ac:dyDescent="0.3">
      <c r="A9" s="1" t="s">
        <v>66</v>
      </c>
      <c r="B9" s="1">
        <v>8888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592"/>
      <c r="D11" s="1593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598">
        <v>0.4</v>
      </c>
      <c r="D12" s="1590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590">
        <v>0.6</v>
      </c>
      <c r="D13" s="1590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595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595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596" t="s">
        <v>29</v>
      </c>
      <c r="B17" s="1596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597" t="s">
        <v>25</v>
      </c>
      <c r="D19" s="1591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435.26700000000005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131.27099999999999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746.17200000000003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594" t="s">
        <v>30</v>
      </c>
      <c r="E24" s="9">
        <f>F4</f>
        <v>2079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597" t="s">
        <v>25</v>
      </c>
      <c r="D25" s="1591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435.26700000000005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131.27099999999999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746.17200000000003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6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E13:F13"/>
    <mergeCell ref="A14:B14"/>
    <mergeCell ref="A15:B15"/>
    <mergeCell ref="A16:B16"/>
    <mergeCell ref="A18:B18"/>
    <mergeCell ref="A19:B19"/>
    <mergeCell ref="A20:B20"/>
    <mergeCell ref="A21:B21"/>
    <mergeCell ref="A22:B22"/>
    <mergeCell ref="A25:B25"/>
    <mergeCell ref="A12:B12"/>
    <mergeCell ref="E12:F12"/>
    <mergeCell ref="A1:B1"/>
    <mergeCell ref="C1:D1"/>
    <mergeCell ref="E1:F1"/>
    <mergeCell ref="A11:B11"/>
    <mergeCell ref="E11:F11"/>
  </mergeCell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3"/>
  <sheetViews>
    <sheetView topLeftCell="A10" zoomScale="130" zoomScaleNormal="130" workbookViewId="0">
      <selection activeCell="H28" sqref="H28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2078</v>
      </c>
      <c r="G4" s="3"/>
    </row>
    <row r="5" spans="1:10" ht="18.75" x14ac:dyDescent="0.3">
      <c r="A5" s="1" t="s">
        <v>7</v>
      </c>
      <c r="B5" s="277">
        <f>B6*B8</f>
        <v>138.18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329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227</v>
      </c>
      <c r="C7" s="3"/>
      <c r="D7" s="3"/>
      <c r="E7" s="3" t="s">
        <v>15</v>
      </c>
      <c r="F7" s="296">
        <v>1000</v>
      </c>
      <c r="G7" s="3"/>
    </row>
    <row r="8" spans="1:10" ht="18.75" x14ac:dyDescent="0.3">
      <c r="A8" s="1" t="s">
        <v>16</v>
      </c>
      <c r="B8" s="359">
        <v>0.42</v>
      </c>
      <c r="C8" s="3"/>
      <c r="D8" s="3"/>
      <c r="E8" s="3" t="s">
        <v>17</v>
      </c>
      <c r="F8" s="296">
        <f>F7/B5</f>
        <v>7.236937328122738</v>
      </c>
      <c r="G8" s="3"/>
    </row>
    <row r="9" spans="1:10" ht="18.75" x14ac:dyDescent="0.3">
      <c r="A9" s="1" t="s">
        <v>66</v>
      </c>
      <c r="B9" s="1">
        <v>8888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582"/>
      <c r="D11" s="1583"/>
      <c r="E11" s="2116" t="s">
        <v>214</v>
      </c>
      <c r="F11" s="2117"/>
    </row>
    <row r="12" spans="1:10" ht="18.75" x14ac:dyDescent="0.3">
      <c r="A12" s="2072" t="s">
        <v>213</v>
      </c>
      <c r="B12" s="2072"/>
      <c r="C12" s="1588">
        <v>0.4</v>
      </c>
      <c r="D12" s="1580">
        <f>F7*C12</f>
        <v>400</v>
      </c>
      <c r="E12" s="2118" t="s">
        <v>176</v>
      </c>
      <c r="F12" s="2119"/>
    </row>
    <row r="13" spans="1:10" ht="18.75" x14ac:dyDescent="0.3">
      <c r="A13" s="2072" t="s">
        <v>20</v>
      </c>
      <c r="B13" s="2072"/>
      <c r="C13" s="1580">
        <v>0.6</v>
      </c>
      <c r="D13" s="1580">
        <f>F7*C13</f>
        <v>600</v>
      </c>
      <c r="E13" s="2120" t="s">
        <v>172</v>
      </c>
      <c r="F13" s="2121"/>
    </row>
    <row r="14" spans="1:10" ht="18.75" x14ac:dyDescent="0.3">
      <c r="A14" s="2072" t="s">
        <v>21</v>
      </c>
      <c r="B14" s="2072"/>
      <c r="C14" s="738">
        <v>2</v>
      </c>
      <c r="D14" s="1586">
        <f>F7*C14</f>
        <v>2000</v>
      </c>
      <c r="E14" s="81"/>
      <c r="F14" s="1"/>
    </row>
    <row r="15" spans="1:10" ht="18.75" x14ac:dyDescent="0.3">
      <c r="A15" s="2072" t="s">
        <v>22</v>
      </c>
      <c r="B15" s="2072"/>
      <c r="C15" s="738">
        <v>2</v>
      </c>
      <c r="D15" s="1586">
        <f>F7*C15</f>
        <v>2000</v>
      </c>
      <c r="E15" s="81"/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584" t="s">
        <v>29</v>
      </c>
      <c r="B17" s="1584"/>
      <c r="C17" s="22"/>
      <c r="D17" s="25"/>
      <c r="E17" s="23"/>
      <c r="F17" s="1"/>
    </row>
    <row r="18" spans="1:6" ht="18.75" x14ac:dyDescent="0.3">
      <c r="A18" s="2073" t="s">
        <v>23</v>
      </c>
      <c r="B18" s="2074"/>
      <c r="C18" s="176"/>
      <c r="D18" s="280"/>
      <c r="E18" s="1"/>
      <c r="F18" s="1"/>
    </row>
    <row r="19" spans="1:6" ht="18.75" x14ac:dyDescent="0.3">
      <c r="A19" s="2079" t="s">
        <v>24</v>
      </c>
      <c r="B19" s="2079"/>
      <c r="C19" s="1587" t="s">
        <v>25</v>
      </c>
      <c r="D19" s="1581" t="s">
        <v>26</v>
      </c>
      <c r="E19" s="1"/>
      <c r="F19" s="211"/>
    </row>
    <row r="20" spans="1:6" ht="18.75" x14ac:dyDescent="0.3">
      <c r="A20" s="2077" t="s">
        <v>27</v>
      </c>
      <c r="B20" s="2077"/>
      <c r="C20" s="20">
        <v>0.315</v>
      </c>
      <c r="D20" s="74">
        <f>B5*C20/100*1000</f>
        <v>435.26700000000005</v>
      </c>
      <c r="E20" s="1"/>
      <c r="F20" s="212"/>
    </row>
    <row r="21" spans="1:6" ht="18.75" x14ac:dyDescent="0.3">
      <c r="A21" s="2077" t="s">
        <v>28</v>
      </c>
      <c r="B21" s="2077"/>
      <c r="C21" s="34">
        <v>9.5000000000000001E-2</v>
      </c>
      <c r="D21" s="74">
        <f>B5*C21/100*1000</f>
        <v>131.27099999999999</v>
      </c>
      <c r="E21" s="1"/>
      <c r="F21" s="212"/>
    </row>
    <row r="22" spans="1:6" ht="18.75" x14ac:dyDescent="0.3">
      <c r="A22" s="2077" t="s">
        <v>52</v>
      </c>
      <c r="B22" s="2077"/>
      <c r="C22" s="20">
        <v>0.54</v>
      </c>
      <c r="D22" s="74">
        <f>B5*C22/100*1000</f>
        <v>746.17200000000003</v>
      </c>
      <c r="E22" s="1"/>
      <c r="F22" s="213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1" t="str">
        <f>B2</f>
        <v>TELARES D SUR</v>
      </c>
      <c r="B24" s="1"/>
      <c r="C24" s="44" t="str">
        <f>B7</f>
        <v>GRIS TOPO S/M</v>
      </c>
      <c r="D24" s="1585" t="s">
        <v>30</v>
      </c>
      <c r="E24" s="9">
        <f>F4</f>
        <v>2078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587" t="s">
        <v>25</v>
      </c>
      <c r="D25" s="1581" t="s">
        <v>26</v>
      </c>
      <c r="E25" s="1"/>
      <c r="F25" s="1"/>
    </row>
    <row r="26" spans="1:6" ht="18.75" x14ac:dyDescent="0.3">
      <c r="A26" s="2123" t="str">
        <f>A20</f>
        <v>PARDO LUMACRON SER 150%</v>
      </c>
      <c r="B26" s="2124"/>
      <c r="C26" s="48">
        <f>C20</f>
        <v>0.315</v>
      </c>
      <c r="D26" s="49">
        <f>B5*C26/100*1000</f>
        <v>435.26700000000005</v>
      </c>
      <c r="E26" s="1"/>
      <c r="F26" s="1"/>
    </row>
    <row r="27" spans="1:6" ht="18.75" x14ac:dyDescent="0.3">
      <c r="A27" s="2095" t="str">
        <f>A21</f>
        <v>RUBINA LUMACRON 2GFL CONC</v>
      </c>
      <c r="B27" s="2096"/>
      <c r="C27" s="48">
        <f>C21</f>
        <v>9.5000000000000001E-2</v>
      </c>
      <c r="D27" s="49">
        <f>B5*C27/100*1000</f>
        <v>131.27099999999999</v>
      </c>
      <c r="E27" s="1"/>
      <c r="F27" s="1"/>
    </row>
    <row r="28" spans="1:6" ht="15" customHeight="1" x14ac:dyDescent="0.3">
      <c r="A28" s="2095" t="str">
        <f>A22</f>
        <v>AZUL LUMACRON FBLE 150%</v>
      </c>
      <c r="B28" s="2096"/>
      <c r="C28" s="48">
        <f>C22</f>
        <v>0.54</v>
      </c>
      <c r="D28" s="49">
        <f>B5*C28/100*1000</f>
        <v>746.17200000000003</v>
      </c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6">
    <mergeCell ref="E1:F1"/>
    <mergeCell ref="A11:B11"/>
    <mergeCell ref="A12:B12"/>
    <mergeCell ref="E11:F11"/>
    <mergeCell ref="E12:F12"/>
    <mergeCell ref="A18:B18"/>
    <mergeCell ref="A19:B19"/>
    <mergeCell ref="A20:B20"/>
    <mergeCell ref="A1:B1"/>
    <mergeCell ref="C1:D1"/>
    <mergeCell ref="A30:D30"/>
    <mergeCell ref="A31:B31"/>
    <mergeCell ref="A32:B32"/>
    <mergeCell ref="A33:B33"/>
    <mergeCell ref="E13:F13"/>
    <mergeCell ref="A21:B21"/>
    <mergeCell ref="A22:B22"/>
    <mergeCell ref="A13:B13"/>
    <mergeCell ref="E28:F28"/>
    <mergeCell ref="A25:B25"/>
    <mergeCell ref="A26:B26"/>
    <mergeCell ref="A27:B27"/>
    <mergeCell ref="A28:B28"/>
    <mergeCell ref="A14:B14"/>
    <mergeCell ref="A15:B15"/>
    <mergeCell ref="A16:B16"/>
  </mergeCell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1"/>
  <sheetViews>
    <sheetView topLeftCell="A5" zoomScale="130" zoomScaleNormal="130" workbookViewId="0">
      <selection activeCell="E11" sqref="E11:F1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2068</v>
      </c>
    </row>
    <row r="5" spans="1:6" ht="18.75" x14ac:dyDescent="0.3">
      <c r="A5" s="1" t="s">
        <v>7</v>
      </c>
      <c r="B5" s="275">
        <f>B6*B8</f>
        <v>134.82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0.42</v>
      </c>
      <c r="C8" s="1"/>
      <c r="D8" s="1"/>
      <c r="E8" s="3" t="s">
        <v>17</v>
      </c>
      <c r="F8" s="361">
        <f>F7/B5</f>
        <v>7.4172971369233052</v>
      </c>
    </row>
    <row r="9" spans="1:6" ht="18.75" x14ac:dyDescent="0.3">
      <c r="A9" s="1" t="s">
        <v>66</v>
      </c>
      <c r="B9" s="296">
        <v>8914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89"/>
      <c r="C11" s="1573" t="s">
        <v>164</v>
      </c>
      <c r="D11" s="1579" t="s">
        <v>198</v>
      </c>
      <c r="E11" s="2116" t="s">
        <v>214</v>
      </c>
      <c r="F11" s="2117"/>
    </row>
    <row r="12" spans="1:6" ht="18.75" x14ac:dyDescent="0.3">
      <c r="A12" s="2072" t="s">
        <v>226</v>
      </c>
      <c r="B12" s="2072"/>
      <c r="C12" s="1572">
        <v>0.4</v>
      </c>
      <c r="D12" s="1572">
        <f>F7*C12</f>
        <v>400</v>
      </c>
      <c r="E12" s="2118" t="s">
        <v>176</v>
      </c>
      <c r="F12" s="2119"/>
    </row>
    <row r="13" spans="1:6" ht="18.75" x14ac:dyDescent="0.3">
      <c r="A13" s="2072" t="s">
        <v>20</v>
      </c>
      <c r="B13" s="2072"/>
      <c r="C13" s="738">
        <v>0.6</v>
      </c>
      <c r="D13" s="1574">
        <f>F7*C13</f>
        <v>600</v>
      </c>
      <c r="E13" s="2120" t="s">
        <v>172</v>
      </c>
      <c r="F13" s="2121"/>
    </row>
    <row r="14" spans="1:6" ht="18.75" x14ac:dyDescent="0.3">
      <c r="A14" s="2072" t="s">
        <v>21</v>
      </c>
      <c r="B14" s="2072"/>
      <c r="C14" s="738">
        <v>2</v>
      </c>
      <c r="D14" s="1574">
        <f>F7*C14</f>
        <v>2000</v>
      </c>
      <c r="E14" s="81"/>
      <c r="F14" s="25"/>
    </row>
    <row r="15" spans="1:6" ht="18.75" x14ac:dyDescent="0.3">
      <c r="A15" s="2072" t="s">
        <v>22</v>
      </c>
      <c r="B15" s="2072"/>
      <c r="C15" s="738">
        <v>2</v>
      </c>
      <c r="D15" s="1574">
        <f>F7*C15</f>
        <v>2000</v>
      </c>
      <c r="E15" s="81"/>
      <c r="F15" s="25"/>
    </row>
    <row r="16" spans="1:6" ht="18.75" x14ac:dyDescent="0.3">
      <c r="A16" s="1575"/>
      <c r="B16" s="1575"/>
      <c r="C16" s="22"/>
      <c r="D16" s="25"/>
      <c r="E16" s="23"/>
      <c r="F16" s="1578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 t="s">
        <v>29</v>
      </c>
    </row>
    <row r="18" spans="1:6" ht="18.75" x14ac:dyDescent="0.3">
      <c r="A18" s="2079" t="s">
        <v>24</v>
      </c>
      <c r="B18" s="2079"/>
      <c r="C18" s="1577" t="s">
        <v>25</v>
      </c>
      <c r="D18" s="1576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1617.84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2068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578" t="s">
        <v>26</v>
      </c>
      <c r="E24" s="1"/>
      <c r="F24" s="1"/>
    </row>
    <row r="25" spans="1:6" ht="18.75" x14ac:dyDescent="0.3">
      <c r="A25" s="2071" t="str">
        <f>A19</f>
        <v>AZUL LUMACRON FBLE 150%</v>
      </c>
      <c r="B25" s="2071"/>
      <c r="C25" s="48">
        <v>1.2</v>
      </c>
      <c r="D25" s="49">
        <f t="shared" ref="D25" si="0">D19</f>
        <v>1617.84</v>
      </c>
      <c r="E25" s="1"/>
      <c r="F25" s="1"/>
    </row>
    <row r="26" spans="1:6" ht="18.75" x14ac:dyDescent="0.3">
      <c r="A26" s="2068"/>
      <c r="B26" s="2068"/>
      <c r="C26" s="48"/>
      <c r="D26" s="49"/>
      <c r="E26" s="2107" t="s">
        <v>83</v>
      </c>
      <c r="F26" s="2108"/>
    </row>
    <row r="27" spans="1:6" x14ac:dyDescent="0.25">
      <c r="D27" s="50"/>
    </row>
    <row r="28" spans="1:6" x14ac:dyDescent="0.25">
      <c r="A28" s="2070" t="s">
        <v>69</v>
      </c>
      <c r="B28" s="2070"/>
      <c r="C28" s="2070"/>
      <c r="D28" s="2070"/>
    </row>
    <row r="29" spans="1:6" x14ac:dyDescent="0.25">
      <c r="A29" s="2070" t="s">
        <v>70</v>
      </c>
      <c r="B29" s="2070"/>
      <c r="C29" s="141">
        <v>2</v>
      </c>
      <c r="D29" s="141">
        <f>F7*C29</f>
        <v>2000</v>
      </c>
    </row>
    <row r="30" spans="1:6" x14ac:dyDescent="0.25">
      <c r="A30" s="2070" t="s">
        <v>71</v>
      </c>
      <c r="B30" s="2070"/>
      <c r="C30" s="141">
        <f>C29</f>
        <v>2</v>
      </c>
      <c r="D30" s="141">
        <f>F7*C30</f>
        <v>2000</v>
      </c>
    </row>
    <row r="31" spans="1:6" x14ac:dyDescent="0.25">
      <c r="A31" s="2070" t="s">
        <v>21</v>
      </c>
      <c r="B31" s="2070"/>
      <c r="C31" s="141">
        <v>1.5</v>
      </c>
      <c r="D31" s="141">
        <f>F7*C31</f>
        <v>1500</v>
      </c>
    </row>
  </sheetData>
  <mergeCells count="23">
    <mergeCell ref="A28:D28"/>
    <mergeCell ref="A29:B29"/>
    <mergeCell ref="A30:B30"/>
    <mergeCell ref="A31:B31"/>
    <mergeCell ref="A19:B19"/>
    <mergeCell ref="A20:B20"/>
    <mergeCell ref="A24:B24"/>
    <mergeCell ref="A25:B25"/>
    <mergeCell ref="A26:B26"/>
    <mergeCell ref="E26:F26"/>
    <mergeCell ref="A13:B13"/>
    <mergeCell ref="E13:F13"/>
    <mergeCell ref="A14:B14"/>
    <mergeCell ref="A15:B15"/>
    <mergeCell ref="A17:B17"/>
    <mergeCell ref="A18:B18"/>
    <mergeCell ref="A12:B12"/>
    <mergeCell ref="E12:F12"/>
    <mergeCell ref="A1:B1"/>
    <mergeCell ref="C1:D1"/>
    <mergeCell ref="E1:F1"/>
    <mergeCell ref="A11:B11"/>
    <mergeCell ref="E11:F11"/>
  </mergeCell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1"/>
  <sheetViews>
    <sheetView zoomScale="130" zoomScaleNormal="130" workbookViewId="0">
      <selection activeCell="B9" sqref="B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2066</v>
      </c>
    </row>
    <row r="5" spans="1:6" ht="18.75" x14ac:dyDescent="0.3">
      <c r="A5" s="1" t="s">
        <v>7</v>
      </c>
      <c r="B5" s="275">
        <f>B6*B8</f>
        <v>134.82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0.42</v>
      </c>
      <c r="C8" s="1"/>
      <c r="D8" s="1"/>
      <c r="E8" s="3" t="s">
        <v>17</v>
      </c>
      <c r="F8" s="361">
        <f>F7/B5</f>
        <v>7.4172971369233052</v>
      </c>
    </row>
    <row r="9" spans="1:6" ht="18.75" x14ac:dyDescent="0.3">
      <c r="A9" s="1" t="s">
        <v>66</v>
      </c>
      <c r="B9" s="296">
        <v>8914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89"/>
      <c r="C11" s="1573" t="s">
        <v>164</v>
      </c>
      <c r="D11" s="1579" t="s">
        <v>198</v>
      </c>
      <c r="E11" s="2116" t="s">
        <v>214</v>
      </c>
      <c r="F11" s="2117"/>
    </row>
    <row r="12" spans="1:6" ht="18.75" x14ac:dyDescent="0.3">
      <c r="A12" s="2072" t="s">
        <v>226</v>
      </c>
      <c r="B12" s="2072"/>
      <c r="C12" s="1572">
        <v>0.4</v>
      </c>
      <c r="D12" s="1572">
        <f>F7*C12</f>
        <v>400</v>
      </c>
      <c r="E12" s="2118" t="s">
        <v>176</v>
      </c>
      <c r="F12" s="2119"/>
    </row>
    <row r="13" spans="1:6" ht="18.75" x14ac:dyDescent="0.3">
      <c r="A13" s="2072" t="s">
        <v>20</v>
      </c>
      <c r="B13" s="2072"/>
      <c r="C13" s="738">
        <v>0.6</v>
      </c>
      <c r="D13" s="1574">
        <f>F7*C13</f>
        <v>600</v>
      </c>
      <c r="E13" s="2120" t="s">
        <v>172</v>
      </c>
      <c r="F13" s="2121"/>
    </row>
    <row r="14" spans="1:6" ht="18.75" x14ac:dyDescent="0.3">
      <c r="A14" s="2072" t="s">
        <v>21</v>
      </c>
      <c r="B14" s="2072"/>
      <c r="C14" s="738">
        <v>2</v>
      </c>
      <c r="D14" s="1574">
        <f>F7*C14</f>
        <v>2000</v>
      </c>
      <c r="E14" s="81"/>
      <c r="F14" s="25"/>
    </row>
    <row r="15" spans="1:6" ht="18.75" x14ac:dyDescent="0.3">
      <c r="A15" s="2072" t="s">
        <v>22</v>
      </c>
      <c r="B15" s="2072"/>
      <c r="C15" s="738">
        <v>2</v>
      </c>
      <c r="D15" s="1574">
        <f>F7*C15</f>
        <v>2000</v>
      </c>
      <c r="E15" s="81"/>
      <c r="F15" s="25"/>
    </row>
    <row r="16" spans="1:6" ht="18.75" x14ac:dyDescent="0.3">
      <c r="A16" s="1575"/>
      <c r="B16" s="1575"/>
      <c r="C16" s="22"/>
      <c r="D16" s="25"/>
      <c r="E16" s="23"/>
      <c r="F16" s="1578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 t="s">
        <v>29</v>
      </c>
    </row>
    <row r="18" spans="1:6" ht="18.75" x14ac:dyDescent="0.3">
      <c r="A18" s="2079" t="s">
        <v>24</v>
      </c>
      <c r="B18" s="2079"/>
      <c r="C18" s="1577" t="s">
        <v>25</v>
      </c>
      <c r="D18" s="1576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1617.84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2066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578" t="s">
        <v>26</v>
      </c>
      <c r="E24" s="1"/>
      <c r="F24" s="1"/>
    </row>
    <row r="25" spans="1:6" ht="18.75" x14ac:dyDescent="0.3">
      <c r="A25" s="2071" t="str">
        <f>A19</f>
        <v>AZUL LUMACRON FBLE 150%</v>
      </c>
      <c r="B25" s="2071"/>
      <c r="C25" s="48">
        <v>1.2</v>
      </c>
      <c r="D25" s="49">
        <f t="shared" ref="D25" si="0">D19</f>
        <v>1617.84</v>
      </c>
      <c r="E25" s="1"/>
      <c r="F25" s="1"/>
    </row>
    <row r="26" spans="1:6" ht="18.75" x14ac:dyDescent="0.3">
      <c r="A26" s="2068"/>
      <c r="B26" s="2068"/>
      <c r="C26" s="48"/>
      <c r="D26" s="49"/>
      <c r="E26" s="2107" t="s">
        <v>83</v>
      </c>
      <c r="F26" s="2108"/>
    </row>
    <row r="27" spans="1:6" x14ac:dyDescent="0.25">
      <c r="D27" s="50"/>
    </row>
    <row r="28" spans="1:6" x14ac:dyDescent="0.25">
      <c r="A28" s="2070" t="s">
        <v>69</v>
      </c>
      <c r="B28" s="2070"/>
      <c r="C28" s="2070"/>
      <c r="D28" s="2070"/>
    </row>
    <row r="29" spans="1:6" x14ac:dyDescent="0.25">
      <c r="A29" s="2070" t="s">
        <v>70</v>
      </c>
      <c r="B29" s="2070"/>
      <c r="C29" s="141">
        <v>2</v>
      </c>
      <c r="D29" s="141">
        <f>F7*C29</f>
        <v>2000</v>
      </c>
    </row>
    <row r="30" spans="1:6" x14ac:dyDescent="0.25">
      <c r="A30" s="2070" t="s">
        <v>71</v>
      </c>
      <c r="B30" s="2070"/>
      <c r="C30" s="141">
        <f>C29</f>
        <v>2</v>
      </c>
      <c r="D30" s="141">
        <f>F7*C30</f>
        <v>2000</v>
      </c>
    </row>
    <row r="31" spans="1:6" x14ac:dyDescent="0.25">
      <c r="A31" s="2070" t="s">
        <v>21</v>
      </c>
      <c r="B31" s="2070"/>
      <c r="C31" s="141">
        <v>1.5</v>
      </c>
      <c r="D31" s="141">
        <f>F7*C31</f>
        <v>1500</v>
      </c>
    </row>
  </sheetData>
  <mergeCells count="23">
    <mergeCell ref="A30:B30"/>
    <mergeCell ref="A31:B31"/>
    <mergeCell ref="E11:F11"/>
    <mergeCell ref="E12:F12"/>
    <mergeCell ref="E13:F13"/>
    <mergeCell ref="A24:B24"/>
    <mergeCell ref="A25:B25"/>
    <mergeCell ref="A26:B26"/>
    <mergeCell ref="E26:F26"/>
    <mergeCell ref="A28:D28"/>
    <mergeCell ref="A29:B29"/>
    <mergeCell ref="A14:B14"/>
    <mergeCell ref="A15:B15"/>
    <mergeCell ref="A17:B17"/>
    <mergeCell ref="A18:B18"/>
    <mergeCell ref="A19:B19"/>
    <mergeCell ref="A20:B20"/>
    <mergeCell ref="A1:B1"/>
    <mergeCell ref="C1:D1"/>
    <mergeCell ref="E1:F1"/>
    <mergeCell ref="A11:B1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C20" sqref="C2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6.5703125" customWidth="1"/>
  </cols>
  <sheetData>
    <row r="1" spans="1:6" ht="25.5" customHeight="1" thickBot="1" x14ac:dyDescent="0.45">
      <c r="A1" s="2080" t="s">
        <v>225</v>
      </c>
      <c r="B1" s="2084"/>
      <c r="C1" s="2085" t="s">
        <v>219</v>
      </c>
      <c r="D1" s="2086"/>
      <c r="E1" s="2080" t="s">
        <v>44</v>
      </c>
      <c r="F1" s="2081"/>
    </row>
    <row r="2" spans="1:6" ht="18.75" x14ac:dyDescent="0.3">
      <c r="A2" s="1" t="s">
        <v>0</v>
      </c>
      <c r="B2" s="275" t="s">
        <v>161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585" t="s">
        <v>110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2062</v>
      </c>
    </row>
    <row r="5" spans="1:6" ht="18.75" x14ac:dyDescent="0.3">
      <c r="A5" s="1" t="s">
        <v>7</v>
      </c>
      <c r="B5" s="277">
        <f>B6*B8</f>
        <v>303.17</v>
      </c>
      <c r="C5" s="1" t="s">
        <v>8</v>
      </c>
      <c r="D5" s="1"/>
      <c r="E5" s="3" t="s">
        <v>9</v>
      </c>
      <c r="F5" s="546" t="s">
        <v>150</v>
      </c>
    </row>
    <row r="6" spans="1:6" ht="18.75" x14ac:dyDescent="0.3">
      <c r="A6" s="1" t="s">
        <v>11</v>
      </c>
      <c r="B6" s="316">
        <v>994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2087" t="s">
        <v>223</v>
      </c>
      <c r="C7" s="2087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1.9790876405976843</v>
      </c>
    </row>
    <row r="9" spans="1:6" ht="18.75" x14ac:dyDescent="0.3">
      <c r="A9" s="1" t="s">
        <v>220</v>
      </c>
      <c r="B9" s="1568">
        <v>8857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88"/>
      <c r="D11" s="2089"/>
      <c r="E11" s="2090"/>
      <c r="F11" s="1"/>
    </row>
    <row r="12" spans="1:6" ht="18.75" x14ac:dyDescent="0.3">
      <c r="A12" s="2072" t="s">
        <v>117</v>
      </c>
      <c r="B12" s="2072"/>
      <c r="C12" s="1571"/>
      <c r="D12" s="1571">
        <v>1</v>
      </c>
      <c r="E12" s="1566">
        <f>F7*D12</f>
        <v>600</v>
      </c>
      <c r="F12" s="1"/>
    </row>
    <row r="13" spans="1:6" ht="18.75" x14ac:dyDescent="0.3">
      <c r="A13" s="2072" t="s">
        <v>152</v>
      </c>
      <c r="B13" s="2072"/>
      <c r="C13" s="1567"/>
      <c r="D13" s="1567">
        <v>1</v>
      </c>
      <c r="E13" s="1566">
        <f>F7*D13</f>
        <v>600</v>
      </c>
      <c r="F13" s="1"/>
    </row>
    <row r="14" spans="1:6" ht="18.75" x14ac:dyDescent="0.3">
      <c r="A14" s="2072"/>
      <c r="B14" s="2072"/>
      <c r="C14" s="20"/>
      <c r="D14" s="1566"/>
      <c r="E14" s="1566"/>
      <c r="F14" s="1"/>
    </row>
    <row r="15" spans="1:6" ht="18.75" x14ac:dyDescent="0.3">
      <c r="A15" s="2091" t="s">
        <v>221</v>
      </c>
      <c r="B15" s="2092"/>
      <c r="C15" s="2093"/>
      <c r="D15" s="1566">
        <v>20</v>
      </c>
      <c r="E15" s="1566">
        <f>F7*D15</f>
        <v>12000</v>
      </c>
      <c r="F15" s="1"/>
    </row>
    <row r="16" spans="1:6" ht="18.75" x14ac:dyDescent="0.3">
      <c r="A16" s="1564"/>
      <c r="B16" s="1564"/>
      <c r="C16" s="22"/>
      <c r="D16" s="25"/>
      <c r="E16" s="23"/>
      <c r="F16" s="1569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1570" t="s">
        <v>25</v>
      </c>
      <c r="D18" s="1565" t="s">
        <v>26</v>
      </c>
      <c r="E18" s="1"/>
      <c r="F18" s="212"/>
    </row>
    <row r="19" spans="1:6" ht="18.75" x14ac:dyDescent="0.3">
      <c r="A19" s="2071" t="s">
        <v>196</v>
      </c>
      <c r="B19" s="2071"/>
      <c r="C19" s="20">
        <v>2.5999999999999999E-2</v>
      </c>
      <c r="D19" s="74">
        <f>B5*C19/100*1000</f>
        <v>78.82419999999999</v>
      </c>
      <c r="E19" s="1"/>
      <c r="F19" s="212"/>
    </row>
    <row r="20" spans="1:6" ht="18.75" x14ac:dyDescent="0.3">
      <c r="A20" s="2071" t="s">
        <v>194</v>
      </c>
      <c r="B20" s="2071"/>
      <c r="C20" s="20">
        <v>2.5000000000000001E-2</v>
      </c>
      <c r="D20" s="74">
        <f>B5*C20/100*1000</f>
        <v>75.792500000000018</v>
      </c>
      <c r="E20" s="1"/>
      <c r="F20" s="212"/>
    </row>
    <row r="21" spans="1:6" ht="18.75" x14ac:dyDescent="0.3">
      <c r="A21" s="2071" t="s">
        <v>209</v>
      </c>
      <c r="B21" s="2071"/>
      <c r="C21" s="20">
        <v>2.23E-2</v>
      </c>
      <c r="D21" s="74">
        <f>B5*C21/100*1000</f>
        <v>67.606909999999999</v>
      </c>
      <c r="E21" s="1"/>
      <c r="F21" s="212"/>
    </row>
    <row r="22" spans="1:6" ht="18.75" x14ac:dyDescent="0.3">
      <c r="A22" s="36"/>
      <c r="B22" s="36"/>
      <c r="C22" s="22" t="s">
        <v>156</v>
      </c>
      <c r="D22" s="23"/>
      <c r="E22" s="1"/>
      <c r="F22" s="213"/>
    </row>
    <row r="23" spans="1:6" ht="18.75" x14ac:dyDescent="0.3">
      <c r="A23" s="676"/>
      <c r="B23" s="676"/>
      <c r="C23" s="677"/>
      <c r="D23" s="678"/>
      <c r="E23" s="679"/>
      <c r="F23" s="679"/>
    </row>
    <row r="24" spans="1:6" ht="18.75" x14ac:dyDescent="0.3">
      <c r="A24" s="1" t="str">
        <f>B2</f>
        <v>TOBATEL</v>
      </c>
      <c r="B24" s="2078" t="str">
        <f>B7</f>
        <v>BEIGE PREFECTURA</v>
      </c>
      <c r="C24" s="2078"/>
      <c r="D24" s="1469" t="str">
        <f>E4</f>
        <v>Orden</v>
      </c>
      <c r="E24" s="1470">
        <f>F4</f>
        <v>2062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1569" t="s">
        <v>26</v>
      </c>
      <c r="E25" s="1"/>
      <c r="F25" s="1"/>
    </row>
    <row r="26" spans="1:6" ht="18.75" x14ac:dyDescent="0.3">
      <c r="A26" s="2095" t="str">
        <f>A19</f>
        <v>NARANJA KAYARUS 2GL 200%</v>
      </c>
      <c r="B26" s="2096"/>
      <c r="C26" s="48">
        <f>C19</f>
        <v>2.5999999999999999E-2</v>
      </c>
      <c r="D26" s="49">
        <f>B5*C26/100*1000</f>
        <v>78.82419999999999</v>
      </c>
      <c r="E26" s="1"/>
      <c r="F26" s="1"/>
    </row>
    <row r="27" spans="1:6" ht="18.75" x14ac:dyDescent="0.3">
      <c r="A27" s="2095" t="str">
        <f>A20</f>
        <v>ROJO KAYARUS 3BL 200%</v>
      </c>
      <c r="B27" s="2096"/>
      <c r="C27" s="48">
        <f t="shared" ref="C27:D28" si="0">C20</f>
        <v>2.5000000000000001E-2</v>
      </c>
      <c r="D27" s="49">
        <f t="shared" si="0"/>
        <v>75.792500000000018</v>
      </c>
      <c r="E27" s="1"/>
      <c r="F27" s="1"/>
    </row>
    <row r="28" spans="1:6" ht="18.75" x14ac:dyDescent="0.3">
      <c r="A28" s="2095" t="str">
        <f>A21</f>
        <v>GRIS KAYARUS CGLL 200%</v>
      </c>
      <c r="B28" s="2096"/>
      <c r="C28" s="48">
        <f t="shared" si="0"/>
        <v>2.23E-2</v>
      </c>
      <c r="D28" s="49">
        <f t="shared" si="0"/>
        <v>67.606909999999999</v>
      </c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41">
        <v>1.5</v>
      </c>
      <c r="D31" s="141">
        <f>F7*C31</f>
        <v>900</v>
      </c>
    </row>
    <row r="32" spans="1:6" x14ac:dyDescent="0.25">
      <c r="A32" s="2070" t="s">
        <v>158</v>
      </c>
      <c r="B32" s="2070"/>
      <c r="C32" s="141">
        <v>2.5</v>
      </c>
      <c r="D32" s="141">
        <f>F7*C32</f>
        <v>1500</v>
      </c>
    </row>
    <row r="33" spans="4:4" x14ac:dyDescent="0.25">
      <c r="D33" t="s">
        <v>72</v>
      </c>
    </row>
  </sheetData>
  <mergeCells count="24">
    <mergeCell ref="A18:B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C15"/>
    <mergeCell ref="A17:B17"/>
    <mergeCell ref="E28:F28"/>
    <mergeCell ref="A30:D30"/>
    <mergeCell ref="A31:B31"/>
    <mergeCell ref="A32:B32"/>
    <mergeCell ref="A19:B19"/>
    <mergeCell ref="A20:B20"/>
    <mergeCell ref="A21:B21"/>
    <mergeCell ref="B24:C24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0" zoomScale="130" zoomScaleNormal="130" workbookViewId="0">
      <selection activeCell="F14" sqref="F14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56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2056</v>
      </c>
      <c r="G4" s="3"/>
    </row>
    <row r="5" spans="1:7" ht="18.75" x14ac:dyDescent="0.3">
      <c r="A5" s="1" t="s">
        <v>7</v>
      </c>
      <c r="B5" s="277">
        <f>B6*B8</f>
        <v>139.85999999999999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7.1500071500071511</v>
      </c>
      <c r="G8" s="3"/>
    </row>
    <row r="9" spans="1:7" ht="18.75" x14ac:dyDescent="0.3">
      <c r="A9" s="1" t="s">
        <v>66</v>
      </c>
      <c r="B9" s="296">
        <v>8887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558"/>
      <c r="D11" s="1559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554">
        <v>0.4</v>
      </c>
      <c r="D12" s="1554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555">
        <v>0.6</v>
      </c>
      <c r="D13" s="155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561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561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557"/>
      <c r="B17" s="1557"/>
      <c r="C17" s="22"/>
      <c r="D17" s="25"/>
      <c r="E17" s="23"/>
      <c r="F17" s="1556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562" t="s">
        <v>25</v>
      </c>
      <c r="D19" s="1554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139.85999999999999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5034.96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560" t="s">
        <v>30</v>
      </c>
      <c r="E25" s="9">
        <f>F4</f>
        <v>2056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562" t="s">
        <v>25</v>
      </c>
      <c r="D26" s="1554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139.85999999999999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5034.96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  <mergeCell ref="E29:F29"/>
    <mergeCell ref="A16:B16"/>
    <mergeCell ref="A18:B18"/>
    <mergeCell ref="A19:B19"/>
    <mergeCell ref="A20:B20"/>
    <mergeCell ref="A21:B21"/>
    <mergeCell ref="A22:B22"/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2" zoomScale="130" zoomScaleNormal="130" workbookViewId="0">
      <selection activeCell="B10" sqref="B10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56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2055</v>
      </c>
      <c r="G4" s="3"/>
    </row>
    <row r="5" spans="1:7" ht="18.75" x14ac:dyDescent="0.3">
      <c r="A5" s="1" t="s">
        <v>7</v>
      </c>
      <c r="B5" s="277">
        <f>B6*B8</f>
        <v>139.85999999999999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7.1500071500071511</v>
      </c>
      <c r="G8" s="3"/>
    </row>
    <row r="9" spans="1:7" ht="18.75" x14ac:dyDescent="0.3">
      <c r="A9" s="1" t="s">
        <v>66</v>
      </c>
      <c r="B9" s="296">
        <v>8887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558"/>
      <c r="D11" s="1559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554">
        <v>0.4</v>
      </c>
      <c r="D12" s="1554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555">
        <v>0.6</v>
      </c>
      <c r="D13" s="155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561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561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557"/>
      <c r="B17" s="1557"/>
      <c r="C17" s="22"/>
      <c r="D17" s="25"/>
      <c r="E17" s="23"/>
      <c r="F17" s="1556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562" t="s">
        <v>25</v>
      </c>
      <c r="D19" s="1554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139.85999999999999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5034.96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560" t="s">
        <v>30</v>
      </c>
      <c r="E25" s="9">
        <f>F4</f>
        <v>2055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562" t="s">
        <v>25</v>
      </c>
      <c r="D26" s="1554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139.85999999999999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5034.96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  <mergeCell ref="E29:F29"/>
    <mergeCell ref="A16:B16"/>
    <mergeCell ref="A18:B18"/>
    <mergeCell ref="A19:B19"/>
    <mergeCell ref="A20:B20"/>
    <mergeCell ref="A21:B21"/>
    <mergeCell ref="A22:B22"/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56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2054</v>
      </c>
      <c r="G4" s="3"/>
    </row>
    <row r="5" spans="1:7" ht="18.75" x14ac:dyDescent="0.3">
      <c r="A5" s="1" t="s">
        <v>7</v>
      </c>
      <c r="B5" s="277">
        <f>B6*B8</f>
        <v>139.85999999999999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7.1500071500071511</v>
      </c>
      <c r="G8" s="3"/>
    </row>
    <row r="9" spans="1:7" ht="18.75" x14ac:dyDescent="0.3">
      <c r="A9" s="1" t="s">
        <v>66</v>
      </c>
      <c r="B9" s="296">
        <v>8887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558"/>
      <c r="D11" s="1559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554">
        <v>0.4</v>
      </c>
      <c r="D12" s="1554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555">
        <v>0.6</v>
      </c>
      <c r="D13" s="155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561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561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557"/>
      <c r="B17" s="1557"/>
      <c r="C17" s="22"/>
      <c r="D17" s="25"/>
      <c r="E17" s="23"/>
      <c r="F17" s="1556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562" t="s">
        <v>25</v>
      </c>
      <c r="D19" s="1554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139.85999999999999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5034.96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560" t="s">
        <v>30</v>
      </c>
      <c r="E25" s="9">
        <f>F4</f>
        <v>2054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562" t="s">
        <v>25</v>
      </c>
      <c r="D26" s="1554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139.85999999999999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5034.96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  <mergeCell ref="E29:F29"/>
    <mergeCell ref="A16:B16"/>
    <mergeCell ref="A18:B18"/>
    <mergeCell ref="A19:B19"/>
    <mergeCell ref="A20:B20"/>
    <mergeCell ref="A21:B21"/>
    <mergeCell ref="A22:B22"/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topLeftCell="A19" zoomScale="130" zoomScaleNormal="130" workbookViewId="0">
      <selection activeCell="C23" sqref="C2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2051</v>
      </c>
    </row>
    <row r="5" spans="1:6" ht="18.75" x14ac:dyDescent="0.3">
      <c r="A5" s="1" t="s">
        <v>7</v>
      </c>
      <c r="B5" s="315">
        <f>B6*B8</f>
        <v>150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500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</v>
      </c>
      <c r="C8" s="1"/>
      <c r="D8" s="1"/>
      <c r="E8" s="3" t="s">
        <v>17</v>
      </c>
      <c r="F8" s="1563">
        <f>F7/B5</f>
        <v>4</v>
      </c>
    </row>
    <row r="9" spans="1:6" ht="18.75" x14ac:dyDescent="0.3">
      <c r="A9" s="1" t="s">
        <v>66</v>
      </c>
      <c r="B9" s="1549">
        <v>7555</v>
      </c>
      <c r="C9" s="1"/>
      <c r="D9" s="1"/>
      <c r="E9" s="1"/>
      <c r="F9" s="1"/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1553"/>
      <c r="D12" s="1553">
        <v>1</v>
      </c>
      <c r="E12" s="1550">
        <f>F7*D12</f>
        <v>600</v>
      </c>
      <c r="F12" s="1"/>
    </row>
    <row r="13" spans="1:6" ht="18.75" x14ac:dyDescent="0.3">
      <c r="A13" s="2072" t="s">
        <v>152</v>
      </c>
      <c r="B13" s="2072"/>
      <c r="C13" s="1545"/>
      <c r="D13" s="1545">
        <v>1</v>
      </c>
      <c r="E13" s="1550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1550">
        <v>40</v>
      </c>
      <c r="E14" s="1550">
        <f>D14*F7</f>
        <v>24000</v>
      </c>
      <c r="F14" s="1"/>
    </row>
    <row r="15" spans="1:6" ht="18.75" x14ac:dyDescent="0.3">
      <c r="A15" s="2072"/>
      <c r="B15" s="2072"/>
      <c r="C15" s="20"/>
      <c r="D15" s="1550"/>
      <c r="E15" s="1550"/>
      <c r="F15" s="1"/>
    </row>
    <row r="16" spans="1:6" ht="18.75" x14ac:dyDescent="0.3">
      <c r="A16" s="2072"/>
      <c r="B16" s="2072"/>
      <c r="C16" s="20"/>
      <c r="D16" s="1550"/>
      <c r="E16" s="1550"/>
      <c r="F16" s="1"/>
    </row>
    <row r="17" spans="1:6" ht="18.75" x14ac:dyDescent="0.3">
      <c r="A17" s="2105"/>
      <c r="B17" s="2105"/>
      <c r="C17" s="22"/>
      <c r="D17" s="23"/>
      <c r="E17" s="23"/>
      <c r="F17" s="1"/>
    </row>
    <row r="18" spans="1:6" ht="18.75" x14ac:dyDescent="0.3">
      <c r="A18" s="1551"/>
      <c r="B18" s="1551"/>
      <c r="C18" s="22"/>
      <c r="D18" s="25"/>
      <c r="E18" s="23"/>
      <c r="F18" s="1"/>
    </row>
    <row r="19" spans="1:6" ht="18.75" x14ac:dyDescent="0.3">
      <c r="A19" s="2073" t="s">
        <v>23</v>
      </c>
      <c r="B19" s="2125"/>
      <c r="C19" s="1546"/>
      <c r="D19" s="1546"/>
      <c r="E19" s="1"/>
      <c r="F19" s="1548" t="s">
        <v>84</v>
      </c>
    </row>
    <row r="20" spans="1:6" ht="18.75" x14ac:dyDescent="0.3">
      <c r="A20" s="2079" t="s">
        <v>24</v>
      </c>
      <c r="B20" s="2079"/>
      <c r="C20" s="1547" t="s">
        <v>25</v>
      </c>
      <c r="D20" s="1546" t="s">
        <v>26</v>
      </c>
      <c r="E20" s="1"/>
      <c r="F20" s="211" t="s">
        <v>72</v>
      </c>
    </row>
    <row r="21" spans="1:6" ht="18.75" x14ac:dyDescent="0.3">
      <c r="A21" s="2076" t="s">
        <v>154</v>
      </c>
      <c r="B21" s="2076"/>
      <c r="C21" s="20">
        <v>0.1</v>
      </c>
      <c r="D21" s="74">
        <f>B5*C21/100*1000</f>
        <v>150</v>
      </c>
      <c r="E21" s="1"/>
      <c r="F21" s="212"/>
    </row>
    <row r="22" spans="1:6" ht="18.75" x14ac:dyDescent="0.3">
      <c r="A22" s="2077" t="s">
        <v>159</v>
      </c>
      <c r="B22" s="2076"/>
      <c r="C22" s="34">
        <v>1.2</v>
      </c>
      <c r="D22" s="74">
        <f>B5*C22/100*1000</f>
        <v>1800</v>
      </c>
      <c r="E22" s="1"/>
      <c r="F22" s="212"/>
    </row>
    <row r="23" spans="1:6" ht="18.75" x14ac:dyDescent="0.3">
      <c r="A23" s="2072"/>
      <c r="B23" s="2072"/>
      <c r="C23" s="20"/>
      <c r="D23" s="74"/>
      <c r="E23" s="1"/>
      <c r="F23" s="213"/>
    </row>
    <row r="24" spans="1:6" ht="18.75" x14ac:dyDescent="0.3">
      <c r="A24" s="36"/>
      <c r="B24" s="36"/>
      <c r="C24" s="22" t="s">
        <v>156</v>
      </c>
      <c r="D24" s="23"/>
      <c r="E24" s="1"/>
      <c r="F24" s="1"/>
    </row>
    <row r="25" spans="1:6" ht="18.75" x14ac:dyDescent="0.3">
      <c r="A25" s="891"/>
      <c r="B25" s="891"/>
      <c r="C25" s="892"/>
      <c r="D25" s="893"/>
      <c r="E25" s="894"/>
      <c r="F25" s="894"/>
    </row>
    <row r="26" spans="1:6" ht="18.75" x14ac:dyDescent="0.3">
      <c r="A26" s="1" t="str">
        <f>B2</f>
        <v>TELARES DEL SUR</v>
      </c>
      <c r="B26" s="2078" t="str">
        <f>B7</f>
        <v>NEGRO</v>
      </c>
      <c r="C26" s="2078"/>
      <c r="D26" s="1" t="s">
        <v>6</v>
      </c>
      <c r="E26" s="9">
        <f>F4</f>
        <v>2051</v>
      </c>
      <c r="F26" s="4">
        <f ca="1">F2</f>
        <v>45555</v>
      </c>
    </row>
    <row r="27" spans="1:6" ht="18.75" x14ac:dyDescent="0.3">
      <c r="A27" s="2079" t="s">
        <v>24</v>
      </c>
      <c r="B27" s="2079"/>
      <c r="C27" s="1552" t="s">
        <v>25</v>
      </c>
      <c r="D27" s="1546" t="s">
        <v>26</v>
      </c>
      <c r="E27" s="1"/>
      <c r="F27" s="1"/>
    </row>
    <row r="28" spans="1:6" ht="18.75" x14ac:dyDescent="0.3">
      <c r="A28" s="2071" t="str">
        <f>A21</f>
        <v>AZUL KAYARUS BRL 200%</v>
      </c>
      <c r="B28" s="2071"/>
      <c r="C28" s="48">
        <f>C21</f>
        <v>0.1</v>
      </c>
      <c r="D28" s="49">
        <f>D21</f>
        <v>150</v>
      </c>
      <c r="E28" s="1"/>
      <c r="F28" s="1"/>
    </row>
    <row r="29" spans="1:6" ht="18.75" x14ac:dyDescent="0.3">
      <c r="A29" s="2077" t="str">
        <f>A22</f>
        <v>NEGRO DIRECTO LUZ TQ FG 1800</v>
      </c>
      <c r="B29" s="2077"/>
      <c r="C29" s="48">
        <f t="shared" ref="C29:D29" si="0">C22</f>
        <v>1.2</v>
      </c>
      <c r="D29" s="49">
        <f t="shared" si="0"/>
        <v>1800</v>
      </c>
      <c r="E29" s="1"/>
      <c r="F29" s="1"/>
    </row>
    <row r="30" spans="1:6" ht="18.75" x14ac:dyDescent="0.3">
      <c r="A30" s="2068"/>
      <c r="B30" s="2068"/>
      <c r="C30" s="48"/>
      <c r="D30" s="49"/>
      <c r="E30" s="2069" t="s">
        <v>83</v>
      </c>
      <c r="F30" s="2069"/>
    </row>
    <row r="31" spans="1:6" x14ac:dyDescent="0.25">
      <c r="D31" s="50"/>
    </row>
    <row r="32" spans="1:6" x14ac:dyDescent="0.25">
      <c r="A32" s="2070" t="s">
        <v>157</v>
      </c>
      <c r="B32" s="2070"/>
      <c r="C32" s="2070"/>
      <c r="D32" s="2070"/>
      <c r="E32" s="895"/>
      <c r="F32" s="895"/>
    </row>
    <row r="33" spans="1:4" x14ac:dyDescent="0.25">
      <c r="A33" s="2070" t="s">
        <v>21</v>
      </c>
      <c r="B33" s="2070"/>
      <c r="C33" s="141">
        <v>1.5</v>
      </c>
      <c r="D33" s="141">
        <f>F7*C33</f>
        <v>900</v>
      </c>
    </row>
    <row r="34" spans="1:4" x14ac:dyDescent="0.25">
      <c r="A34" s="2070" t="s">
        <v>158</v>
      </c>
      <c r="B34" s="2070"/>
      <c r="C34" s="141">
        <v>3</v>
      </c>
      <c r="D34" s="141">
        <f>F7*C34</f>
        <v>1800</v>
      </c>
    </row>
  </sheetData>
  <mergeCells count="26">
    <mergeCell ref="A33:B33"/>
    <mergeCell ref="A34:B34"/>
    <mergeCell ref="A27:B27"/>
    <mergeCell ref="A28:B28"/>
    <mergeCell ref="A29:B29"/>
    <mergeCell ref="A30:B30"/>
    <mergeCell ref="E30:F30"/>
    <mergeCell ref="A32:D32"/>
    <mergeCell ref="A19:B19"/>
    <mergeCell ref="A20:B20"/>
    <mergeCell ref="A21:B21"/>
    <mergeCell ref="A22:B22"/>
    <mergeCell ref="A23:B23"/>
    <mergeCell ref="B26:C26"/>
    <mergeCell ref="A17:B17"/>
    <mergeCell ref="A1:B1"/>
    <mergeCell ref="C1:D1"/>
    <mergeCell ref="E1:F1"/>
    <mergeCell ref="B2:C2"/>
    <mergeCell ref="A11:B11"/>
    <mergeCell ref="C11:E11"/>
    <mergeCell ref="A12:B12"/>
    <mergeCell ref="A13:B13"/>
    <mergeCell ref="A14:B14"/>
    <mergeCell ref="A15:B15"/>
    <mergeCell ref="A16:B16"/>
  </mergeCells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topLeftCell="A13"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2047</v>
      </c>
    </row>
    <row r="5" spans="1:6" ht="18.75" x14ac:dyDescent="0.3">
      <c r="A5" s="1" t="s">
        <v>7</v>
      </c>
      <c r="B5" s="315">
        <f>B6*B8</f>
        <v>151.58500000000001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497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3.9581752811953685</v>
      </c>
    </row>
    <row r="9" spans="1:6" ht="18.75" x14ac:dyDescent="0.3">
      <c r="A9" s="1" t="s">
        <v>66</v>
      </c>
      <c r="B9" s="1541">
        <v>7555</v>
      </c>
      <c r="C9" s="1"/>
      <c r="D9" s="1"/>
      <c r="E9" s="1"/>
      <c r="F9" s="1"/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1544"/>
      <c r="D12" s="1544">
        <v>1</v>
      </c>
      <c r="E12" s="1542">
        <f>F7*D12</f>
        <v>600</v>
      </c>
      <c r="F12" s="1"/>
    </row>
    <row r="13" spans="1:6" ht="18.75" x14ac:dyDescent="0.3">
      <c r="A13" s="2072" t="s">
        <v>152</v>
      </c>
      <c r="B13" s="2072"/>
      <c r="C13" s="1537"/>
      <c r="D13" s="1537">
        <v>1</v>
      </c>
      <c r="E13" s="1542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1542">
        <v>40</v>
      </c>
      <c r="E14" s="1542">
        <f>D14*F7</f>
        <v>24000</v>
      </c>
      <c r="F14" s="1"/>
    </row>
    <row r="15" spans="1:6" ht="18.75" x14ac:dyDescent="0.3">
      <c r="A15" s="2072"/>
      <c r="B15" s="2072"/>
      <c r="C15" s="20"/>
      <c r="D15" s="1542"/>
      <c r="E15" s="1542"/>
      <c r="F15" s="1"/>
    </row>
    <row r="16" spans="1:6" ht="18.75" x14ac:dyDescent="0.3">
      <c r="A16" s="2072"/>
      <c r="B16" s="2072"/>
      <c r="C16" s="20"/>
      <c r="D16" s="1542"/>
      <c r="E16" s="1542"/>
      <c r="F16" s="1"/>
    </row>
    <row r="17" spans="1:6" ht="18.75" x14ac:dyDescent="0.3">
      <c r="A17" s="2105"/>
      <c r="B17" s="2105"/>
      <c r="C17" s="22"/>
      <c r="D17" s="23"/>
      <c r="E17" s="23"/>
      <c r="F17" s="1"/>
    </row>
    <row r="18" spans="1:6" ht="18.75" x14ac:dyDescent="0.3">
      <c r="A18" s="1540"/>
      <c r="B18" s="1540"/>
      <c r="C18" s="22"/>
      <c r="D18" s="25"/>
      <c r="E18" s="23"/>
      <c r="F18" s="1"/>
    </row>
    <row r="19" spans="1:6" ht="18.75" x14ac:dyDescent="0.3">
      <c r="A19" s="2073" t="s">
        <v>23</v>
      </c>
      <c r="B19" s="2125"/>
      <c r="C19" s="1536"/>
      <c r="D19" s="1536"/>
      <c r="E19" s="1"/>
      <c r="F19" s="1539" t="s">
        <v>84</v>
      </c>
    </row>
    <row r="20" spans="1:6" ht="18.75" x14ac:dyDescent="0.3">
      <c r="A20" s="2079" t="s">
        <v>24</v>
      </c>
      <c r="B20" s="2079"/>
      <c r="C20" s="1538" t="s">
        <v>25</v>
      </c>
      <c r="D20" s="1536" t="s">
        <v>26</v>
      </c>
      <c r="E20" s="1"/>
      <c r="F20" s="211" t="s">
        <v>72</v>
      </c>
    </row>
    <row r="21" spans="1:6" ht="18.75" x14ac:dyDescent="0.3">
      <c r="A21" s="2076" t="s">
        <v>154</v>
      </c>
      <c r="B21" s="2076"/>
      <c r="C21" s="20">
        <v>0.2</v>
      </c>
      <c r="D21" s="74">
        <f>B5*C21/100*1000</f>
        <v>303.17000000000007</v>
      </c>
      <c r="E21" s="1"/>
      <c r="F21" s="212"/>
    </row>
    <row r="22" spans="1:6" ht="18.75" x14ac:dyDescent="0.3">
      <c r="A22" s="2077" t="s">
        <v>159</v>
      </c>
      <c r="B22" s="2076"/>
      <c r="C22" s="34">
        <v>2.4</v>
      </c>
      <c r="D22" s="74">
        <f>B5*C22/100*1000</f>
        <v>3638.04</v>
      </c>
      <c r="E22" s="1"/>
      <c r="F22" s="212"/>
    </row>
    <row r="23" spans="1:6" ht="18.75" x14ac:dyDescent="0.3">
      <c r="A23" s="2072"/>
      <c r="B23" s="2072"/>
      <c r="C23" s="20"/>
      <c r="D23" s="74"/>
      <c r="E23" s="1"/>
      <c r="F23" s="213"/>
    </row>
    <row r="24" spans="1:6" ht="18.75" x14ac:dyDescent="0.3">
      <c r="A24" s="36"/>
      <c r="B24" s="36"/>
      <c r="C24" s="22" t="s">
        <v>156</v>
      </c>
      <c r="D24" s="23"/>
      <c r="E24" s="1"/>
      <c r="F24" s="1"/>
    </row>
    <row r="25" spans="1:6" ht="18.75" x14ac:dyDescent="0.3">
      <c r="A25" s="891"/>
      <c r="B25" s="891"/>
      <c r="C25" s="892"/>
      <c r="D25" s="893"/>
      <c r="E25" s="894"/>
      <c r="F25" s="894"/>
    </row>
    <row r="26" spans="1:6" ht="18.75" x14ac:dyDescent="0.3">
      <c r="A26" s="1" t="str">
        <f>B2</f>
        <v>TELARES DEL SUR</v>
      </c>
      <c r="B26" s="2078" t="str">
        <f>B7</f>
        <v>NEGRO</v>
      </c>
      <c r="C26" s="2078"/>
      <c r="D26" s="1" t="s">
        <v>6</v>
      </c>
      <c r="E26" s="9">
        <f>F4</f>
        <v>2047</v>
      </c>
      <c r="F26" s="4">
        <f ca="1">F2</f>
        <v>45555</v>
      </c>
    </row>
    <row r="27" spans="1:6" ht="18.75" x14ac:dyDescent="0.3">
      <c r="A27" s="2079" t="s">
        <v>24</v>
      </c>
      <c r="B27" s="2079"/>
      <c r="C27" s="1543" t="s">
        <v>25</v>
      </c>
      <c r="D27" s="1536" t="s">
        <v>26</v>
      </c>
      <c r="E27" s="1"/>
      <c r="F27" s="1"/>
    </row>
    <row r="28" spans="1:6" ht="18.75" x14ac:dyDescent="0.3">
      <c r="A28" s="2071" t="str">
        <f>A21</f>
        <v>AZUL KAYARUS BRL 200%</v>
      </c>
      <c r="B28" s="2071"/>
      <c r="C28" s="48">
        <f>C21</f>
        <v>0.2</v>
      </c>
      <c r="D28" s="49">
        <f>D21</f>
        <v>303.17000000000007</v>
      </c>
      <c r="E28" s="1"/>
      <c r="F28" s="1"/>
    </row>
    <row r="29" spans="1:6" ht="18.75" x14ac:dyDescent="0.3">
      <c r="A29" s="2077" t="str">
        <f>A22</f>
        <v>NEGRO DIRECTO LUZ TQ FG 1800</v>
      </c>
      <c r="B29" s="2077"/>
      <c r="C29" s="48">
        <f t="shared" ref="C29:D29" si="0">C22</f>
        <v>2.4</v>
      </c>
      <c r="D29" s="49">
        <f t="shared" si="0"/>
        <v>3638.04</v>
      </c>
      <c r="E29" s="1"/>
      <c r="F29" s="1"/>
    </row>
    <row r="30" spans="1:6" ht="18.75" x14ac:dyDescent="0.3">
      <c r="A30" s="2068"/>
      <c r="B30" s="2068"/>
      <c r="C30" s="48"/>
      <c r="D30" s="49"/>
      <c r="E30" s="2069" t="s">
        <v>83</v>
      </c>
      <c r="F30" s="2069"/>
    </row>
    <row r="31" spans="1:6" x14ac:dyDescent="0.25">
      <c r="D31" s="50"/>
    </row>
    <row r="32" spans="1:6" x14ac:dyDescent="0.25">
      <c r="A32" s="2070" t="s">
        <v>157</v>
      </c>
      <c r="B32" s="2070"/>
      <c r="C32" s="2070"/>
      <c r="D32" s="2070"/>
      <c r="E32" s="895"/>
      <c r="F32" s="895"/>
    </row>
    <row r="33" spans="1:4" x14ac:dyDescent="0.25">
      <c r="A33" s="2070" t="s">
        <v>21</v>
      </c>
      <c r="B33" s="2070"/>
      <c r="C33" s="141">
        <v>1.5</v>
      </c>
      <c r="D33" s="141">
        <f>F7*C33</f>
        <v>900</v>
      </c>
    </row>
    <row r="34" spans="1:4" x14ac:dyDescent="0.25">
      <c r="A34" s="2070" t="s">
        <v>158</v>
      </c>
      <c r="B34" s="2070"/>
      <c r="C34" s="141">
        <v>3</v>
      </c>
      <c r="D34" s="141">
        <f>F7*C34</f>
        <v>1800</v>
      </c>
    </row>
  </sheetData>
  <mergeCells count="26">
    <mergeCell ref="A17:B17"/>
    <mergeCell ref="A1:B1"/>
    <mergeCell ref="C1:D1"/>
    <mergeCell ref="E1:F1"/>
    <mergeCell ref="B2:C2"/>
    <mergeCell ref="A11:B11"/>
    <mergeCell ref="C11:E11"/>
    <mergeCell ref="A12:B12"/>
    <mergeCell ref="A13:B13"/>
    <mergeCell ref="A14:B14"/>
    <mergeCell ref="A15:B15"/>
    <mergeCell ref="A16:B16"/>
    <mergeCell ref="E30:F30"/>
    <mergeCell ref="A32:D32"/>
    <mergeCell ref="A19:B19"/>
    <mergeCell ref="A20:B20"/>
    <mergeCell ref="A21:B21"/>
    <mergeCell ref="A22:B22"/>
    <mergeCell ref="A23:B23"/>
    <mergeCell ref="B26:C26"/>
    <mergeCell ref="A33:B33"/>
    <mergeCell ref="A34:B34"/>
    <mergeCell ref="A27:B27"/>
    <mergeCell ref="A28:B28"/>
    <mergeCell ref="A29:B29"/>
    <mergeCell ref="A30:B30"/>
  </mergeCells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531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2043</v>
      </c>
      <c r="G4" s="3"/>
    </row>
    <row r="5" spans="1:7" ht="18.75" x14ac:dyDescent="0.3">
      <c r="A5" s="1" t="s">
        <v>7</v>
      </c>
      <c r="B5" s="277">
        <f>B6*B8</f>
        <v>149.1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497</v>
      </c>
      <c r="C6" s="3" t="s">
        <v>5</v>
      </c>
      <c r="D6" s="3"/>
      <c r="E6" s="3" t="s">
        <v>12</v>
      </c>
      <c r="F6" s="1531" t="s">
        <v>13</v>
      </c>
      <c r="G6" s="3"/>
    </row>
    <row r="7" spans="1:7" ht="18.75" x14ac:dyDescent="0.3">
      <c r="A7" s="1" t="s">
        <v>14</v>
      </c>
      <c r="B7" s="1535" t="s">
        <v>223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48">
        <v>0.3</v>
      </c>
      <c r="C8" s="3"/>
      <c r="D8" s="3"/>
      <c r="E8" s="3" t="s">
        <v>17</v>
      </c>
      <c r="F8" s="1">
        <f>F7/B5</f>
        <v>6.7069081153588197</v>
      </c>
      <c r="G8" s="3"/>
    </row>
    <row r="9" spans="1:7" ht="18.75" x14ac:dyDescent="0.3">
      <c r="A9" s="1" t="s">
        <v>66</v>
      </c>
      <c r="B9" s="1531">
        <v>8857</v>
      </c>
      <c r="C9" s="1"/>
      <c r="D9" s="1"/>
      <c r="E9" s="1"/>
      <c r="F9" s="1"/>
    </row>
    <row r="10" spans="1:7" ht="18.75" x14ac:dyDescent="0.3">
      <c r="A10" s="1"/>
      <c r="B10" s="1531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218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x14ac:dyDescent="0.25">
      <c r="A15" s="1534"/>
      <c r="B15" s="1361"/>
      <c r="C15" s="1362"/>
      <c r="D15" s="1363"/>
      <c r="E15" s="1358"/>
      <c r="F15" s="1358"/>
    </row>
    <row r="16" spans="1:7" ht="18.75" x14ac:dyDescent="0.3">
      <c r="A16" s="2088" t="s">
        <v>18</v>
      </c>
      <c r="B16" s="2089"/>
      <c r="C16" s="1528"/>
      <c r="D16" s="1529"/>
      <c r="E16" s="23"/>
      <c r="F16" s="1"/>
    </row>
    <row r="17" spans="1:6" ht="18.75" x14ac:dyDescent="0.3">
      <c r="A17" s="2072" t="s">
        <v>224</v>
      </c>
      <c r="B17" s="2072"/>
      <c r="C17" s="1527">
        <v>0.4</v>
      </c>
      <c r="D17" s="1527">
        <f>F7*C17</f>
        <v>400</v>
      </c>
      <c r="E17" s="81"/>
      <c r="F17" s="1"/>
    </row>
    <row r="18" spans="1:6" ht="18.75" x14ac:dyDescent="0.3">
      <c r="A18" s="2072" t="s">
        <v>20</v>
      </c>
      <c r="B18" s="2072"/>
      <c r="C18" s="738">
        <v>0.6</v>
      </c>
      <c r="D18" s="1532">
        <f>F7*C18</f>
        <v>600</v>
      </c>
      <c r="E18" s="81"/>
      <c r="F18" s="1"/>
    </row>
    <row r="19" spans="1:6" ht="18.75" x14ac:dyDescent="0.3">
      <c r="A19" s="2072" t="s">
        <v>21</v>
      </c>
      <c r="B19" s="2072"/>
      <c r="C19" s="738">
        <v>2</v>
      </c>
      <c r="D19" s="1532">
        <f>F7*C19</f>
        <v>2000</v>
      </c>
      <c r="E19" s="81"/>
      <c r="F19" s="1"/>
    </row>
    <row r="20" spans="1:6" ht="18.75" x14ac:dyDescent="0.3">
      <c r="A20" s="2072" t="s">
        <v>22</v>
      </c>
      <c r="B20" s="2072"/>
      <c r="C20" s="738">
        <v>2</v>
      </c>
      <c r="D20" s="1532">
        <f>F7*C20</f>
        <v>2000</v>
      </c>
      <c r="E20" s="81"/>
      <c r="F20" s="1"/>
    </row>
    <row r="21" spans="1:6" ht="18.75" x14ac:dyDescent="0.3">
      <c r="A21" s="1530"/>
      <c r="B21" s="1530"/>
      <c r="C21" s="22"/>
      <c r="D21" s="25"/>
      <c r="E21" s="23"/>
      <c r="F21" s="1525" t="s">
        <v>84</v>
      </c>
    </row>
    <row r="22" spans="1:6" ht="18.75" x14ac:dyDescent="0.3">
      <c r="A22" s="2073" t="s">
        <v>23</v>
      </c>
      <c r="B22" s="2074"/>
      <c r="C22" s="176"/>
      <c r="D22" s="280"/>
      <c r="E22" s="1"/>
      <c r="F22" s="211"/>
    </row>
    <row r="23" spans="1:6" ht="18.75" x14ac:dyDescent="0.3">
      <c r="A23" s="2079" t="s">
        <v>24</v>
      </c>
      <c r="B23" s="2079"/>
      <c r="C23" s="1533" t="s">
        <v>25</v>
      </c>
      <c r="D23" s="1526" t="s">
        <v>26</v>
      </c>
      <c r="E23" s="1"/>
      <c r="F23" s="212"/>
    </row>
    <row r="24" spans="1:6" ht="18.75" x14ac:dyDescent="0.3">
      <c r="A24" s="2077" t="s">
        <v>61</v>
      </c>
      <c r="B24" s="2077"/>
      <c r="C24" s="20">
        <v>1.7999999999999999E-2</v>
      </c>
      <c r="D24" s="74">
        <f>B5*C24/100*1000</f>
        <v>26.837999999999997</v>
      </c>
      <c r="E24" s="1"/>
      <c r="F24" s="212"/>
    </row>
    <row r="25" spans="1:6" ht="18.75" x14ac:dyDescent="0.3">
      <c r="A25" s="2077" t="s">
        <v>62</v>
      </c>
      <c r="B25" s="2077"/>
      <c r="C25" s="20">
        <v>2.5999999999999999E-2</v>
      </c>
      <c r="D25" s="74">
        <f>B5*C25/100*1000</f>
        <v>38.765999999999998</v>
      </c>
      <c r="E25" s="1"/>
      <c r="F25" s="212"/>
    </row>
    <row r="26" spans="1:6" ht="18.75" x14ac:dyDescent="0.3">
      <c r="A26" s="2077" t="s">
        <v>52</v>
      </c>
      <c r="B26" s="2077"/>
      <c r="C26" s="20">
        <v>1.6E-2</v>
      </c>
      <c r="D26" s="74">
        <f>B5*C26/100*1000</f>
        <v>23.856000000000002</v>
      </c>
      <c r="E26" s="1"/>
      <c r="F26" s="213"/>
    </row>
    <row r="27" spans="1:6" ht="18.75" x14ac:dyDescent="0.3">
      <c r="A27" s="676"/>
      <c r="B27" s="676"/>
      <c r="C27" s="677"/>
      <c r="D27" s="678"/>
      <c r="E27" s="679"/>
      <c r="F27" s="679"/>
    </row>
    <row r="28" spans="1:6" ht="18.75" x14ac:dyDescent="0.3">
      <c r="A28" s="3" t="str">
        <f>B2</f>
        <v>TELARES DEL SUR</v>
      </c>
      <c r="B28" s="2172" t="str">
        <f>B7</f>
        <v>BEIGE PREFECTURA</v>
      </c>
      <c r="C28" s="2172"/>
      <c r="D28" s="44" t="s">
        <v>30</v>
      </c>
      <c r="E28" s="9">
        <f>F4</f>
        <v>2043</v>
      </c>
      <c r="F28" s="4">
        <f ca="1">F2</f>
        <v>45555</v>
      </c>
    </row>
    <row r="29" spans="1:6" ht="18.75" x14ac:dyDescent="0.3">
      <c r="A29" s="2094" t="s">
        <v>24</v>
      </c>
      <c r="B29" s="2094"/>
      <c r="C29" s="46" t="s">
        <v>25</v>
      </c>
      <c r="D29" s="1525" t="s">
        <v>26</v>
      </c>
      <c r="E29" s="1"/>
      <c r="F29" s="1"/>
    </row>
    <row r="30" spans="1:6" ht="18.75" x14ac:dyDescent="0.3">
      <c r="A30" s="2095" t="str">
        <f>A24</f>
        <v>AMARILLO LUMACRON E3G 200%</v>
      </c>
      <c r="B30" s="2096"/>
      <c r="C30" s="48">
        <f t="shared" ref="C30:D32" si="0">C24</f>
        <v>1.7999999999999999E-2</v>
      </c>
      <c r="D30" s="1468">
        <f t="shared" si="0"/>
        <v>26.837999999999997</v>
      </c>
      <c r="E30" s="1"/>
      <c r="F30" s="1"/>
    </row>
    <row r="31" spans="1:6" ht="18.75" x14ac:dyDescent="0.3">
      <c r="A31" s="2095" t="str">
        <f>A25</f>
        <v>ROJO SERILENE 2BL 200%</v>
      </c>
      <c r="B31" s="2096"/>
      <c r="C31" s="48">
        <f t="shared" si="0"/>
        <v>2.5999999999999999E-2</v>
      </c>
      <c r="D31" s="49">
        <f t="shared" si="0"/>
        <v>38.765999999999998</v>
      </c>
      <c r="E31" s="1"/>
      <c r="F31" s="1"/>
    </row>
    <row r="32" spans="1:6" ht="18.75" x14ac:dyDescent="0.3">
      <c r="A32" s="2095" t="str">
        <f>A26</f>
        <v>AZUL LUMACRON FBLE 150%</v>
      </c>
      <c r="B32" s="2096"/>
      <c r="C32" s="48">
        <f t="shared" si="0"/>
        <v>1.6E-2</v>
      </c>
      <c r="D32" s="49">
        <f t="shared" si="0"/>
        <v>23.856000000000002</v>
      </c>
      <c r="E32" s="2069" t="s">
        <v>83</v>
      </c>
      <c r="F32" s="2069"/>
    </row>
    <row r="33" spans="4:4" x14ac:dyDescent="0.25">
      <c r="D33" s="50"/>
    </row>
  </sheetData>
  <mergeCells count="23">
    <mergeCell ref="A13:B13"/>
    <mergeCell ref="A1:B1"/>
    <mergeCell ref="C1:D1"/>
    <mergeCell ref="E1:F1"/>
    <mergeCell ref="A11:F11"/>
    <mergeCell ref="A12:B12"/>
    <mergeCell ref="B28:C28"/>
    <mergeCell ref="A14:B14"/>
    <mergeCell ref="A16:B16"/>
    <mergeCell ref="A17:B17"/>
    <mergeCell ref="A18:B18"/>
    <mergeCell ref="A19:B19"/>
    <mergeCell ref="A20:B20"/>
    <mergeCell ref="A22:B22"/>
    <mergeCell ref="A23:B23"/>
    <mergeCell ref="A24:B24"/>
    <mergeCell ref="A25:B25"/>
    <mergeCell ref="A26:B26"/>
    <mergeCell ref="A29:B29"/>
    <mergeCell ref="A30:B30"/>
    <mergeCell ref="A31:B31"/>
    <mergeCell ref="A32:B32"/>
    <mergeCell ref="E32:F32"/>
  </mergeCells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520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2042</v>
      </c>
      <c r="G4" s="3"/>
    </row>
    <row r="5" spans="1:7" ht="18.75" x14ac:dyDescent="0.3">
      <c r="A5" s="1" t="s">
        <v>7</v>
      </c>
      <c r="B5" s="277">
        <f>B6*B8</f>
        <v>149.1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497</v>
      </c>
      <c r="C6" s="3" t="s">
        <v>5</v>
      </c>
      <c r="D6" s="3"/>
      <c r="E6" s="3" t="s">
        <v>12</v>
      </c>
      <c r="F6" s="1520" t="s">
        <v>13</v>
      </c>
      <c r="G6" s="3"/>
    </row>
    <row r="7" spans="1:7" ht="18.75" x14ac:dyDescent="0.3">
      <c r="A7" s="1" t="s">
        <v>14</v>
      </c>
      <c r="B7" s="1535" t="s">
        <v>223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48">
        <v>0.3</v>
      </c>
      <c r="C8" s="3"/>
      <c r="D8" s="3"/>
      <c r="E8" s="3" t="s">
        <v>17</v>
      </c>
      <c r="F8" s="1">
        <f>F7/B5</f>
        <v>6.7069081153588197</v>
      </c>
      <c r="G8" s="3"/>
    </row>
    <row r="9" spans="1:7" ht="18.75" x14ac:dyDescent="0.3">
      <c r="A9" s="1" t="s">
        <v>66</v>
      </c>
      <c r="B9" s="1520">
        <v>8857</v>
      </c>
      <c r="C9" s="1"/>
      <c r="D9" s="1"/>
      <c r="E9" s="1"/>
      <c r="F9" s="1"/>
    </row>
    <row r="10" spans="1:7" ht="18.75" x14ac:dyDescent="0.3">
      <c r="A10" s="1"/>
      <c r="B10" s="1520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218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x14ac:dyDescent="0.25">
      <c r="A15" s="1524"/>
      <c r="B15" s="1361"/>
      <c r="C15" s="1362"/>
      <c r="D15" s="1363"/>
      <c r="E15" s="1358"/>
      <c r="F15" s="1358"/>
    </row>
    <row r="16" spans="1:7" ht="18.75" x14ac:dyDescent="0.3">
      <c r="A16" s="2088" t="s">
        <v>18</v>
      </c>
      <c r="B16" s="2089"/>
      <c r="C16" s="1515"/>
      <c r="D16" s="1519"/>
      <c r="E16" s="23"/>
      <c r="F16" s="1"/>
    </row>
    <row r="17" spans="1:6" ht="18.75" x14ac:dyDescent="0.3">
      <c r="A17" s="2072" t="s">
        <v>224</v>
      </c>
      <c r="B17" s="2072"/>
      <c r="C17" s="1516">
        <v>0.4</v>
      </c>
      <c r="D17" s="1516">
        <f>F7*C17</f>
        <v>400</v>
      </c>
      <c r="E17" s="81"/>
      <c r="F17" s="1"/>
    </row>
    <row r="18" spans="1:6" ht="18.75" x14ac:dyDescent="0.3">
      <c r="A18" s="2072" t="s">
        <v>20</v>
      </c>
      <c r="B18" s="2072"/>
      <c r="C18" s="738">
        <v>0.6</v>
      </c>
      <c r="D18" s="1521">
        <f>F7*C18</f>
        <v>600</v>
      </c>
      <c r="E18" s="81"/>
      <c r="F18" s="1"/>
    </row>
    <row r="19" spans="1:6" ht="18.75" x14ac:dyDescent="0.3">
      <c r="A19" s="2072" t="s">
        <v>21</v>
      </c>
      <c r="B19" s="2072"/>
      <c r="C19" s="738">
        <v>2</v>
      </c>
      <c r="D19" s="1521">
        <f>F7*C19</f>
        <v>2000</v>
      </c>
      <c r="E19" s="81"/>
      <c r="F19" s="1"/>
    </row>
    <row r="20" spans="1:6" ht="18.75" x14ac:dyDescent="0.3">
      <c r="A20" s="2072" t="s">
        <v>22</v>
      </c>
      <c r="B20" s="2072"/>
      <c r="C20" s="738">
        <v>2</v>
      </c>
      <c r="D20" s="1521">
        <f>F7*C20</f>
        <v>2000</v>
      </c>
      <c r="E20" s="81"/>
      <c r="F20" s="1"/>
    </row>
    <row r="21" spans="1:6" ht="18.75" x14ac:dyDescent="0.3">
      <c r="A21" s="1522"/>
      <c r="B21" s="1522"/>
      <c r="C21" s="22"/>
      <c r="D21" s="25"/>
      <c r="E21" s="23"/>
      <c r="F21" s="1518" t="s">
        <v>84</v>
      </c>
    </row>
    <row r="22" spans="1:6" ht="18.75" x14ac:dyDescent="0.3">
      <c r="A22" s="2073" t="s">
        <v>23</v>
      </c>
      <c r="B22" s="2074"/>
      <c r="C22" s="176"/>
      <c r="D22" s="280"/>
      <c r="E22" s="1"/>
      <c r="F22" s="211"/>
    </row>
    <row r="23" spans="1:6" ht="18.75" x14ac:dyDescent="0.3">
      <c r="A23" s="2079" t="s">
        <v>24</v>
      </c>
      <c r="B23" s="2079"/>
      <c r="C23" s="1523" t="s">
        <v>25</v>
      </c>
      <c r="D23" s="1517" t="s">
        <v>26</v>
      </c>
      <c r="E23" s="1"/>
      <c r="F23" s="212"/>
    </row>
    <row r="24" spans="1:6" ht="18.75" x14ac:dyDescent="0.3">
      <c r="A24" s="2077" t="s">
        <v>61</v>
      </c>
      <c r="B24" s="2077"/>
      <c r="C24" s="20">
        <v>1.7999999999999999E-2</v>
      </c>
      <c r="D24" s="74">
        <f>B5*C24/100*1000</f>
        <v>26.837999999999997</v>
      </c>
      <c r="E24" s="1"/>
      <c r="F24" s="212"/>
    </row>
    <row r="25" spans="1:6" ht="18.75" x14ac:dyDescent="0.3">
      <c r="A25" s="2077" t="s">
        <v>62</v>
      </c>
      <c r="B25" s="2077"/>
      <c r="C25" s="20">
        <v>2.5999999999999999E-2</v>
      </c>
      <c r="D25" s="74">
        <f>B5*C25/100*1000</f>
        <v>38.765999999999998</v>
      </c>
      <c r="E25" s="1"/>
      <c r="F25" s="212"/>
    </row>
    <row r="26" spans="1:6" ht="18.75" x14ac:dyDescent="0.3">
      <c r="A26" s="2077" t="s">
        <v>52</v>
      </c>
      <c r="B26" s="2077"/>
      <c r="C26" s="20">
        <v>1.6E-2</v>
      </c>
      <c r="D26" s="74">
        <f>B5*C26/100*1000</f>
        <v>23.856000000000002</v>
      </c>
      <c r="E26" s="1"/>
      <c r="F26" s="213"/>
    </row>
    <row r="27" spans="1:6" ht="18.75" x14ac:dyDescent="0.3">
      <c r="A27" s="676"/>
      <c r="B27" s="676"/>
      <c r="C27" s="677"/>
      <c r="D27" s="678"/>
      <c r="E27" s="679"/>
      <c r="F27" s="679"/>
    </row>
    <row r="28" spans="1:6" ht="18.75" x14ac:dyDescent="0.3">
      <c r="A28" s="3" t="str">
        <f>B2</f>
        <v>TELARES DEL SUR</v>
      </c>
      <c r="B28" s="2172" t="str">
        <f>B7</f>
        <v>BEIGE PREFECTURA</v>
      </c>
      <c r="C28" s="2172"/>
      <c r="D28" s="44" t="s">
        <v>30</v>
      </c>
      <c r="E28" s="9">
        <f>F4</f>
        <v>2042</v>
      </c>
      <c r="F28" s="4">
        <f ca="1">F2</f>
        <v>45555</v>
      </c>
    </row>
    <row r="29" spans="1:6" ht="18.75" x14ac:dyDescent="0.3">
      <c r="A29" s="2094" t="s">
        <v>24</v>
      </c>
      <c r="B29" s="2094"/>
      <c r="C29" s="46" t="s">
        <v>25</v>
      </c>
      <c r="D29" s="1518" t="s">
        <v>26</v>
      </c>
      <c r="E29" s="1"/>
      <c r="F29" s="1"/>
    </row>
    <row r="30" spans="1:6" ht="18.75" x14ac:dyDescent="0.3">
      <c r="A30" s="2095" t="str">
        <f>A24</f>
        <v>AMARILLO LUMACRON E3G 200%</v>
      </c>
      <c r="B30" s="2096"/>
      <c r="C30" s="48">
        <f t="shared" ref="C30:D32" si="0">C24</f>
        <v>1.7999999999999999E-2</v>
      </c>
      <c r="D30" s="1468">
        <f t="shared" si="0"/>
        <v>26.837999999999997</v>
      </c>
      <c r="E30" s="1"/>
      <c r="F30" s="1"/>
    </row>
    <row r="31" spans="1:6" ht="18.75" x14ac:dyDescent="0.3">
      <c r="A31" s="2095" t="str">
        <f>A25</f>
        <v>ROJO SERILENE 2BL 200%</v>
      </c>
      <c r="B31" s="2096"/>
      <c r="C31" s="48">
        <f t="shared" si="0"/>
        <v>2.5999999999999999E-2</v>
      </c>
      <c r="D31" s="49">
        <f t="shared" si="0"/>
        <v>38.765999999999998</v>
      </c>
      <c r="E31" s="1"/>
      <c r="F31" s="1"/>
    </row>
    <row r="32" spans="1:6" ht="18.75" x14ac:dyDescent="0.3">
      <c r="A32" s="2095" t="str">
        <f>A26</f>
        <v>AZUL LUMACRON FBLE 150%</v>
      </c>
      <c r="B32" s="2096"/>
      <c r="C32" s="48">
        <f t="shared" si="0"/>
        <v>1.6E-2</v>
      </c>
      <c r="D32" s="49">
        <f t="shared" si="0"/>
        <v>23.856000000000002</v>
      </c>
      <c r="E32" s="2069" t="s">
        <v>83</v>
      </c>
      <c r="F32" s="2069"/>
    </row>
    <row r="33" spans="4:4" x14ac:dyDescent="0.25">
      <c r="D33" s="50"/>
    </row>
  </sheetData>
  <mergeCells count="23">
    <mergeCell ref="A30:B30"/>
    <mergeCell ref="A31:B31"/>
    <mergeCell ref="A32:B32"/>
    <mergeCell ref="E32:F32"/>
    <mergeCell ref="A20:B20"/>
    <mergeCell ref="A23:B23"/>
    <mergeCell ref="A24:B24"/>
    <mergeCell ref="A25:B25"/>
    <mergeCell ref="A26:B26"/>
    <mergeCell ref="B28:C28"/>
    <mergeCell ref="A29:B29"/>
    <mergeCell ref="A22:B22"/>
    <mergeCell ref="A14:B14"/>
    <mergeCell ref="A16:B16"/>
    <mergeCell ref="A17:B17"/>
    <mergeCell ref="A18:B18"/>
    <mergeCell ref="A19:B19"/>
    <mergeCell ref="A13:B13"/>
    <mergeCell ref="A1:B1"/>
    <mergeCell ref="C1:D1"/>
    <mergeCell ref="E1:F1"/>
    <mergeCell ref="A11:F11"/>
    <mergeCell ref="A12:B12"/>
  </mergeCells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10" zoomScale="130" zoomScaleNormal="130" workbookViewId="0">
      <selection activeCell="B3" sqref="B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2039</v>
      </c>
    </row>
    <row r="5" spans="1:12" ht="18.75" x14ac:dyDescent="0.3">
      <c r="A5" s="1" t="s">
        <v>7</v>
      </c>
      <c r="B5" s="315">
        <f>B6*B8</f>
        <v>140.4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468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4.2735042735042734</v>
      </c>
    </row>
    <row r="9" spans="1:12" ht="18.75" x14ac:dyDescent="0.3">
      <c r="A9" s="1" t="s">
        <v>66</v>
      </c>
      <c r="B9" s="1">
        <v>8856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514"/>
      <c r="D12" s="1514">
        <v>1</v>
      </c>
      <c r="E12" s="1511">
        <f>F7*D12</f>
        <v>600</v>
      </c>
      <c r="F12" s="1"/>
    </row>
    <row r="13" spans="1:12" ht="18.75" x14ac:dyDescent="0.3">
      <c r="A13" s="2072" t="s">
        <v>152</v>
      </c>
      <c r="B13" s="2072"/>
      <c r="C13" s="1508"/>
      <c r="D13" s="1508">
        <v>1</v>
      </c>
      <c r="E13" s="151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1511">
        <v>40</v>
      </c>
      <c r="E14" s="1511">
        <f>D14*F7</f>
        <v>24000</v>
      </c>
      <c r="F14" s="1"/>
    </row>
    <row r="15" spans="1:12" ht="18.75" x14ac:dyDescent="0.3">
      <c r="A15" s="1510"/>
      <c r="B15" s="1510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509"/>
      <c r="D16" s="1509"/>
      <c r="E16" s="1"/>
      <c r="F16" s="1507" t="s">
        <v>84</v>
      </c>
    </row>
    <row r="17" spans="1:6" ht="18.75" x14ac:dyDescent="0.3">
      <c r="A17" s="2079" t="s">
        <v>24</v>
      </c>
      <c r="B17" s="2079"/>
      <c r="C17" s="1512" t="s">
        <v>25</v>
      </c>
      <c r="D17" s="1509" t="s">
        <v>26</v>
      </c>
      <c r="E17" s="1"/>
      <c r="F17" s="211"/>
    </row>
    <row r="18" spans="1:6" ht="18.75" x14ac:dyDescent="0.3">
      <c r="A18" s="2071" t="s">
        <v>196</v>
      </c>
      <c r="B18" s="2071"/>
      <c r="C18" s="20">
        <v>0.6</v>
      </c>
      <c r="D18" s="74">
        <f>B5*C18/100*1000</f>
        <v>842.4</v>
      </c>
      <c r="E18" s="1"/>
      <c r="F18" s="212"/>
    </row>
    <row r="19" spans="1:6" ht="18.75" x14ac:dyDescent="0.3">
      <c r="A19" s="2077" t="s">
        <v>194</v>
      </c>
      <c r="B19" s="2076"/>
      <c r="C19" s="34">
        <v>0.4</v>
      </c>
      <c r="D19" s="74">
        <f>B5*C19/100*1000</f>
        <v>561.6</v>
      </c>
      <c r="E19" s="1" t="s">
        <v>29</v>
      </c>
      <c r="F19" s="212"/>
    </row>
    <row r="20" spans="1:6" ht="18.75" x14ac:dyDescent="0.3">
      <c r="A20" s="2071" t="s">
        <v>154</v>
      </c>
      <c r="B20" s="2071"/>
      <c r="C20" s="20">
        <v>2.52</v>
      </c>
      <c r="D20" s="74">
        <f>B5*C20/100*1000</f>
        <v>3538.08</v>
      </c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2039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513" t="s">
        <v>25</v>
      </c>
      <c r="D24" s="1509" t="s">
        <v>26</v>
      </c>
      <c r="E24" s="1"/>
      <c r="F24" s="1"/>
    </row>
    <row r="25" spans="1:6" ht="18.75" x14ac:dyDescent="0.3">
      <c r="A25" s="2071" t="str">
        <f>A18</f>
        <v>NARANJA KAYARUS 2GL 200%</v>
      </c>
      <c r="B25" s="2071"/>
      <c r="C25" s="48">
        <f t="shared" ref="C25:D26" si="0">C18</f>
        <v>0.6</v>
      </c>
      <c r="D25" s="49">
        <f t="shared" si="0"/>
        <v>842.4</v>
      </c>
      <c r="E25" s="1"/>
      <c r="F25" s="1"/>
    </row>
    <row r="26" spans="1:6" ht="18.75" x14ac:dyDescent="0.3">
      <c r="A26" s="2071" t="str">
        <f>A19</f>
        <v>ROJO KAYARUS 3BL 200%</v>
      </c>
      <c r="B26" s="2071"/>
      <c r="C26" s="48">
        <f>C19</f>
        <v>0.4</v>
      </c>
      <c r="D26" s="49">
        <f t="shared" si="0"/>
        <v>561.6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f>C20</f>
        <v>2.52</v>
      </c>
      <c r="D27" s="49">
        <f>D20</f>
        <v>3538.08</v>
      </c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11:B11"/>
    <mergeCell ref="C11:E11"/>
    <mergeCell ref="A1:B1"/>
    <mergeCell ref="C1:D1"/>
    <mergeCell ref="E1:F1"/>
    <mergeCell ref="B2:C2"/>
    <mergeCell ref="B7:C7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7:B27"/>
    <mergeCell ref="E27:F27"/>
    <mergeCell ref="A29:D29"/>
    <mergeCell ref="A30:B30"/>
    <mergeCell ref="A31:B31"/>
  </mergeCells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3" zoomScale="130" zoomScaleNormal="130" workbookViewId="0">
      <selection activeCell="C20" sqref="C2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50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2038</v>
      </c>
      <c r="G4" s="3"/>
    </row>
    <row r="5" spans="1:7" ht="18.75" x14ac:dyDescent="0.3">
      <c r="A5" s="1" t="s">
        <v>7</v>
      </c>
      <c r="B5" s="8">
        <f>B6*B8</f>
        <v>149.1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497</v>
      </c>
      <c r="C6" s="3" t="s">
        <v>5</v>
      </c>
      <c r="D6" s="3"/>
      <c r="E6" s="3" t="s">
        <v>12</v>
      </c>
      <c r="F6" s="1504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6.7069081153588197</v>
      </c>
      <c r="G8" s="3"/>
    </row>
    <row r="9" spans="1:7" ht="18.75" x14ac:dyDescent="0.3">
      <c r="A9" s="1" t="s">
        <v>66</v>
      </c>
      <c r="B9" s="1504">
        <v>7555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500" t="s">
        <v>164</v>
      </c>
      <c r="D11" s="1501" t="s">
        <v>26</v>
      </c>
      <c r="E11" s="23"/>
      <c r="F11" s="1"/>
    </row>
    <row r="12" spans="1:7" ht="18.75" x14ac:dyDescent="0.3">
      <c r="A12" s="2072" t="s">
        <v>213</v>
      </c>
      <c r="B12" s="2072"/>
      <c r="C12" s="1502">
        <v>0.4</v>
      </c>
      <c r="D12" s="1502">
        <f>F7*C12</f>
        <v>400</v>
      </c>
      <c r="E12" s="81"/>
      <c r="F12" s="1"/>
    </row>
    <row r="13" spans="1:7" ht="18.75" x14ac:dyDescent="0.3">
      <c r="A13" s="2072" t="s">
        <v>20</v>
      </c>
      <c r="B13" s="2072"/>
      <c r="C13" s="738">
        <v>0.6</v>
      </c>
      <c r="D13" s="1505">
        <f>F7*C13</f>
        <v>600</v>
      </c>
      <c r="E13" s="81"/>
      <c r="F13" s="1"/>
    </row>
    <row r="14" spans="1:7" ht="18.75" x14ac:dyDescent="0.3">
      <c r="A14" s="2072" t="s">
        <v>21</v>
      </c>
      <c r="B14" s="2072"/>
      <c r="C14" s="738">
        <v>2</v>
      </c>
      <c r="D14" s="1505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505">
        <f>F7*C15</f>
        <v>2000</v>
      </c>
      <c r="E15" s="81"/>
      <c r="F15" s="1"/>
    </row>
    <row r="16" spans="1:7" ht="18.75" x14ac:dyDescent="0.3">
      <c r="A16" s="1503"/>
      <c r="B16" s="1503"/>
      <c r="C16" s="22"/>
      <c r="D16" s="25"/>
      <c r="E16" s="23"/>
      <c r="F16" s="1498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506" t="s">
        <v>25</v>
      </c>
      <c r="D18" s="1499" t="s">
        <v>26</v>
      </c>
      <c r="E18" s="1"/>
      <c r="F18" s="212"/>
    </row>
    <row r="19" spans="1:12" ht="18.75" x14ac:dyDescent="0.3">
      <c r="A19" s="2077" t="s">
        <v>28</v>
      </c>
      <c r="B19" s="2077"/>
      <c r="C19" s="20">
        <v>7.0000000000000007E-2</v>
      </c>
      <c r="D19" s="74">
        <f>B5*C19/100*1000</f>
        <v>104.37000000000002</v>
      </c>
      <c r="E19" s="1"/>
      <c r="F19" s="212"/>
    </row>
    <row r="20" spans="1:12" ht="18.75" x14ac:dyDescent="0.3">
      <c r="A20" s="2077" t="s">
        <v>145</v>
      </c>
      <c r="B20" s="2077"/>
      <c r="C20" s="34">
        <v>2.5</v>
      </c>
      <c r="D20" s="736">
        <f>B5*C20/100*1000</f>
        <v>3727.5</v>
      </c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DEL SUR</v>
      </c>
      <c r="B24" s="2078" t="str">
        <f>B7</f>
        <v>NEGRO</v>
      </c>
      <c r="C24" s="2078"/>
      <c r="D24" s="44" t="s">
        <v>30</v>
      </c>
      <c r="E24" s="9">
        <f>F4</f>
        <v>2038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1498" t="s">
        <v>26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20">
        <f>C19</f>
        <v>7.0000000000000007E-2</v>
      </c>
      <c r="D26" s="74">
        <f>B5*C26/100*1000</f>
        <v>104.37000000000002</v>
      </c>
      <c r="E26" s="1"/>
      <c r="F26" s="1"/>
    </row>
    <row r="27" spans="1:12" ht="18.75" x14ac:dyDescent="0.3">
      <c r="A27" s="2095" t="str">
        <f>A20</f>
        <v>NEGRO DIANIX CCR</v>
      </c>
      <c r="B27" s="2096"/>
      <c r="C27" s="20">
        <f>C20</f>
        <v>2.5</v>
      </c>
      <c r="D27" s="1228">
        <f>B5*C27/100*1000</f>
        <v>3727.5</v>
      </c>
      <c r="E27" s="1"/>
      <c r="F27" s="1"/>
    </row>
    <row r="28" spans="1:12" ht="18.75" x14ac:dyDescent="0.3">
      <c r="A28" s="2095"/>
      <c r="B28" s="2096"/>
      <c r="C28" s="48"/>
      <c r="D28" s="49"/>
      <c r="E28" s="2069" t="s">
        <v>83</v>
      </c>
      <c r="F28" s="2069"/>
    </row>
    <row r="29" spans="1:12" x14ac:dyDescent="0.25">
      <c r="D29" s="50"/>
    </row>
    <row r="30" spans="1:12" x14ac:dyDescent="0.25">
      <c r="A30" s="2070" t="s">
        <v>146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1.5</v>
      </c>
      <c r="D31" s="141">
        <f>F7*C31</f>
        <v>1500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1:F1"/>
    <mergeCell ref="B2:C2"/>
    <mergeCell ref="A11:B11"/>
    <mergeCell ref="A12:B12"/>
    <mergeCell ref="A13:B13"/>
    <mergeCell ref="A27:B27"/>
    <mergeCell ref="A28:B28"/>
    <mergeCell ref="A19:B19"/>
    <mergeCell ref="A1:B1"/>
    <mergeCell ref="C1:D1"/>
    <mergeCell ref="A14:B14"/>
    <mergeCell ref="A15:B15"/>
    <mergeCell ref="A17:B17"/>
    <mergeCell ref="A18:B18"/>
    <mergeCell ref="A20:B20"/>
    <mergeCell ref="A21:B21"/>
    <mergeCell ref="B24:C24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9" zoomScale="130" zoomScaleNormal="130" workbookViewId="0">
      <selection activeCell="C20" sqref="C2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50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2037</v>
      </c>
      <c r="G4" s="3"/>
    </row>
    <row r="5" spans="1:7" ht="18.75" x14ac:dyDescent="0.3">
      <c r="A5" s="1" t="s">
        <v>7</v>
      </c>
      <c r="B5" s="8">
        <f>B6*B8</f>
        <v>149.1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497</v>
      </c>
      <c r="C6" s="3" t="s">
        <v>5</v>
      </c>
      <c r="D6" s="3"/>
      <c r="E6" s="3" t="s">
        <v>12</v>
      </c>
      <c r="F6" s="1504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6.7069081153588197</v>
      </c>
      <c r="G8" s="3"/>
    </row>
    <row r="9" spans="1:7" ht="18.75" x14ac:dyDescent="0.3">
      <c r="A9" s="1" t="s">
        <v>66</v>
      </c>
      <c r="B9" s="1504">
        <v>7555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500" t="s">
        <v>164</v>
      </c>
      <c r="D11" s="1501" t="s">
        <v>26</v>
      </c>
      <c r="E11" s="23"/>
      <c r="F11" s="1"/>
    </row>
    <row r="12" spans="1:7" ht="18.75" x14ac:dyDescent="0.3">
      <c r="A12" s="2072" t="s">
        <v>213</v>
      </c>
      <c r="B12" s="2072"/>
      <c r="C12" s="1502">
        <v>0.4</v>
      </c>
      <c r="D12" s="1502">
        <f>F7*C12</f>
        <v>400</v>
      </c>
      <c r="E12" s="81"/>
      <c r="F12" s="1"/>
    </row>
    <row r="13" spans="1:7" ht="18.75" x14ac:dyDescent="0.3">
      <c r="A13" s="2072" t="s">
        <v>20</v>
      </c>
      <c r="B13" s="2072"/>
      <c r="C13" s="738">
        <v>0.6</v>
      </c>
      <c r="D13" s="1505">
        <f>F7*C13</f>
        <v>600</v>
      </c>
      <c r="E13" s="81"/>
      <c r="F13" s="1"/>
    </row>
    <row r="14" spans="1:7" ht="18.75" x14ac:dyDescent="0.3">
      <c r="A14" s="2072" t="s">
        <v>21</v>
      </c>
      <c r="B14" s="2072"/>
      <c r="C14" s="738">
        <v>2</v>
      </c>
      <c r="D14" s="1505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</v>
      </c>
      <c r="D15" s="1505">
        <f>F7*C15</f>
        <v>2000</v>
      </c>
      <c r="E15" s="81"/>
      <c r="F15" s="1"/>
    </row>
    <row r="16" spans="1:7" ht="18.75" x14ac:dyDescent="0.3">
      <c r="A16" s="1503"/>
      <c r="B16" s="1503"/>
      <c r="C16" s="22"/>
      <c r="D16" s="25"/>
      <c r="E16" s="23"/>
      <c r="F16" s="1498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506" t="s">
        <v>25</v>
      </c>
      <c r="D18" s="1499" t="s">
        <v>26</v>
      </c>
      <c r="E18" s="1"/>
      <c r="F18" s="212"/>
    </row>
    <row r="19" spans="1:12" ht="18.75" x14ac:dyDescent="0.3">
      <c r="A19" s="2077" t="s">
        <v>28</v>
      </c>
      <c r="B19" s="2077"/>
      <c r="C19" s="20">
        <v>0.1</v>
      </c>
      <c r="D19" s="74">
        <f>B5*C19/100*1000</f>
        <v>149.10000000000002</v>
      </c>
      <c r="E19" s="1"/>
      <c r="F19" s="212"/>
    </row>
    <row r="20" spans="1:12" ht="18.75" x14ac:dyDescent="0.3">
      <c r="A20" s="2077" t="s">
        <v>145</v>
      </c>
      <c r="B20" s="2077"/>
      <c r="C20" s="34">
        <v>2.5</v>
      </c>
      <c r="D20" s="736">
        <f>B5*C20/100*1000</f>
        <v>3727.5</v>
      </c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DEL SUR</v>
      </c>
      <c r="B24" s="2078" t="str">
        <f>B7</f>
        <v>NEGRO</v>
      </c>
      <c r="C24" s="2078"/>
      <c r="D24" s="44" t="s">
        <v>30</v>
      </c>
      <c r="E24" s="9">
        <f>F4</f>
        <v>2037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1498" t="s">
        <v>26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20">
        <f>C19</f>
        <v>0.1</v>
      </c>
      <c r="D26" s="74">
        <f>B5*C26/100*1000</f>
        <v>149.10000000000002</v>
      </c>
      <c r="E26" s="1"/>
      <c r="F26" s="1"/>
    </row>
    <row r="27" spans="1:12" ht="18.75" x14ac:dyDescent="0.3">
      <c r="A27" s="2095" t="str">
        <f>A20</f>
        <v>NEGRO DIANIX CCR</v>
      </c>
      <c r="B27" s="2096"/>
      <c r="C27" s="20">
        <f>C20</f>
        <v>2.5</v>
      </c>
      <c r="D27" s="1228">
        <f>B5*C27/100*1000</f>
        <v>3727.5</v>
      </c>
      <c r="E27" s="1"/>
      <c r="F27" s="1"/>
    </row>
    <row r="28" spans="1:12" ht="18.75" x14ac:dyDescent="0.3">
      <c r="A28" s="2095"/>
      <c r="B28" s="2096"/>
      <c r="C28" s="48"/>
      <c r="D28" s="49"/>
      <c r="E28" s="2069" t="s">
        <v>83</v>
      </c>
      <c r="F28" s="2069"/>
    </row>
    <row r="29" spans="1:12" x14ac:dyDescent="0.25">
      <c r="D29" s="50"/>
    </row>
    <row r="30" spans="1:12" x14ac:dyDescent="0.25">
      <c r="A30" s="2070" t="s">
        <v>146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1.5</v>
      </c>
      <c r="D31" s="141">
        <f>F7*C31</f>
        <v>1500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A12:B12"/>
    <mergeCell ref="A1:B1"/>
    <mergeCell ref="C1:D1"/>
    <mergeCell ref="E1:F1"/>
    <mergeCell ref="B2:C2"/>
    <mergeCell ref="A11:B11"/>
    <mergeCell ref="A27:B27"/>
    <mergeCell ref="A28:B28"/>
    <mergeCell ref="A13:B13"/>
    <mergeCell ref="A14:B14"/>
    <mergeCell ref="A17:B17"/>
    <mergeCell ref="A18:B18"/>
    <mergeCell ref="A19:B19"/>
    <mergeCell ref="A20:B20"/>
    <mergeCell ref="A15:B15"/>
    <mergeCell ref="A21:B21"/>
    <mergeCell ref="B24:C24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C18" sqref="C1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493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2036</v>
      </c>
      <c r="G4" s="3"/>
    </row>
    <row r="5" spans="1:8" ht="18.75" x14ac:dyDescent="0.3">
      <c r="A5" s="1" t="s">
        <v>7</v>
      </c>
      <c r="B5" s="277">
        <f>B6*B8</f>
        <v>144.14400000000001</v>
      </c>
      <c r="C5" s="3" t="s">
        <v>8</v>
      </c>
      <c r="D5" s="3"/>
      <c r="E5" s="5" t="s">
        <v>9</v>
      </c>
      <c r="F5" s="1493" t="s">
        <v>10</v>
      </c>
      <c r="G5" s="3"/>
    </row>
    <row r="6" spans="1:8" ht="18.75" x14ac:dyDescent="0.3">
      <c r="A6" s="1" t="s">
        <v>11</v>
      </c>
      <c r="B6" s="276">
        <v>468</v>
      </c>
      <c r="C6" s="3" t="s">
        <v>5</v>
      </c>
      <c r="D6" s="3"/>
      <c r="E6" s="3" t="s">
        <v>12</v>
      </c>
      <c r="F6" s="1493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0.308</v>
      </c>
      <c r="C8" s="3"/>
      <c r="D8" s="3"/>
      <c r="E8" s="3" t="s">
        <v>17</v>
      </c>
      <c r="F8" s="1493">
        <f>F7/B5</f>
        <v>6.9375069375069369</v>
      </c>
      <c r="G8" s="3"/>
    </row>
    <row r="9" spans="1:8" ht="18.75" x14ac:dyDescent="0.3">
      <c r="A9" s="1" t="s">
        <v>66</v>
      </c>
      <c r="B9" s="1493">
        <v>8856</v>
      </c>
      <c r="C9" s="1"/>
      <c r="D9" s="1"/>
      <c r="E9" s="1"/>
      <c r="F9" s="1"/>
    </row>
    <row r="10" spans="1:8" ht="18.75" x14ac:dyDescent="0.3">
      <c r="A10" s="1"/>
      <c r="B10" s="1493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8" x14ac:dyDescent="0.25">
      <c r="A15" s="1497"/>
      <c r="B15" s="1361"/>
      <c r="C15" s="1362"/>
      <c r="D15" s="1363"/>
      <c r="E15" s="1358"/>
      <c r="F15" s="1358"/>
    </row>
    <row r="16" spans="1:8" ht="18.75" x14ac:dyDescent="0.3">
      <c r="A16" s="2088" t="s">
        <v>18</v>
      </c>
      <c r="B16" s="2089"/>
      <c r="C16" s="1489" t="s">
        <v>164</v>
      </c>
      <c r="D16" s="1490" t="s">
        <v>26</v>
      </c>
      <c r="E16" s="23"/>
      <c r="F16" s="1"/>
    </row>
    <row r="17" spans="1:12" ht="18.75" x14ac:dyDescent="0.3">
      <c r="A17" s="2072" t="s">
        <v>213</v>
      </c>
      <c r="B17" s="2072"/>
      <c r="C17" s="1491">
        <v>0.4</v>
      </c>
      <c r="D17" s="1491">
        <f>F7*C17</f>
        <v>400</v>
      </c>
      <c r="E17" s="81"/>
      <c r="F17" s="1"/>
    </row>
    <row r="18" spans="1:12" ht="18.75" x14ac:dyDescent="0.3">
      <c r="A18" s="2072" t="s">
        <v>222</v>
      </c>
      <c r="B18" s="2072"/>
      <c r="C18" s="738">
        <v>0.6</v>
      </c>
      <c r="D18" s="1494">
        <f>F7*C18</f>
        <v>600</v>
      </c>
      <c r="E18" s="81"/>
      <c r="F18" s="1"/>
    </row>
    <row r="19" spans="1:12" ht="18.75" x14ac:dyDescent="0.3">
      <c r="A19" s="2072" t="s">
        <v>21</v>
      </c>
      <c r="B19" s="2072"/>
      <c r="C19" s="738">
        <v>2</v>
      </c>
      <c r="D19" s="1494">
        <f>F7*C19</f>
        <v>2000</v>
      </c>
      <c r="E19" s="81"/>
      <c r="F19" s="1"/>
    </row>
    <row r="20" spans="1:12" ht="18.75" x14ac:dyDescent="0.3">
      <c r="A20" s="2072" t="s">
        <v>22</v>
      </c>
      <c r="B20" s="2072"/>
      <c r="C20" s="738">
        <v>2</v>
      </c>
      <c r="D20" s="1494">
        <f>F7*C20</f>
        <v>2000</v>
      </c>
      <c r="E20" s="81"/>
      <c r="F20" s="1"/>
    </row>
    <row r="21" spans="1:12" ht="18.75" x14ac:dyDescent="0.3">
      <c r="A21" s="1495" t="s">
        <v>29</v>
      </c>
      <c r="B21" s="1495"/>
      <c r="C21" s="22"/>
      <c r="D21" s="25"/>
      <c r="E21" s="23"/>
      <c r="F21" s="1492" t="s">
        <v>84</v>
      </c>
    </row>
    <row r="22" spans="1:12" ht="18.75" x14ac:dyDescent="0.3">
      <c r="A22" s="2073" t="s">
        <v>23</v>
      </c>
      <c r="B22" s="2074"/>
      <c r="C22" s="176"/>
      <c r="D22" s="280"/>
      <c r="E22" s="1"/>
      <c r="F22" s="295"/>
    </row>
    <row r="23" spans="1:12" ht="18.75" x14ac:dyDescent="0.3">
      <c r="A23" s="2079" t="s">
        <v>24</v>
      </c>
      <c r="B23" s="2079"/>
      <c r="C23" s="1496" t="s">
        <v>25</v>
      </c>
      <c r="D23" s="1488" t="s">
        <v>26</v>
      </c>
      <c r="E23" s="1"/>
      <c r="F23" s="212"/>
    </row>
    <row r="24" spans="1:12" ht="18.75" x14ac:dyDescent="0.3">
      <c r="A24" s="2077" t="s">
        <v>27</v>
      </c>
      <c r="B24" s="2077"/>
      <c r="C24" s="20">
        <v>0.2</v>
      </c>
      <c r="D24" s="74">
        <f>B5*C24/100*1000</f>
        <v>288.28800000000001</v>
      </c>
      <c r="E24" s="1"/>
      <c r="F24" s="212"/>
    </row>
    <row r="25" spans="1:12" ht="18.75" x14ac:dyDescent="0.3">
      <c r="A25" s="2077" t="s">
        <v>28</v>
      </c>
      <c r="B25" s="2077"/>
      <c r="C25" s="34">
        <v>0.03</v>
      </c>
      <c r="D25" s="74">
        <f>B5*C25/100*1000</f>
        <v>43.243200000000002</v>
      </c>
      <c r="E25" s="1"/>
      <c r="F25" s="212"/>
    </row>
    <row r="26" spans="1:12" ht="18.75" x14ac:dyDescent="0.3">
      <c r="A26" s="2148" t="s">
        <v>148</v>
      </c>
      <c r="B26" s="2148"/>
      <c r="C26" s="20">
        <v>0.6</v>
      </c>
      <c r="D26" s="74">
        <f>B5*C26/100*1000</f>
        <v>864.86400000000003</v>
      </c>
      <c r="E26" s="1"/>
      <c r="F26" s="213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8.75" x14ac:dyDescent="0.3">
      <c r="A29" s="1" t="str">
        <f>B2</f>
        <v>TELARES DEL SUR</v>
      </c>
      <c r="B29" s="2078" t="str">
        <f>B7</f>
        <v>MARINO NOCHE</v>
      </c>
      <c r="C29" s="2078"/>
      <c r="D29" s="44" t="s">
        <v>30</v>
      </c>
      <c r="E29" s="44">
        <f>F4</f>
        <v>2036</v>
      </c>
      <c r="F29" s="4">
        <f ca="1">F2</f>
        <v>45555</v>
      </c>
    </row>
    <row r="30" spans="1:12" ht="18.75" x14ac:dyDescent="0.3">
      <c r="A30" s="2094" t="s">
        <v>24</v>
      </c>
      <c r="B30" s="2094"/>
      <c r="C30" s="46" t="s">
        <v>25</v>
      </c>
      <c r="D30" s="1492" t="s">
        <v>26</v>
      </c>
      <c r="E30" s="1"/>
      <c r="F30" s="1"/>
    </row>
    <row r="31" spans="1:12" ht="18.75" x14ac:dyDescent="0.3">
      <c r="A31" s="2095" t="str">
        <f>A24</f>
        <v>PARDO LUMACRON SER 150%</v>
      </c>
      <c r="B31" s="2096"/>
      <c r="C31" s="48">
        <v>0.2</v>
      </c>
      <c r="D31" s="49">
        <f t="shared" ref="C31:D33" si="0">D24</f>
        <v>288.28800000000001</v>
      </c>
      <c r="E31" s="1"/>
      <c r="F31" s="1"/>
    </row>
    <row r="32" spans="1:12" ht="18.75" x14ac:dyDescent="0.3">
      <c r="A32" s="2095" t="str">
        <f>A25</f>
        <v>RUBINA LUMACRON 2GFL CONC</v>
      </c>
      <c r="B32" s="2096"/>
      <c r="C32" s="48">
        <f t="shared" si="0"/>
        <v>0.03</v>
      </c>
      <c r="D32" s="49">
        <f t="shared" si="0"/>
        <v>43.243200000000002</v>
      </c>
      <c r="E32" s="1"/>
      <c r="F32" s="1"/>
    </row>
    <row r="33" spans="1:6" ht="18.75" x14ac:dyDescent="0.3">
      <c r="A33" s="2123" t="str">
        <f>A26</f>
        <v>AZUL  MNO LUMACRON EXNSF 300%</v>
      </c>
      <c r="B33" s="2124"/>
      <c r="C33" s="48">
        <f t="shared" si="0"/>
        <v>0.6</v>
      </c>
      <c r="D33" s="49">
        <f t="shared" si="0"/>
        <v>864.86400000000003</v>
      </c>
      <c r="E33" s="2069" t="s">
        <v>83</v>
      </c>
      <c r="F33" s="2069"/>
    </row>
    <row r="34" spans="1:6" x14ac:dyDescent="0.25">
      <c r="D34" s="50"/>
    </row>
    <row r="35" spans="1:6" ht="24.75" customHeight="1" x14ac:dyDescent="0.25">
      <c r="D35" s="2147"/>
      <c r="E35" s="2147"/>
      <c r="F35" s="2147"/>
    </row>
  </sheetData>
  <mergeCells count="25">
    <mergeCell ref="A20:B20"/>
    <mergeCell ref="A30:B30"/>
    <mergeCell ref="A31:B31"/>
    <mergeCell ref="A32:B32"/>
    <mergeCell ref="A33:B33"/>
    <mergeCell ref="E33:F33"/>
    <mergeCell ref="D35:F35"/>
    <mergeCell ref="A22:B22"/>
    <mergeCell ref="A23:B23"/>
    <mergeCell ref="A24:B24"/>
    <mergeCell ref="A25:B25"/>
    <mergeCell ref="A26:B26"/>
    <mergeCell ref="B29:C29"/>
    <mergeCell ref="A19:B19"/>
    <mergeCell ref="A1:B1"/>
    <mergeCell ref="C1:D1"/>
    <mergeCell ref="E1:F1"/>
    <mergeCell ref="B2:C2"/>
    <mergeCell ref="A11:F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3" sqref="B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6.5703125" customWidth="1"/>
  </cols>
  <sheetData>
    <row r="1" spans="1:6" ht="25.5" customHeight="1" thickBot="1" x14ac:dyDescent="0.45">
      <c r="A1" s="2080" t="s">
        <v>149</v>
      </c>
      <c r="B1" s="2084"/>
      <c r="C1" s="2085" t="s">
        <v>219</v>
      </c>
      <c r="D1" s="2086"/>
      <c r="E1" s="2080" t="s">
        <v>44</v>
      </c>
      <c r="F1" s="2081"/>
    </row>
    <row r="2" spans="1:6" ht="18.75" x14ac:dyDescent="0.3">
      <c r="A2" s="1" t="s">
        <v>0</v>
      </c>
      <c r="B2" s="275" t="s">
        <v>199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585" t="s">
        <v>110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2018</v>
      </c>
    </row>
    <row r="5" spans="1:6" ht="18.75" x14ac:dyDescent="0.3">
      <c r="A5" s="1" t="s">
        <v>7</v>
      </c>
      <c r="B5" s="277">
        <f>B6*B8</f>
        <v>302.60399999999998</v>
      </c>
      <c r="C5" s="1" t="s">
        <v>8</v>
      </c>
      <c r="D5" s="1"/>
      <c r="E5" s="3" t="s">
        <v>9</v>
      </c>
      <c r="F5" s="546" t="s">
        <v>150</v>
      </c>
    </row>
    <row r="6" spans="1:6" ht="18.75" x14ac:dyDescent="0.3">
      <c r="A6" s="1" t="s">
        <v>11</v>
      </c>
      <c r="B6" s="316">
        <v>1002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2087" t="s">
        <v>53</v>
      </c>
      <c r="C7" s="2087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0.30199999999999999</v>
      </c>
      <c r="C8" s="1"/>
      <c r="D8" s="1"/>
      <c r="E8" s="3" t="s">
        <v>17</v>
      </c>
      <c r="F8" s="546">
        <f>F7/B5</f>
        <v>1.9827893881111949</v>
      </c>
    </row>
    <row r="9" spans="1:6" ht="18.75" x14ac:dyDescent="0.3">
      <c r="A9" s="1" t="s">
        <v>220</v>
      </c>
      <c r="B9" s="1483">
        <v>8832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88"/>
      <c r="D11" s="2089"/>
      <c r="E11" s="2090"/>
      <c r="F11" s="1"/>
    </row>
    <row r="12" spans="1:6" ht="18.75" x14ac:dyDescent="0.3">
      <c r="A12" s="2072" t="s">
        <v>117</v>
      </c>
      <c r="B12" s="2072"/>
      <c r="C12" s="1487"/>
      <c r="D12" s="1487">
        <v>1</v>
      </c>
      <c r="E12" s="1484">
        <f>F7*D12</f>
        <v>600</v>
      </c>
      <c r="F12" s="1"/>
    </row>
    <row r="13" spans="1:6" ht="18.75" x14ac:dyDescent="0.3">
      <c r="A13" s="2072" t="s">
        <v>152</v>
      </c>
      <c r="B13" s="2072"/>
      <c r="C13" s="1482"/>
      <c r="D13" s="1482">
        <v>1</v>
      </c>
      <c r="E13" s="1484">
        <f>F7*D13</f>
        <v>600</v>
      </c>
      <c r="F13" s="1"/>
    </row>
    <row r="14" spans="1:6" ht="18.75" x14ac:dyDescent="0.3">
      <c r="A14" s="2072"/>
      <c r="B14" s="2072"/>
      <c r="C14" s="20"/>
      <c r="D14" s="1484"/>
      <c r="E14" s="1484"/>
      <c r="F14" s="1"/>
    </row>
    <row r="15" spans="1:6" ht="18.75" x14ac:dyDescent="0.3">
      <c r="A15" s="2091" t="s">
        <v>221</v>
      </c>
      <c r="B15" s="2092"/>
      <c r="C15" s="2093"/>
      <c r="D15" s="1484">
        <v>30</v>
      </c>
      <c r="E15" s="1484">
        <f>F7*D15</f>
        <v>18000</v>
      </c>
      <c r="F15" s="1"/>
    </row>
    <row r="16" spans="1:6" ht="18.75" x14ac:dyDescent="0.3">
      <c r="A16" s="1480"/>
      <c r="B16" s="1480"/>
      <c r="C16" s="22"/>
      <c r="D16" s="25"/>
      <c r="E16" s="23"/>
      <c r="F16" s="1485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1486" t="s">
        <v>25</v>
      </c>
      <c r="D18" s="1481" t="s">
        <v>26</v>
      </c>
      <c r="E18" s="1"/>
      <c r="F18" s="212"/>
    </row>
    <row r="19" spans="1:6" ht="18.75" x14ac:dyDescent="0.3">
      <c r="A19" s="2071" t="s">
        <v>196</v>
      </c>
      <c r="B19" s="2071"/>
      <c r="C19" s="20">
        <v>0.51</v>
      </c>
      <c r="D19" s="74">
        <f>B5*C19/100*1000</f>
        <v>1543.2803999999999</v>
      </c>
      <c r="E19" s="1"/>
      <c r="F19" s="212"/>
    </row>
    <row r="20" spans="1:6" ht="18.75" x14ac:dyDescent="0.3">
      <c r="A20" s="2071" t="s">
        <v>194</v>
      </c>
      <c r="B20" s="2071"/>
      <c r="C20" s="20">
        <v>7.8E-2</v>
      </c>
      <c r="D20" s="74">
        <f>B5*C20/100*1000</f>
        <v>236.03111999999999</v>
      </c>
      <c r="E20" s="1"/>
      <c r="F20" s="212"/>
    </row>
    <row r="21" spans="1:6" ht="18.75" x14ac:dyDescent="0.3">
      <c r="A21" s="2071" t="s">
        <v>154</v>
      </c>
      <c r="B21" s="2071"/>
      <c r="C21" s="20">
        <v>0.65800000000000003</v>
      </c>
      <c r="D21" s="74">
        <f>B5*C21/100*1000</f>
        <v>1991.1343199999999</v>
      </c>
      <c r="E21" s="1"/>
      <c r="F21" s="212"/>
    </row>
    <row r="22" spans="1:6" ht="18.75" x14ac:dyDescent="0.3">
      <c r="A22" s="36"/>
      <c r="B22" s="36"/>
      <c r="C22" s="22" t="s">
        <v>156</v>
      </c>
      <c r="D22" s="23"/>
      <c r="E22" s="1"/>
      <c r="F22" s="213"/>
    </row>
    <row r="23" spans="1:6" ht="18.75" x14ac:dyDescent="0.3">
      <c r="A23" s="676"/>
      <c r="B23" s="676"/>
      <c r="C23" s="677"/>
      <c r="D23" s="678"/>
      <c r="E23" s="679"/>
      <c r="F23" s="679"/>
    </row>
    <row r="24" spans="1:6" ht="18.75" x14ac:dyDescent="0.3">
      <c r="A24" s="1" t="str">
        <f>B2</f>
        <v>TELARES</v>
      </c>
      <c r="B24" s="2078" t="str">
        <f>B7</f>
        <v>VERDE MILITAR</v>
      </c>
      <c r="C24" s="2078"/>
      <c r="D24" s="1469" t="str">
        <f>E4</f>
        <v>Orden</v>
      </c>
      <c r="E24" s="1470">
        <f>F4</f>
        <v>2018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1485" t="s">
        <v>26</v>
      </c>
      <c r="E25" s="1"/>
      <c r="F25" s="1"/>
    </row>
    <row r="26" spans="1:6" ht="18.75" x14ac:dyDescent="0.3">
      <c r="A26" s="2095" t="str">
        <f>A19</f>
        <v>NARANJA KAYARUS 2GL 200%</v>
      </c>
      <c r="B26" s="2096"/>
      <c r="C26" s="48">
        <f>C19</f>
        <v>0.51</v>
      </c>
      <c r="D26" s="49">
        <f>B5*C26/100*1000</f>
        <v>1543.2803999999999</v>
      </c>
      <c r="E26" s="1"/>
      <c r="F26" s="1"/>
    </row>
    <row r="27" spans="1:6" ht="18.75" x14ac:dyDescent="0.3">
      <c r="A27" s="2095" t="str">
        <f>A20</f>
        <v>ROJO KAYARUS 3BL 200%</v>
      </c>
      <c r="B27" s="2096"/>
      <c r="C27" s="48">
        <f t="shared" ref="C27:D28" si="0">C20</f>
        <v>7.8E-2</v>
      </c>
      <c r="D27" s="49">
        <f t="shared" si="0"/>
        <v>236.03111999999999</v>
      </c>
      <c r="E27" s="1"/>
      <c r="F27" s="1"/>
    </row>
    <row r="28" spans="1:6" ht="18.75" x14ac:dyDescent="0.3">
      <c r="A28" s="2095" t="str">
        <f>A21</f>
        <v>AZUL KAYARUS BRL 200%</v>
      </c>
      <c r="B28" s="2096"/>
      <c r="C28" s="48">
        <f t="shared" si="0"/>
        <v>0.65800000000000003</v>
      </c>
      <c r="D28" s="49">
        <f t="shared" si="0"/>
        <v>1991.1343199999999</v>
      </c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41">
        <v>1.5</v>
      </c>
      <c r="D31" s="141">
        <f>F7*C31</f>
        <v>900</v>
      </c>
    </row>
    <row r="32" spans="1:6" x14ac:dyDescent="0.25">
      <c r="A32" s="2070" t="s">
        <v>158</v>
      </c>
      <c r="B32" s="2070"/>
      <c r="C32" s="141">
        <v>2.5</v>
      </c>
      <c r="D32" s="141">
        <f>F7*C32</f>
        <v>1500</v>
      </c>
    </row>
    <row r="33" spans="4:4" x14ac:dyDescent="0.25">
      <c r="D33" t="s">
        <v>72</v>
      </c>
    </row>
  </sheetData>
  <mergeCells count="24">
    <mergeCell ref="A18:B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C15"/>
    <mergeCell ref="A17:B17"/>
    <mergeCell ref="E28:F28"/>
    <mergeCell ref="A30:D30"/>
    <mergeCell ref="A31:B31"/>
    <mergeCell ref="A32:B32"/>
    <mergeCell ref="A19:B19"/>
    <mergeCell ref="A20:B20"/>
    <mergeCell ref="A21:B21"/>
    <mergeCell ref="B24:C24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3" zoomScale="130" zoomScaleNormal="130" workbookViewId="0">
      <selection activeCell="E11" sqref="E11:F13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477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2008</v>
      </c>
      <c r="G4" s="3"/>
    </row>
    <row r="5" spans="1:7" ht="18.75" x14ac:dyDescent="0.3">
      <c r="A5" s="1" t="s">
        <v>7</v>
      </c>
      <c r="B5" s="277">
        <f>B6*B8</f>
        <v>146.57999999999998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349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6.8222131259380552</v>
      </c>
      <c r="G8" s="3"/>
    </row>
    <row r="9" spans="1:7" ht="18.75" x14ac:dyDescent="0.3">
      <c r="A9" s="1" t="s">
        <v>66</v>
      </c>
      <c r="B9" s="296">
        <v>8834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74"/>
      <c r="D11" s="1475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73">
        <v>0.4</v>
      </c>
      <c r="D12" s="1473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72">
        <v>0.6</v>
      </c>
      <c r="D13" s="1472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76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476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478"/>
      <c r="B17" s="1478"/>
      <c r="C17" s="22"/>
      <c r="D17" s="25"/>
      <c r="E17" s="23"/>
      <c r="F17" s="1471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479" t="s">
        <v>25</v>
      </c>
      <c r="D19" s="1473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146.57999999999998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5276.88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477" t="s">
        <v>30</v>
      </c>
      <c r="E25" s="9">
        <f>F4</f>
        <v>2008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479" t="s">
        <v>25</v>
      </c>
      <c r="D26" s="1473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146.57999999999998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5276.88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  <mergeCell ref="E29:F29"/>
    <mergeCell ref="A16:B16"/>
    <mergeCell ref="A18:B18"/>
    <mergeCell ref="A19:B19"/>
    <mergeCell ref="A20:B20"/>
    <mergeCell ref="A21:B21"/>
    <mergeCell ref="A22:B22"/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4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477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2007</v>
      </c>
      <c r="G4" s="3"/>
    </row>
    <row r="5" spans="1:7" ht="18.75" x14ac:dyDescent="0.3">
      <c r="A5" s="1" t="s">
        <v>7</v>
      </c>
      <c r="B5" s="277">
        <f>B6*B8</f>
        <v>146.57999999999998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349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6.8222131259380552</v>
      </c>
      <c r="G8" s="3"/>
    </row>
    <row r="9" spans="1:7" ht="18.75" x14ac:dyDescent="0.3">
      <c r="A9" s="1" t="s">
        <v>66</v>
      </c>
      <c r="B9" s="296">
        <v>8834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74"/>
      <c r="D11" s="1475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73">
        <v>0.4</v>
      </c>
      <c r="D12" s="1473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72">
        <v>0.6</v>
      </c>
      <c r="D13" s="1472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76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476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478"/>
      <c r="B17" s="1478"/>
      <c r="C17" s="22"/>
      <c r="D17" s="25"/>
      <c r="E17" s="23"/>
      <c r="F17" s="1471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479" t="s">
        <v>25</v>
      </c>
      <c r="D19" s="1473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146.57999999999998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5276.88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477" t="s">
        <v>30</v>
      </c>
      <c r="E25" s="9">
        <f>F4</f>
        <v>2007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479" t="s">
        <v>25</v>
      </c>
      <c r="D26" s="1473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146.57999999999998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5276.88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5:B15"/>
    <mergeCell ref="A1:B1"/>
    <mergeCell ref="C1:D1"/>
    <mergeCell ref="E1:F1"/>
    <mergeCell ref="E9:F9"/>
    <mergeCell ref="A11:B11"/>
    <mergeCell ref="E11:F11"/>
    <mergeCell ref="A12:B12"/>
    <mergeCell ref="E12:F12"/>
    <mergeCell ref="A13:B13"/>
    <mergeCell ref="E13:F13"/>
    <mergeCell ref="A14:B14"/>
    <mergeCell ref="E29:F29"/>
    <mergeCell ref="A16:B16"/>
    <mergeCell ref="A18:B18"/>
    <mergeCell ref="A19:B19"/>
    <mergeCell ref="A20:B20"/>
    <mergeCell ref="A21:B21"/>
    <mergeCell ref="A22:B22"/>
    <mergeCell ref="A31:D31"/>
    <mergeCell ref="A32:B32"/>
    <mergeCell ref="A33:B33"/>
    <mergeCell ref="A34:B34"/>
    <mergeCell ref="A23:B23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4" zoomScale="130" zoomScaleNormal="130" workbookViewId="0">
      <selection activeCell="E11" sqref="E11:F13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457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2005</v>
      </c>
      <c r="G4" s="3"/>
    </row>
    <row r="5" spans="1:7" ht="18.75" x14ac:dyDescent="0.3">
      <c r="A5" s="1" t="s">
        <v>7</v>
      </c>
      <c r="B5" s="277">
        <f>B6*B8</f>
        <v>146.57999999999998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349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6.8222131259380552</v>
      </c>
      <c r="G8" s="3"/>
    </row>
    <row r="9" spans="1:7" ht="18.75" x14ac:dyDescent="0.3">
      <c r="A9" s="1" t="s">
        <v>66</v>
      </c>
      <c r="B9" s="296">
        <v>8834</v>
      </c>
      <c r="C9" s="1"/>
      <c r="D9" s="1"/>
      <c r="E9" s="2130"/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60"/>
      <c r="D11" s="1465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59">
        <v>0.4</v>
      </c>
      <c r="D12" s="1459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58">
        <v>0.6</v>
      </c>
      <c r="D13" s="1458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61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738">
        <v>2.5</v>
      </c>
      <c r="D15" s="1461">
        <f>F7*C15</f>
        <v>2500</v>
      </c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463"/>
      <c r="B17" s="1463"/>
      <c r="C17" s="22"/>
      <c r="D17" s="25"/>
      <c r="E17" s="23"/>
      <c r="F17" s="1462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464" t="s">
        <v>25</v>
      </c>
      <c r="D19" s="1459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146.57999999999998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5276.88</v>
      </c>
      <c r="E21" s="1"/>
      <c r="F21" s="212"/>
    </row>
    <row r="22" spans="1:6" ht="18.75" x14ac:dyDescent="0.3">
      <c r="A22" s="2148"/>
      <c r="B22" s="2148"/>
      <c r="C22" s="20"/>
      <c r="D22" s="74"/>
      <c r="E22" s="1" t="s">
        <v>29</v>
      </c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1457" t="s">
        <v>30</v>
      </c>
      <c r="E25" s="9">
        <f>F4</f>
        <v>2005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464" t="s">
        <v>25</v>
      </c>
      <c r="D26" s="1459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146.57999999999998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5276.88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E29:F29"/>
    <mergeCell ref="A31:D31"/>
    <mergeCell ref="A32:B32"/>
    <mergeCell ref="A33:B33"/>
    <mergeCell ref="A34:B34"/>
    <mergeCell ref="A28:B28"/>
    <mergeCell ref="A29:B29"/>
    <mergeCell ref="A20:B20"/>
    <mergeCell ref="A1:B1"/>
    <mergeCell ref="C1:D1"/>
    <mergeCell ref="A14:B14"/>
    <mergeCell ref="A15:B15"/>
    <mergeCell ref="A16:B16"/>
    <mergeCell ref="A18:B18"/>
    <mergeCell ref="A19:B19"/>
    <mergeCell ref="A21:B21"/>
    <mergeCell ref="A22:B22"/>
    <mergeCell ref="A23:B23"/>
    <mergeCell ref="A26:B26"/>
    <mergeCell ref="A27:B27"/>
    <mergeCell ref="E1:F1"/>
    <mergeCell ref="E9:F9"/>
    <mergeCell ref="A11:B11"/>
    <mergeCell ref="A13:B13"/>
    <mergeCell ref="A12:B12"/>
    <mergeCell ref="E11:F11"/>
    <mergeCell ref="E12:F12"/>
    <mergeCell ref="E13:F13"/>
  </mergeCells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2004</v>
      </c>
    </row>
    <row r="5" spans="1:12" ht="18.75" x14ac:dyDescent="0.3">
      <c r="A5" s="1" t="s">
        <v>7</v>
      </c>
      <c r="B5" s="315">
        <f>B6*B8</f>
        <v>280.8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936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2.1367521367521367</v>
      </c>
    </row>
    <row r="9" spans="1:12" ht="18.75" x14ac:dyDescent="0.3">
      <c r="A9" s="1" t="s">
        <v>66</v>
      </c>
      <c r="B9" s="1">
        <v>7250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467"/>
      <c r="D12" s="1467">
        <v>1</v>
      </c>
      <c r="E12" s="1461">
        <f>F7*D12</f>
        <v>600</v>
      </c>
      <c r="F12" s="1"/>
    </row>
    <row r="13" spans="1:12" ht="18.75" x14ac:dyDescent="0.3">
      <c r="A13" s="2072" t="s">
        <v>152</v>
      </c>
      <c r="B13" s="2072"/>
      <c r="C13" s="1458"/>
      <c r="D13" s="1458">
        <v>1</v>
      </c>
      <c r="E13" s="146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1461">
        <v>40</v>
      </c>
      <c r="E14" s="1461">
        <f>D14*F7</f>
        <v>24000</v>
      </c>
      <c r="F14" s="1"/>
    </row>
    <row r="15" spans="1:12" ht="18.75" x14ac:dyDescent="0.3">
      <c r="A15" s="1463"/>
      <c r="B15" s="1463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459"/>
      <c r="D16" s="1459"/>
      <c r="E16" s="1"/>
      <c r="F16" s="1462" t="s">
        <v>84</v>
      </c>
    </row>
    <row r="17" spans="1:6" ht="18.75" x14ac:dyDescent="0.3">
      <c r="A17" s="2079" t="s">
        <v>24</v>
      </c>
      <c r="B17" s="2079"/>
      <c r="C17" s="1466" t="s">
        <v>25</v>
      </c>
      <c r="D17" s="1459" t="s">
        <v>26</v>
      </c>
      <c r="E17" s="1"/>
      <c r="F17" s="211"/>
    </row>
    <row r="18" spans="1:6" ht="18.75" x14ac:dyDescent="0.3">
      <c r="A18" s="2071" t="s">
        <v>196</v>
      </c>
      <c r="B18" s="2071"/>
      <c r="C18" s="20">
        <v>0.6</v>
      </c>
      <c r="D18" s="74">
        <f>B5*C18/100*1000</f>
        <v>1684.8</v>
      </c>
      <c r="E18" s="1"/>
      <c r="F18" s="212"/>
    </row>
    <row r="19" spans="1:6" ht="18.75" x14ac:dyDescent="0.3">
      <c r="A19" s="2077" t="s">
        <v>194</v>
      </c>
      <c r="B19" s="2076"/>
      <c r="C19" s="34">
        <v>0.4</v>
      </c>
      <c r="D19" s="74">
        <f>B5*C19/100*1000</f>
        <v>1123.2</v>
      </c>
      <c r="E19" s="1" t="s">
        <v>29</v>
      </c>
      <c r="F19" s="212"/>
    </row>
    <row r="20" spans="1:6" ht="18.75" x14ac:dyDescent="0.3">
      <c r="A20" s="2071" t="s">
        <v>154</v>
      </c>
      <c r="B20" s="2071"/>
      <c r="C20" s="20">
        <v>2.52</v>
      </c>
      <c r="D20" s="74">
        <f>B5*C20/100*1000</f>
        <v>7076.16</v>
      </c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2004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464" t="s">
        <v>25</v>
      </c>
      <c r="D24" s="1459" t="s">
        <v>26</v>
      </c>
      <c r="E24" s="1"/>
      <c r="F24" s="1"/>
    </row>
    <row r="25" spans="1:6" ht="18.75" x14ac:dyDescent="0.3">
      <c r="A25" s="2071" t="str">
        <f>A18</f>
        <v>NARANJA KAYARUS 2GL 200%</v>
      </c>
      <c r="B25" s="2071"/>
      <c r="C25" s="48">
        <f t="shared" ref="C25:D26" si="0">C18</f>
        <v>0.6</v>
      </c>
      <c r="D25" s="49">
        <f t="shared" si="0"/>
        <v>1684.8</v>
      </c>
      <c r="E25" s="1"/>
      <c r="F25" s="1"/>
    </row>
    <row r="26" spans="1:6" ht="18.75" x14ac:dyDescent="0.3">
      <c r="A26" s="2071" t="str">
        <f>A19</f>
        <v>ROJO KAYARUS 3BL 200%</v>
      </c>
      <c r="B26" s="2071"/>
      <c r="C26" s="48">
        <f>C19</f>
        <v>0.4</v>
      </c>
      <c r="D26" s="49">
        <f t="shared" si="0"/>
        <v>1123.2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f>C20</f>
        <v>2.52</v>
      </c>
      <c r="D27" s="49">
        <f>D20</f>
        <v>7076.16</v>
      </c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6.5703125" customWidth="1"/>
  </cols>
  <sheetData>
    <row r="1" spans="1:6" ht="25.5" customHeight="1" thickBot="1" x14ac:dyDescent="0.45">
      <c r="A1" s="2080" t="s">
        <v>149</v>
      </c>
      <c r="B1" s="2084"/>
      <c r="C1" s="2085" t="s">
        <v>219</v>
      </c>
      <c r="D1" s="2086"/>
      <c r="E1" s="2080" t="s">
        <v>44</v>
      </c>
      <c r="F1" s="2081"/>
    </row>
    <row r="2" spans="1:6" ht="18.75" x14ac:dyDescent="0.3">
      <c r="A2" s="1" t="s">
        <v>0</v>
      </c>
      <c r="B2" s="585" t="s">
        <v>31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585" t="s">
        <v>110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2002</v>
      </c>
    </row>
    <row r="5" spans="1:6" ht="18.75" x14ac:dyDescent="0.3">
      <c r="A5" s="1" t="s">
        <v>7</v>
      </c>
      <c r="B5" s="277">
        <f>B6*B8</f>
        <v>302.60399999999998</v>
      </c>
      <c r="C5" s="1" t="s">
        <v>8</v>
      </c>
      <c r="D5" s="1"/>
      <c r="E5" s="3" t="s">
        <v>9</v>
      </c>
      <c r="F5" s="546" t="s">
        <v>150</v>
      </c>
    </row>
    <row r="6" spans="1:6" ht="18.75" x14ac:dyDescent="0.3">
      <c r="A6" s="1" t="s">
        <v>11</v>
      </c>
      <c r="B6" s="316">
        <v>1002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2087" t="s">
        <v>53</v>
      </c>
      <c r="C7" s="2087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0.30199999999999999</v>
      </c>
      <c r="C8" s="1"/>
      <c r="D8" s="1"/>
      <c r="E8" s="3" t="s">
        <v>17</v>
      </c>
      <c r="F8" s="546">
        <f>F7/B5</f>
        <v>1.9827893881111949</v>
      </c>
    </row>
    <row r="9" spans="1:6" ht="18.75" x14ac:dyDescent="0.3">
      <c r="A9" s="1" t="s">
        <v>220</v>
      </c>
      <c r="B9" s="1447">
        <v>8832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88"/>
      <c r="D11" s="2089"/>
      <c r="E11" s="2090"/>
      <c r="F11" s="1"/>
    </row>
    <row r="12" spans="1:6" ht="18.75" x14ac:dyDescent="0.3">
      <c r="A12" s="2072" t="s">
        <v>117</v>
      </c>
      <c r="B12" s="2072"/>
      <c r="C12" s="1456"/>
      <c r="D12" s="1456">
        <v>1</v>
      </c>
      <c r="E12" s="1451">
        <f>F7*D12</f>
        <v>600</v>
      </c>
      <c r="F12" s="1"/>
    </row>
    <row r="13" spans="1:6" ht="18.75" x14ac:dyDescent="0.3">
      <c r="A13" s="2072" t="s">
        <v>152</v>
      </c>
      <c r="B13" s="2072"/>
      <c r="C13" s="1448"/>
      <c r="D13" s="1448">
        <v>1</v>
      </c>
      <c r="E13" s="1451">
        <f>F7*D13</f>
        <v>600</v>
      </c>
      <c r="F13" s="1"/>
    </row>
    <row r="14" spans="1:6" ht="18.75" x14ac:dyDescent="0.3">
      <c r="A14" s="2072"/>
      <c r="B14" s="2072"/>
      <c r="C14" s="20"/>
      <c r="D14" s="1451"/>
      <c r="E14" s="1451"/>
      <c r="F14" s="1"/>
    </row>
    <row r="15" spans="1:6" ht="18.75" x14ac:dyDescent="0.3">
      <c r="A15" s="2091" t="s">
        <v>221</v>
      </c>
      <c r="B15" s="2092"/>
      <c r="C15" s="2093"/>
      <c r="D15" s="1451">
        <v>30</v>
      </c>
      <c r="E15" s="1451">
        <f>F7*D15</f>
        <v>18000</v>
      </c>
      <c r="F15" s="1"/>
    </row>
    <row r="16" spans="1:6" ht="18.75" x14ac:dyDescent="0.3">
      <c r="A16" s="1453"/>
      <c r="B16" s="1453"/>
      <c r="C16" s="22"/>
      <c r="D16" s="25"/>
      <c r="E16" s="23"/>
      <c r="F16" s="1452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1454" t="s">
        <v>25</v>
      </c>
      <c r="D18" s="1449" t="s">
        <v>26</v>
      </c>
      <c r="E18" s="1"/>
      <c r="F18" s="212"/>
    </row>
    <row r="19" spans="1:6" ht="18.75" x14ac:dyDescent="0.3">
      <c r="A19" s="2071" t="s">
        <v>196</v>
      </c>
      <c r="B19" s="2071"/>
      <c r="C19" s="20">
        <v>0.39</v>
      </c>
      <c r="D19" s="74">
        <f>B5*C19/100*1000</f>
        <v>1180.1556</v>
      </c>
      <c r="E19" s="1"/>
      <c r="F19" s="212"/>
    </row>
    <row r="20" spans="1:6" ht="18.75" x14ac:dyDescent="0.3">
      <c r="A20" s="2071" t="s">
        <v>194</v>
      </c>
      <c r="B20" s="2071"/>
      <c r="C20" s="20">
        <v>5.6000000000000001E-2</v>
      </c>
      <c r="D20" s="74">
        <f>B5*C20/100*1000</f>
        <v>169.45823999999999</v>
      </c>
      <c r="E20" s="1"/>
      <c r="F20" s="212"/>
    </row>
    <row r="21" spans="1:6" ht="18.75" x14ac:dyDescent="0.3">
      <c r="A21" s="2071" t="s">
        <v>154</v>
      </c>
      <c r="B21" s="2071"/>
      <c r="C21" s="20">
        <v>0.50600000000000001</v>
      </c>
      <c r="D21" s="74">
        <f>B5*C21/100*1000</f>
        <v>1531.17624</v>
      </c>
      <c r="E21" s="1"/>
      <c r="F21" s="212"/>
    </row>
    <row r="22" spans="1:6" ht="18.75" x14ac:dyDescent="0.3">
      <c r="A22" s="36"/>
      <c r="B22" s="36"/>
      <c r="C22" s="22" t="s">
        <v>156</v>
      </c>
      <c r="D22" s="23"/>
      <c r="E22" s="1"/>
      <c r="F22" s="213"/>
    </row>
    <row r="23" spans="1:6" ht="18.75" x14ac:dyDescent="0.3">
      <c r="A23" s="676"/>
      <c r="B23" s="676"/>
      <c r="C23" s="677"/>
      <c r="D23" s="678"/>
      <c r="E23" s="679"/>
      <c r="F23" s="679"/>
    </row>
    <row r="24" spans="1:6" ht="18.75" x14ac:dyDescent="0.3">
      <c r="A24" s="1" t="str">
        <f>B2</f>
        <v>TELARES D SUR</v>
      </c>
      <c r="B24" s="2078" t="str">
        <f>B7</f>
        <v>VERDE MILITAR</v>
      </c>
      <c r="C24" s="2078"/>
      <c r="D24" s="1469" t="str">
        <f>E4</f>
        <v>Orden</v>
      </c>
      <c r="E24" s="1470">
        <f>F4</f>
        <v>2002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1452" t="s">
        <v>26</v>
      </c>
      <c r="E25" s="1"/>
      <c r="F25" s="1"/>
    </row>
    <row r="26" spans="1:6" ht="18.75" x14ac:dyDescent="0.3">
      <c r="A26" s="2095" t="str">
        <f>A19</f>
        <v>NARANJA KAYARUS 2GL 200%</v>
      </c>
      <c r="B26" s="2096"/>
      <c r="C26" s="48">
        <f>C19</f>
        <v>0.39</v>
      </c>
      <c r="D26" s="49">
        <f>B5*C26/100*1000</f>
        <v>1180.1556</v>
      </c>
      <c r="E26" s="1"/>
      <c r="F26" s="1"/>
    </row>
    <row r="27" spans="1:6" ht="18.75" x14ac:dyDescent="0.3">
      <c r="A27" s="2095" t="str">
        <f>A20</f>
        <v>ROJO KAYARUS 3BL 200%</v>
      </c>
      <c r="B27" s="2096"/>
      <c r="C27" s="48">
        <f t="shared" ref="C27:D28" si="0">C20</f>
        <v>5.6000000000000001E-2</v>
      </c>
      <c r="D27" s="49">
        <f t="shared" si="0"/>
        <v>169.45823999999999</v>
      </c>
      <c r="E27" s="1"/>
      <c r="F27" s="1"/>
    </row>
    <row r="28" spans="1:6" ht="18.75" x14ac:dyDescent="0.3">
      <c r="A28" s="2095" t="str">
        <f>A21</f>
        <v>AZUL KAYARUS BRL 200%</v>
      </c>
      <c r="B28" s="2096"/>
      <c r="C28" s="48">
        <f t="shared" si="0"/>
        <v>0.50600000000000001</v>
      </c>
      <c r="D28" s="49">
        <f t="shared" si="0"/>
        <v>1531.17624</v>
      </c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</row>
    <row r="31" spans="1:6" x14ac:dyDescent="0.25">
      <c r="A31" s="2070" t="s">
        <v>21</v>
      </c>
      <c r="B31" s="2070"/>
      <c r="C31" s="141">
        <v>1.5</v>
      </c>
      <c r="D31" s="141">
        <f>F7*C31</f>
        <v>900</v>
      </c>
    </row>
    <row r="32" spans="1:6" x14ac:dyDescent="0.25">
      <c r="A32" s="2070" t="s">
        <v>158</v>
      </c>
      <c r="B32" s="2070"/>
      <c r="C32" s="141">
        <v>2.5</v>
      </c>
      <c r="D32" s="141">
        <f>F7*C32</f>
        <v>1500</v>
      </c>
    </row>
    <row r="33" spans="4:4" x14ac:dyDescent="0.25">
      <c r="D33" t="s">
        <v>72</v>
      </c>
    </row>
  </sheetData>
  <mergeCells count="24">
    <mergeCell ref="A18:B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C15"/>
    <mergeCell ref="A17:B17"/>
    <mergeCell ref="E28:F28"/>
    <mergeCell ref="A30:D30"/>
    <mergeCell ref="A31:B31"/>
    <mergeCell ref="A32:B32"/>
    <mergeCell ref="A19:B19"/>
    <mergeCell ref="A20:B20"/>
    <mergeCell ref="A21:B21"/>
    <mergeCell ref="B24:C24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1"/>
  <sheetViews>
    <sheetView zoomScale="130" zoomScaleNormal="130" workbookViewId="0">
      <selection activeCell="A11" sqref="A11:F1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447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2001</v>
      </c>
      <c r="G4" s="3"/>
    </row>
    <row r="5" spans="1:7" ht="18.75" x14ac:dyDescent="0.3">
      <c r="A5" s="1" t="s">
        <v>7</v>
      </c>
      <c r="B5" s="277">
        <f>B6*B8</f>
        <v>150.29999999999998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501</v>
      </c>
      <c r="C6" s="3" t="s">
        <v>5</v>
      </c>
      <c r="D6" s="3"/>
      <c r="E6" s="3" t="s">
        <v>12</v>
      </c>
      <c r="F6" s="1447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">
        <f>F7/B5</f>
        <v>6.6533599467731213</v>
      </c>
      <c r="G8" s="3"/>
    </row>
    <row r="9" spans="1:7" ht="18.75" x14ac:dyDescent="0.3">
      <c r="A9" s="1" t="s">
        <v>66</v>
      </c>
      <c r="B9" s="1447">
        <v>8832</v>
      </c>
      <c r="C9" s="1"/>
      <c r="D9" s="1"/>
      <c r="E9" s="1"/>
      <c r="F9" s="1"/>
    </row>
    <row r="10" spans="1:7" ht="18.75" x14ac:dyDescent="0.3">
      <c r="A10" s="1"/>
      <c r="B10" s="1447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218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ht="18.75" x14ac:dyDescent="0.3">
      <c r="A15" s="2088" t="s">
        <v>18</v>
      </c>
      <c r="B15" s="2089"/>
      <c r="C15" s="1450"/>
      <c r="D15" s="1450"/>
      <c r="E15" s="1455"/>
      <c r="F15" s="1"/>
    </row>
    <row r="16" spans="1:7" ht="18.75" x14ac:dyDescent="0.3">
      <c r="A16" s="2072" t="s">
        <v>20</v>
      </c>
      <c r="B16" s="2072"/>
      <c r="C16" s="1448"/>
      <c r="D16" s="1448">
        <v>0.6</v>
      </c>
      <c r="E16" s="1451">
        <f>F7*D16</f>
        <v>600</v>
      </c>
      <c r="F16" s="1"/>
    </row>
    <row r="17" spans="1:6" ht="18.75" x14ac:dyDescent="0.3">
      <c r="A17" s="2072" t="s">
        <v>21</v>
      </c>
      <c r="B17" s="2072"/>
      <c r="C17" s="20"/>
      <c r="D17" s="1451">
        <v>2</v>
      </c>
      <c r="E17" s="1451">
        <f>D17*F7</f>
        <v>2000</v>
      </c>
      <c r="F17" s="1"/>
    </row>
    <row r="18" spans="1:6" ht="18.75" x14ac:dyDescent="0.3">
      <c r="A18" s="2072" t="s">
        <v>22</v>
      </c>
      <c r="B18" s="2072"/>
      <c r="C18" s="20"/>
      <c r="D18" s="1451">
        <v>2</v>
      </c>
      <c r="E18" s="1451">
        <f>D18*F7</f>
        <v>2000</v>
      </c>
      <c r="F18" s="1"/>
    </row>
    <row r="19" spans="1:6" ht="18.75" x14ac:dyDescent="0.3">
      <c r="A19" s="1453"/>
      <c r="B19" s="1453"/>
      <c r="C19" s="22"/>
      <c r="D19" s="25"/>
      <c r="E19" s="23"/>
      <c r="F19" s="1452" t="s">
        <v>84</v>
      </c>
    </row>
    <row r="20" spans="1:6" ht="18.75" x14ac:dyDescent="0.3">
      <c r="A20" s="2073" t="s">
        <v>23</v>
      </c>
      <c r="B20" s="2074"/>
      <c r="C20" s="176"/>
      <c r="D20" s="280"/>
      <c r="E20" s="1"/>
      <c r="F20" s="211"/>
    </row>
    <row r="21" spans="1:6" ht="18.75" x14ac:dyDescent="0.3">
      <c r="A21" s="2079" t="s">
        <v>24</v>
      </c>
      <c r="B21" s="2079"/>
      <c r="C21" s="1454" t="s">
        <v>25</v>
      </c>
      <c r="D21" s="1449" t="s">
        <v>26</v>
      </c>
      <c r="E21" s="1"/>
      <c r="F21" s="212"/>
    </row>
    <row r="22" spans="1:6" ht="18.75" x14ac:dyDescent="0.3">
      <c r="A22" s="2077" t="s">
        <v>27</v>
      </c>
      <c r="B22" s="2077"/>
      <c r="C22" s="20">
        <v>0.51</v>
      </c>
      <c r="D22" s="74">
        <f>B5*C22/100*1000</f>
        <v>766.53</v>
      </c>
      <c r="E22" s="1"/>
      <c r="F22" s="212"/>
    </row>
    <row r="23" spans="1:6" ht="18.75" x14ac:dyDescent="0.3">
      <c r="A23" s="2077" t="s">
        <v>28</v>
      </c>
      <c r="B23" s="2077"/>
      <c r="C23" s="20">
        <v>2.8000000000000001E-2</v>
      </c>
      <c r="D23" s="74">
        <f>B5*C23/100*1000</f>
        <v>42.083999999999989</v>
      </c>
      <c r="E23" s="1"/>
      <c r="F23" s="212"/>
    </row>
    <row r="24" spans="1:6" ht="18.75" x14ac:dyDescent="0.3">
      <c r="A24" s="2077" t="s">
        <v>67</v>
      </c>
      <c r="B24" s="2077"/>
      <c r="C24" s="20">
        <v>0.3</v>
      </c>
      <c r="D24" s="74">
        <f>B5*C24/100*1000</f>
        <v>450.9</v>
      </c>
      <c r="E24" s="1"/>
      <c r="F24" s="213"/>
    </row>
    <row r="25" spans="1:6" ht="18.75" x14ac:dyDescent="0.3">
      <c r="A25" s="676"/>
      <c r="B25" s="676"/>
      <c r="C25" s="677"/>
      <c r="D25" s="678"/>
      <c r="E25" s="679"/>
      <c r="F25" s="679"/>
    </row>
    <row r="26" spans="1:6" ht="18.75" x14ac:dyDescent="0.3">
      <c r="A26" s="1" t="str">
        <f>B2</f>
        <v>TELARES DEL SUR</v>
      </c>
      <c r="B26" s="2078" t="str">
        <f>B7</f>
        <v>VERDE MILITAR</v>
      </c>
      <c r="C26" s="2078"/>
      <c r="D26" s="44" t="s">
        <v>30</v>
      </c>
      <c r="E26" s="9">
        <f>F4</f>
        <v>2001</v>
      </c>
      <c r="F26" s="4">
        <f ca="1">F2</f>
        <v>45555</v>
      </c>
    </row>
    <row r="27" spans="1:6" ht="18.75" x14ac:dyDescent="0.3">
      <c r="A27" s="2094" t="s">
        <v>24</v>
      </c>
      <c r="B27" s="2094"/>
      <c r="C27" s="46" t="s">
        <v>25</v>
      </c>
      <c r="D27" s="1452" t="s">
        <v>26</v>
      </c>
      <c r="E27" s="1"/>
      <c r="F27" s="1"/>
    </row>
    <row r="28" spans="1:6" ht="18.75" x14ac:dyDescent="0.3">
      <c r="A28" s="2095" t="str">
        <f>A22</f>
        <v>PARDO LUMACRON SER 150%</v>
      </c>
      <c r="B28" s="2096"/>
      <c r="C28" s="48">
        <f t="shared" ref="C28:D30" si="0">C22</f>
        <v>0.51</v>
      </c>
      <c r="D28" s="1468">
        <f t="shared" si="0"/>
        <v>766.53</v>
      </c>
      <c r="E28" s="1"/>
      <c r="F28" s="1"/>
    </row>
    <row r="29" spans="1:6" ht="18.75" x14ac:dyDescent="0.3">
      <c r="A29" s="2095" t="str">
        <f>A23</f>
        <v>RUBINA LUMACRON 2GFL CONC</v>
      </c>
      <c r="B29" s="2096"/>
      <c r="C29" s="48">
        <f t="shared" si="0"/>
        <v>2.8000000000000001E-2</v>
      </c>
      <c r="D29" s="49">
        <f t="shared" si="0"/>
        <v>42.083999999999989</v>
      </c>
      <c r="E29" s="1"/>
      <c r="F29" s="1"/>
    </row>
    <row r="30" spans="1:6" ht="18.75" x14ac:dyDescent="0.3">
      <c r="A30" s="2095" t="str">
        <f>A24</f>
        <v>AZUL LUMACRON F2GS 200%</v>
      </c>
      <c r="B30" s="2096"/>
      <c r="C30" s="48">
        <f t="shared" si="0"/>
        <v>0.3</v>
      </c>
      <c r="D30" s="49">
        <f t="shared" si="0"/>
        <v>450.9</v>
      </c>
      <c r="E30" s="2069" t="s">
        <v>83</v>
      </c>
      <c r="F30" s="2069"/>
    </row>
    <row r="31" spans="1:6" x14ac:dyDescent="0.25">
      <c r="D31" s="50"/>
    </row>
  </sheetData>
  <mergeCells count="22">
    <mergeCell ref="A20:B20"/>
    <mergeCell ref="A1:B1"/>
    <mergeCell ref="C1:D1"/>
    <mergeCell ref="E1:F1"/>
    <mergeCell ref="A11:F11"/>
    <mergeCell ref="A12:B12"/>
    <mergeCell ref="A13:B13"/>
    <mergeCell ref="A14:B14"/>
    <mergeCell ref="A15:B15"/>
    <mergeCell ref="A16:B16"/>
    <mergeCell ref="A17:B17"/>
    <mergeCell ref="A18:B18"/>
    <mergeCell ref="A28:B28"/>
    <mergeCell ref="A29:B29"/>
    <mergeCell ref="A30:B30"/>
    <mergeCell ref="E30:F30"/>
    <mergeCell ref="A21:B21"/>
    <mergeCell ref="A22:B22"/>
    <mergeCell ref="A23:B23"/>
    <mergeCell ref="A24:B24"/>
    <mergeCell ref="B26:C26"/>
    <mergeCell ref="A27:B27"/>
  </mergeCells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1"/>
  <sheetViews>
    <sheetView zoomScale="130" zoomScaleNormal="130" workbookViewId="0">
      <selection activeCell="C24" sqref="C24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447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2000</v>
      </c>
      <c r="G4" s="3"/>
    </row>
    <row r="5" spans="1:7" ht="18.75" x14ac:dyDescent="0.3">
      <c r="A5" s="1" t="s">
        <v>7</v>
      </c>
      <c r="B5" s="277">
        <f>B6*B8</f>
        <v>150.29999999999998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501</v>
      </c>
      <c r="C6" s="3" t="s">
        <v>5</v>
      </c>
      <c r="D6" s="3"/>
      <c r="E6" s="3" t="s">
        <v>12</v>
      </c>
      <c r="F6" s="1447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">
        <f>F7/B5</f>
        <v>6.6533599467731213</v>
      </c>
      <c r="G8" s="3"/>
    </row>
    <row r="9" spans="1:7" ht="18.75" x14ac:dyDescent="0.3">
      <c r="A9" s="1" t="s">
        <v>66</v>
      </c>
      <c r="B9" s="1447">
        <v>8832</v>
      </c>
      <c r="C9" s="1"/>
      <c r="D9" s="1"/>
      <c r="E9" s="1"/>
      <c r="F9" s="1"/>
    </row>
    <row r="10" spans="1:7" ht="18.75" x14ac:dyDescent="0.3">
      <c r="A10" s="1"/>
      <c r="B10" s="1447"/>
      <c r="C10" s="1"/>
      <c r="D10" s="1"/>
      <c r="E10" s="1"/>
      <c r="F10" s="1"/>
    </row>
    <row r="11" spans="1:7" x14ac:dyDescent="0.25">
      <c r="A11" s="2099" t="s">
        <v>205</v>
      </c>
      <c r="B11" s="2099"/>
      <c r="C11" s="2099"/>
      <c r="D11" s="2099"/>
      <c r="E11" s="2099"/>
      <c r="F11" s="2099"/>
    </row>
    <row r="12" spans="1:7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7" x14ac:dyDescent="0.25">
      <c r="A13" s="2099" t="s">
        <v>218</v>
      </c>
      <c r="B13" s="2099"/>
      <c r="C13" s="1359">
        <v>2</v>
      </c>
      <c r="D13" s="1360">
        <f>F7*C13</f>
        <v>2000</v>
      </c>
      <c r="E13" s="1358"/>
      <c r="F13" s="1358"/>
    </row>
    <row r="14" spans="1:7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7" ht="18.75" x14ac:dyDescent="0.3">
      <c r="A15" s="2088" t="s">
        <v>18</v>
      </c>
      <c r="B15" s="2089"/>
      <c r="C15" s="1450"/>
      <c r="D15" s="1450"/>
      <c r="E15" s="1455"/>
      <c r="F15" s="1"/>
    </row>
    <row r="16" spans="1:7" ht="18.75" x14ac:dyDescent="0.3">
      <c r="A16" s="2072" t="s">
        <v>20</v>
      </c>
      <c r="B16" s="2072"/>
      <c r="C16" s="1448"/>
      <c r="D16" s="1448">
        <v>0.6</v>
      </c>
      <c r="E16" s="1451">
        <f>F7*D16</f>
        <v>600</v>
      </c>
      <c r="F16" s="1"/>
    </row>
    <row r="17" spans="1:6" ht="18.75" x14ac:dyDescent="0.3">
      <c r="A17" s="2072" t="s">
        <v>21</v>
      </c>
      <c r="B17" s="2072"/>
      <c r="C17" s="20"/>
      <c r="D17" s="1451">
        <v>2</v>
      </c>
      <c r="E17" s="1451">
        <f>D17*F7</f>
        <v>2000</v>
      </c>
      <c r="F17" s="1"/>
    </row>
    <row r="18" spans="1:6" ht="18.75" x14ac:dyDescent="0.3">
      <c r="A18" s="2072" t="s">
        <v>22</v>
      </c>
      <c r="B18" s="2072"/>
      <c r="C18" s="20"/>
      <c r="D18" s="1451">
        <v>2</v>
      </c>
      <c r="E18" s="1451">
        <f>D18*F7</f>
        <v>2000</v>
      </c>
      <c r="F18" s="1"/>
    </row>
    <row r="19" spans="1:6" ht="18.75" x14ac:dyDescent="0.3">
      <c r="A19" s="1453"/>
      <c r="B19" s="1453"/>
      <c r="C19" s="22"/>
      <c r="D19" s="25"/>
      <c r="E19" s="23"/>
      <c r="F19" s="1452" t="s">
        <v>84</v>
      </c>
    </row>
    <row r="20" spans="1:6" ht="18.75" x14ac:dyDescent="0.3">
      <c r="A20" s="2073" t="s">
        <v>23</v>
      </c>
      <c r="B20" s="2074"/>
      <c r="C20" s="176"/>
      <c r="D20" s="280"/>
      <c r="E20" s="1"/>
      <c r="F20" s="211"/>
    </row>
    <row r="21" spans="1:6" ht="18.75" x14ac:dyDescent="0.3">
      <c r="A21" s="2079" t="s">
        <v>24</v>
      </c>
      <c r="B21" s="2079"/>
      <c r="C21" s="1454" t="s">
        <v>25</v>
      </c>
      <c r="D21" s="1449" t="s">
        <v>26</v>
      </c>
      <c r="E21" s="1"/>
      <c r="F21" s="212"/>
    </row>
    <row r="22" spans="1:6" ht="18.75" x14ac:dyDescent="0.3">
      <c r="A22" s="2077" t="s">
        <v>27</v>
      </c>
      <c r="B22" s="2077"/>
      <c r="C22" s="20">
        <v>0.51</v>
      </c>
      <c r="D22" s="74">
        <f>B5*C22/100*1000</f>
        <v>766.53</v>
      </c>
      <c r="E22" s="1"/>
      <c r="F22" s="212"/>
    </row>
    <row r="23" spans="1:6" ht="18.75" x14ac:dyDescent="0.3">
      <c r="A23" s="2077" t="s">
        <v>28</v>
      </c>
      <c r="B23" s="2077"/>
      <c r="C23" s="20">
        <v>2.8000000000000001E-2</v>
      </c>
      <c r="D23" s="74">
        <f>B5*C23/100*1000</f>
        <v>42.083999999999989</v>
      </c>
      <c r="E23" s="1"/>
      <c r="F23" s="212"/>
    </row>
    <row r="24" spans="1:6" ht="18.75" x14ac:dyDescent="0.3">
      <c r="A24" s="2077" t="s">
        <v>67</v>
      </c>
      <c r="B24" s="2077"/>
      <c r="C24" s="20">
        <v>0.3</v>
      </c>
      <c r="D24" s="74">
        <f>B5*C24/100*1000</f>
        <v>450.9</v>
      </c>
      <c r="E24" s="1"/>
      <c r="F24" s="213"/>
    </row>
    <row r="25" spans="1:6" ht="18.75" x14ac:dyDescent="0.3">
      <c r="A25" s="676"/>
      <c r="B25" s="676"/>
      <c r="C25" s="677"/>
      <c r="D25" s="678"/>
      <c r="E25" s="679"/>
      <c r="F25" s="679"/>
    </row>
    <row r="26" spans="1:6" ht="18.75" x14ac:dyDescent="0.3">
      <c r="A26" s="1" t="str">
        <f>B2</f>
        <v>TELARES DEL SUR</v>
      </c>
      <c r="B26" s="2078" t="str">
        <f>B7</f>
        <v>VERDE MILITAR</v>
      </c>
      <c r="C26" s="2078"/>
      <c r="D26" s="44" t="s">
        <v>30</v>
      </c>
      <c r="E26" s="9">
        <f>F4</f>
        <v>2000</v>
      </c>
      <c r="F26" s="4">
        <f ca="1">F2</f>
        <v>45555</v>
      </c>
    </row>
    <row r="27" spans="1:6" ht="18.75" x14ac:dyDescent="0.3">
      <c r="A27" s="2094" t="s">
        <v>24</v>
      </c>
      <c r="B27" s="2094"/>
      <c r="C27" s="46" t="s">
        <v>25</v>
      </c>
      <c r="D27" s="1452" t="s">
        <v>26</v>
      </c>
      <c r="E27" s="1"/>
      <c r="F27" s="1"/>
    </row>
    <row r="28" spans="1:6" ht="18.75" x14ac:dyDescent="0.3">
      <c r="A28" s="2095" t="str">
        <f>A22</f>
        <v>PARDO LUMACRON SER 150%</v>
      </c>
      <c r="B28" s="2096"/>
      <c r="C28" s="48">
        <f t="shared" ref="C28:D30" si="0">C22</f>
        <v>0.51</v>
      </c>
      <c r="D28" s="1468">
        <f t="shared" si="0"/>
        <v>766.53</v>
      </c>
      <c r="E28" s="1"/>
      <c r="F28" s="1"/>
    </row>
    <row r="29" spans="1:6" ht="18.75" x14ac:dyDescent="0.3">
      <c r="A29" s="2095" t="str">
        <f>A23</f>
        <v>RUBINA LUMACRON 2GFL CONC</v>
      </c>
      <c r="B29" s="2096"/>
      <c r="C29" s="48">
        <f t="shared" si="0"/>
        <v>2.8000000000000001E-2</v>
      </c>
      <c r="D29" s="49">
        <f t="shared" si="0"/>
        <v>42.083999999999989</v>
      </c>
      <c r="E29" s="1"/>
      <c r="F29" s="1"/>
    </row>
    <row r="30" spans="1:6" ht="18.75" x14ac:dyDescent="0.3">
      <c r="A30" s="2095" t="str">
        <f>A24</f>
        <v>AZUL LUMACRON F2GS 200%</v>
      </c>
      <c r="B30" s="2096"/>
      <c r="C30" s="48">
        <f t="shared" si="0"/>
        <v>0.3</v>
      </c>
      <c r="D30" s="49">
        <f t="shared" si="0"/>
        <v>450.9</v>
      </c>
      <c r="E30" s="2069" t="s">
        <v>83</v>
      </c>
      <c r="F30" s="2069"/>
    </row>
    <row r="31" spans="1:6" x14ac:dyDescent="0.25">
      <c r="D31" s="50"/>
    </row>
  </sheetData>
  <mergeCells count="22">
    <mergeCell ref="A20:B20"/>
    <mergeCell ref="A1:B1"/>
    <mergeCell ref="C1:D1"/>
    <mergeCell ref="E1:F1"/>
    <mergeCell ref="A11:F11"/>
    <mergeCell ref="A12:B12"/>
    <mergeCell ref="A13:B13"/>
    <mergeCell ref="A14:B14"/>
    <mergeCell ref="A15:B15"/>
    <mergeCell ref="A16:B16"/>
    <mergeCell ref="A17:B17"/>
    <mergeCell ref="A18:B18"/>
    <mergeCell ref="A28:B28"/>
    <mergeCell ref="A29:B29"/>
    <mergeCell ref="A30:B30"/>
    <mergeCell ref="E30:F30"/>
    <mergeCell ref="A21:B21"/>
    <mergeCell ref="A22:B22"/>
    <mergeCell ref="A23:B23"/>
    <mergeCell ref="A24:B24"/>
    <mergeCell ref="B26:C26"/>
    <mergeCell ref="A27:B27"/>
  </mergeCells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1999</v>
      </c>
      <c r="G4" s="3"/>
    </row>
    <row r="5" spans="1:7" ht="18.75" x14ac:dyDescent="0.3">
      <c r="A5" s="1" t="s">
        <v>7</v>
      </c>
      <c r="B5" s="275">
        <f>B6*B8</f>
        <v>142.38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7.0234583508919792</v>
      </c>
      <c r="G8" s="3"/>
    </row>
    <row r="9" spans="1:7" ht="18.75" x14ac:dyDescent="0.3">
      <c r="A9" s="1" t="s">
        <v>66</v>
      </c>
      <c r="B9" s="1439">
        <v>8810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42"/>
      <c r="D11" s="1446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41">
        <v>0.4</v>
      </c>
      <c r="D12" s="1441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40">
        <v>0.6</v>
      </c>
      <c r="D13" s="1440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43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43">
        <f>F7*C15</f>
        <v>2500</v>
      </c>
      <c r="E15" s="81" t="s">
        <v>29</v>
      </c>
      <c r="F15" s="1"/>
    </row>
    <row r="16" spans="1:7" ht="18.75" x14ac:dyDescent="0.3">
      <c r="A16" s="1444"/>
      <c r="B16" s="1444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45" t="s">
        <v>25</v>
      </c>
      <c r="D18" s="1441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199.33200000000005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5.6951999999999998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44.137799999999999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39" t="s">
        <v>30</v>
      </c>
      <c r="E24" s="9">
        <f>F4</f>
        <v>1999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45" t="s">
        <v>25</v>
      </c>
      <c r="D26" s="1441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199.33200000000005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5.6951999999999998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44.137799999999999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32:B32"/>
    <mergeCell ref="A33:B33"/>
    <mergeCell ref="A34:B34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  <mergeCell ref="B24:C24"/>
    <mergeCell ref="A25:B25"/>
    <mergeCell ref="C25:D25"/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</mergeCells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E11" sqref="E11:F1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1998</v>
      </c>
      <c r="G4" s="3"/>
    </row>
    <row r="5" spans="1:7" ht="18.75" x14ac:dyDescent="0.3">
      <c r="A5" s="1" t="s">
        <v>7</v>
      </c>
      <c r="B5" s="275">
        <f>B6*B8</f>
        <v>142.38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7.0234583508919792</v>
      </c>
      <c r="G8" s="3"/>
    </row>
    <row r="9" spans="1:7" ht="18.75" x14ac:dyDescent="0.3">
      <c r="A9" s="1" t="s">
        <v>66</v>
      </c>
      <c r="B9" s="1439">
        <v>8810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42"/>
      <c r="D11" s="1446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41">
        <v>0.4</v>
      </c>
      <c r="D12" s="1441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40">
        <v>0.6</v>
      </c>
      <c r="D13" s="1440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43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43">
        <f>F7*C15</f>
        <v>2500</v>
      </c>
      <c r="E15" s="81" t="s">
        <v>29</v>
      </c>
      <c r="F15" s="1"/>
    </row>
    <row r="16" spans="1:7" ht="18.75" x14ac:dyDescent="0.3">
      <c r="A16" s="1444"/>
      <c r="B16" s="1444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45" t="s">
        <v>25</v>
      </c>
      <c r="D18" s="1441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199.33200000000005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5.6951999999999998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44.137799999999999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39" t="s">
        <v>30</v>
      </c>
      <c r="E24" s="9">
        <f>F4</f>
        <v>1998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45" t="s">
        <v>25</v>
      </c>
      <c r="D26" s="1441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199.33200000000005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5.6951999999999998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44.137799999999999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32:B32"/>
    <mergeCell ref="A33:B33"/>
    <mergeCell ref="A34:B34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  <mergeCell ref="B24:C24"/>
    <mergeCell ref="A25:B25"/>
    <mergeCell ref="C25:D25"/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</mergeCells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1997</v>
      </c>
      <c r="G4" s="3"/>
    </row>
    <row r="5" spans="1:7" ht="18.75" x14ac:dyDescent="0.3">
      <c r="A5" s="1" t="s">
        <v>7</v>
      </c>
      <c r="B5" s="275">
        <f>B6*B8</f>
        <v>142.38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7.0234583508919792</v>
      </c>
      <c r="G8" s="3"/>
    </row>
    <row r="9" spans="1:7" ht="18.75" x14ac:dyDescent="0.3">
      <c r="A9" s="1" t="s">
        <v>66</v>
      </c>
      <c r="B9" s="1439">
        <v>8810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42"/>
      <c r="D11" s="1446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41">
        <v>0.4</v>
      </c>
      <c r="D12" s="1441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40">
        <v>0.6</v>
      </c>
      <c r="D13" s="1440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43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43">
        <f>F7*C15</f>
        <v>2500</v>
      </c>
      <c r="E15" s="81" t="s">
        <v>29</v>
      </c>
      <c r="F15" s="1"/>
    </row>
    <row r="16" spans="1:7" ht="18.75" x14ac:dyDescent="0.3">
      <c r="A16" s="1444"/>
      <c r="B16" s="1444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45" t="s">
        <v>25</v>
      </c>
      <c r="D18" s="1441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199.33200000000005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5.6951999999999998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44.137799999999999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39" t="s">
        <v>30</v>
      </c>
      <c r="E24" s="9">
        <f>F4</f>
        <v>1997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45" t="s">
        <v>25</v>
      </c>
      <c r="D26" s="1441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199.33200000000005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5.6951999999999998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44.137799999999999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32:B32"/>
    <mergeCell ref="A33:B33"/>
    <mergeCell ref="A34:B34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  <mergeCell ref="B24:C24"/>
    <mergeCell ref="A25:B25"/>
    <mergeCell ref="C25:D25"/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</mergeCells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1991</v>
      </c>
      <c r="G4" s="3"/>
    </row>
    <row r="5" spans="1:7" ht="18.75" x14ac:dyDescent="0.3">
      <c r="A5" s="1" t="s">
        <v>7</v>
      </c>
      <c r="B5" s="275">
        <f>B6*B8</f>
        <v>143.22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6.9822650467811762</v>
      </c>
      <c r="G8" s="3"/>
    </row>
    <row r="9" spans="1:7" ht="18.75" x14ac:dyDescent="0.3">
      <c r="A9" s="1" t="s">
        <v>66</v>
      </c>
      <c r="B9" s="1431">
        <v>8833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34"/>
      <c r="D11" s="1437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33">
        <v>0.4</v>
      </c>
      <c r="D12" s="1433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32">
        <v>0.6</v>
      </c>
      <c r="D13" s="1432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38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38">
        <f>F7*C15</f>
        <v>2500</v>
      </c>
      <c r="E15" s="81" t="s">
        <v>29</v>
      </c>
      <c r="F15" s="1"/>
    </row>
    <row r="16" spans="1:7" ht="18.75" x14ac:dyDescent="0.3">
      <c r="A16" s="1435"/>
      <c r="B16" s="1435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36" t="s">
        <v>25</v>
      </c>
      <c r="D18" s="143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200.50800000000001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5.7288000000000006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44.398199999999996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31" t="s">
        <v>30</v>
      </c>
      <c r="E24" s="9">
        <f>F4</f>
        <v>1991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36" t="s">
        <v>25</v>
      </c>
      <c r="D26" s="1433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200.50800000000001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5.7288000000000006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44.398199999999996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  <mergeCell ref="E29:F29"/>
    <mergeCell ref="A31:D31"/>
    <mergeCell ref="A19:B19"/>
    <mergeCell ref="A20:B20"/>
    <mergeCell ref="A21:B21"/>
    <mergeCell ref="B24:C24"/>
    <mergeCell ref="A25:B25"/>
    <mergeCell ref="C25:D25"/>
    <mergeCell ref="A32:B32"/>
    <mergeCell ref="A33:B33"/>
    <mergeCell ref="A34:B34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9" zoomScale="130" zoomScaleNormal="130" workbookViewId="0">
      <selection activeCell="E11" sqref="E11:F1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1990</v>
      </c>
      <c r="G4" s="3"/>
    </row>
    <row r="5" spans="1:7" ht="18.75" x14ac:dyDescent="0.3">
      <c r="A5" s="1" t="s">
        <v>7</v>
      </c>
      <c r="B5" s="275">
        <f>B6*B8</f>
        <v>147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350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6.8027210884353737</v>
      </c>
      <c r="G8" s="3"/>
    </row>
    <row r="9" spans="1:7" ht="18.75" x14ac:dyDescent="0.3">
      <c r="A9" s="1" t="s">
        <v>66</v>
      </c>
      <c r="B9" s="1431">
        <v>8833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34"/>
      <c r="D11" s="1437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33">
        <v>0.4</v>
      </c>
      <c r="D12" s="1433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32">
        <v>0.6</v>
      </c>
      <c r="D13" s="1432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38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38">
        <f>F7*C15</f>
        <v>2500</v>
      </c>
      <c r="E15" s="81" t="s">
        <v>29</v>
      </c>
      <c r="F15" s="1"/>
    </row>
    <row r="16" spans="1:7" ht="18.75" x14ac:dyDescent="0.3">
      <c r="A16" s="1435"/>
      <c r="B16" s="1435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36" t="s">
        <v>25</v>
      </c>
      <c r="D18" s="143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205.8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5.88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45.570000000000007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31" t="s">
        <v>30</v>
      </c>
      <c r="E24" s="9">
        <f>F4</f>
        <v>1990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36" t="s">
        <v>25</v>
      </c>
      <c r="D26" s="1433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205.8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5.88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45.570000000000007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  <mergeCell ref="E29:F29"/>
    <mergeCell ref="A31:D31"/>
    <mergeCell ref="A19:B19"/>
    <mergeCell ref="A20:B20"/>
    <mergeCell ref="A21:B21"/>
    <mergeCell ref="B24:C24"/>
    <mergeCell ref="A25:B25"/>
    <mergeCell ref="C25:D25"/>
    <mergeCell ref="A32:B32"/>
    <mergeCell ref="A33:B33"/>
    <mergeCell ref="A34:B34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1989</v>
      </c>
      <c r="G4" s="3"/>
    </row>
    <row r="5" spans="1:7" ht="18.75" x14ac:dyDescent="0.3">
      <c r="A5" s="1" t="s">
        <v>7</v>
      </c>
      <c r="B5" s="275">
        <f>B6*B8</f>
        <v>140.69999999999999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7.1073205401563619</v>
      </c>
      <c r="G8" s="3"/>
    </row>
    <row r="9" spans="1:7" ht="18.75" x14ac:dyDescent="0.3">
      <c r="A9" s="1" t="s">
        <v>66</v>
      </c>
      <c r="B9" s="1431">
        <v>8833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34"/>
      <c r="D11" s="1437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33">
        <v>0.4</v>
      </c>
      <c r="D12" s="1433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32">
        <v>0.6</v>
      </c>
      <c r="D13" s="1432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38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38">
        <f>F7*C15</f>
        <v>2500</v>
      </c>
      <c r="E15" s="81" t="s">
        <v>29</v>
      </c>
      <c r="F15" s="1"/>
    </row>
    <row r="16" spans="1:7" ht="18.75" x14ac:dyDescent="0.3">
      <c r="A16" s="1435"/>
      <c r="B16" s="1435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36" t="s">
        <v>25</v>
      </c>
      <c r="D18" s="143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196.98000000000002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5.6279999999999992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43.616999999999997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31" t="s">
        <v>30</v>
      </c>
      <c r="E24" s="9">
        <f>F4</f>
        <v>1989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36" t="s">
        <v>25</v>
      </c>
      <c r="D26" s="1433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196.98000000000002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5.6279999999999992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43.616999999999997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  <mergeCell ref="E29:F29"/>
    <mergeCell ref="A31:D31"/>
    <mergeCell ref="A19:B19"/>
    <mergeCell ref="A20:B20"/>
    <mergeCell ref="A21:B21"/>
    <mergeCell ref="B24:C24"/>
    <mergeCell ref="A25:B25"/>
    <mergeCell ref="C25:D25"/>
    <mergeCell ref="A32:B32"/>
    <mergeCell ref="A33:B33"/>
    <mergeCell ref="A34:B34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9" zoomScale="130" zoomScaleNormal="130" workbookViewId="0">
      <selection activeCell="E12" sqref="E12:F1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1986</v>
      </c>
      <c r="G4" s="3"/>
    </row>
    <row r="5" spans="1:7" ht="18.75" x14ac:dyDescent="0.3">
      <c r="A5" s="1" t="s">
        <v>7</v>
      </c>
      <c r="B5" s="275">
        <f>B6*B8</f>
        <v>137.76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328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7.2590011614401861</v>
      </c>
      <c r="G8" s="3"/>
    </row>
    <row r="9" spans="1:7" ht="18.75" x14ac:dyDescent="0.3">
      <c r="A9" s="1" t="s">
        <v>66</v>
      </c>
      <c r="B9" s="1423">
        <v>8809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26"/>
      <c r="D11" s="1429"/>
      <c r="E11" s="2116" t="s">
        <v>214</v>
      </c>
      <c r="F11" s="2117"/>
    </row>
    <row r="12" spans="1:7" ht="18.75" x14ac:dyDescent="0.3">
      <c r="A12" s="2102" t="s">
        <v>213</v>
      </c>
      <c r="B12" s="2102"/>
      <c r="C12" s="1424">
        <v>0.4</v>
      </c>
      <c r="D12" s="1424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25">
        <v>0.6</v>
      </c>
      <c r="D13" s="142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30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30">
        <f>F7*C15</f>
        <v>2500</v>
      </c>
      <c r="E15" s="81" t="s">
        <v>29</v>
      </c>
      <c r="F15" s="1"/>
    </row>
    <row r="16" spans="1:7" ht="18.75" x14ac:dyDescent="0.3">
      <c r="A16" s="1427"/>
      <c r="B16" s="1427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28" t="s">
        <v>25</v>
      </c>
      <c r="D18" s="142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192.864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5.5103999999999997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42.705599999999997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23" t="s">
        <v>30</v>
      </c>
      <c r="E24" s="9">
        <f>F4</f>
        <v>1986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28" t="s">
        <v>25</v>
      </c>
      <c r="D26" s="1424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192.864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5.5103999999999997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42.705599999999997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32:B32"/>
    <mergeCell ref="A33:B33"/>
    <mergeCell ref="A34:B34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  <mergeCell ref="B24:C24"/>
    <mergeCell ref="A25:B25"/>
    <mergeCell ref="C25:D25"/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</mergeCells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3" zoomScale="130" zoomScaleNormal="130" workbookViewId="0">
      <selection activeCell="J10" sqref="J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1985</v>
      </c>
      <c r="G4" s="3"/>
    </row>
    <row r="5" spans="1:7" ht="18.75" x14ac:dyDescent="0.3">
      <c r="A5" s="1" t="s">
        <v>7</v>
      </c>
      <c r="B5" s="275">
        <f>B6*B8</f>
        <v>140.69999999999999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7.1073205401563619</v>
      </c>
      <c r="G8" s="3"/>
    </row>
    <row r="9" spans="1:7" ht="18.75" x14ac:dyDescent="0.3">
      <c r="A9" s="1" t="s">
        <v>66</v>
      </c>
      <c r="B9" s="1423">
        <v>8809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26"/>
      <c r="D11" s="1429"/>
      <c r="E11" s="2116" t="s">
        <v>215</v>
      </c>
      <c r="F11" s="2117"/>
    </row>
    <row r="12" spans="1:7" ht="18.75" x14ac:dyDescent="0.3">
      <c r="A12" s="2102" t="s">
        <v>213</v>
      </c>
      <c r="B12" s="2102"/>
      <c r="C12" s="1424">
        <v>0.4</v>
      </c>
      <c r="D12" s="1424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25">
        <v>0.6</v>
      </c>
      <c r="D13" s="142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30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30">
        <f>F7*C15</f>
        <v>2500</v>
      </c>
      <c r="E15" s="81" t="s">
        <v>29</v>
      </c>
      <c r="F15" s="1"/>
    </row>
    <row r="16" spans="1:7" ht="18.75" x14ac:dyDescent="0.3">
      <c r="A16" s="1427"/>
      <c r="B16" s="1427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28" t="s">
        <v>25</v>
      </c>
      <c r="D18" s="142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196.98000000000002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5.6279999999999992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43.616999999999997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23" t="s">
        <v>30</v>
      </c>
      <c r="E24" s="9">
        <f>F4</f>
        <v>1985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28" t="s">
        <v>25</v>
      </c>
      <c r="D26" s="1424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196.98000000000002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5.6279999999999992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43.616999999999997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A32:B32"/>
    <mergeCell ref="A33:B33"/>
    <mergeCell ref="A34:B34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  <mergeCell ref="B24:C24"/>
    <mergeCell ref="A25:B25"/>
    <mergeCell ref="C25:D25"/>
    <mergeCell ref="A18:B18"/>
    <mergeCell ref="A1:B1"/>
    <mergeCell ref="C1:D1"/>
    <mergeCell ref="E1:F1"/>
    <mergeCell ref="A11:B11"/>
    <mergeCell ref="E11:F11"/>
    <mergeCell ref="A12:B12"/>
    <mergeCell ref="E12:F12"/>
    <mergeCell ref="A13:B13"/>
    <mergeCell ref="E13:F13"/>
    <mergeCell ref="A14:B14"/>
    <mergeCell ref="A15:B15"/>
    <mergeCell ref="A17:B17"/>
  </mergeCells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E11" sqref="E11:F11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1984</v>
      </c>
      <c r="G4" s="3"/>
    </row>
    <row r="5" spans="1:7" ht="18.75" x14ac:dyDescent="0.3">
      <c r="A5" s="1" t="s">
        <v>7</v>
      </c>
      <c r="B5" s="275">
        <f>B6*B8</f>
        <v>140.69999999999999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</v>
      </c>
      <c r="C8" s="3"/>
      <c r="D8" s="3"/>
      <c r="E8" s="3" t="s">
        <v>17</v>
      </c>
      <c r="F8" s="279">
        <f>F7/B5</f>
        <v>7.1073205401563619</v>
      </c>
      <c r="G8" s="3"/>
    </row>
    <row r="9" spans="1:7" ht="18.75" x14ac:dyDescent="0.3">
      <c r="A9" s="1" t="s">
        <v>66</v>
      </c>
      <c r="B9" s="1423">
        <v>8809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426"/>
      <c r="D11" s="1429"/>
      <c r="E11" s="2116" t="s">
        <v>216</v>
      </c>
      <c r="F11" s="2117"/>
    </row>
    <row r="12" spans="1:7" ht="18.75" x14ac:dyDescent="0.3">
      <c r="A12" s="2102" t="s">
        <v>213</v>
      </c>
      <c r="B12" s="2102"/>
      <c r="C12" s="1424">
        <v>0.4</v>
      </c>
      <c r="D12" s="1424">
        <f>F7*C12</f>
        <v>400</v>
      </c>
      <c r="E12" s="2118" t="s">
        <v>176</v>
      </c>
      <c r="F12" s="2119"/>
    </row>
    <row r="13" spans="1:7" ht="18.75" x14ac:dyDescent="0.3">
      <c r="A13" s="2072" t="s">
        <v>20</v>
      </c>
      <c r="B13" s="2072"/>
      <c r="C13" s="1425">
        <v>0.6</v>
      </c>
      <c r="D13" s="1425">
        <f>F7*C13</f>
        <v>600</v>
      </c>
      <c r="E13" s="2120" t="s">
        <v>172</v>
      </c>
      <c r="F13" s="2121"/>
    </row>
    <row r="14" spans="1:7" ht="18.75" x14ac:dyDescent="0.3">
      <c r="A14" s="2072" t="s">
        <v>21</v>
      </c>
      <c r="B14" s="2072"/>
      <c r="C14" s="738">
        <v>2</v>
      </c>
      <c r="D14" s="1430">
        <f>F7*C14</f>
        <v>2000</v>
      </c>
      <c r="E14" s="81"/>
      <c r="F14" s="1"/>
    </row>
    <row r="15" spans="1:7" ht="18.75" x14ac:dyDescent="0.3">
      <c r="A15" s="2072" t="s">
        <v>22</v>
      </c>
      <c r="B15" s="2072"/>
      <c r="C15" s="20">
        <v>2.5</v>
      </c>
      <c r="D15" s="1430">
        <f>F7*C15</f>
        <v>2500</v>
      </c>
      <c r="E15" s="81"/>
      <c r="F15" s="1"/>
    </row>
    <row r="16" spans="1:7" ht="18.75" x14ac:dyDescent="0.3">
      <c r="A16" s="1427"/>
      <c r="B16" s="1427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428" t="s">
        <v>25</v>
      </c>
      <c r="D18" s="142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196.98000000000002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5.6279999999999992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43.616999999999997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1423" t="s">
        <v>30</v>
      </c>
      <c r="E24" s="9">
        <f>F4</f>
        <v>1984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428" t="s">
        <v>25</v>
      </c>
      <c r="D26" s="1424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196.98000000000002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5.6279999999999992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43.616999999999997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8">
    <mergeCell ref="E29:F29"/>
    <mergeCell ref="A31:D31"/>
    <mergeCell ref="A32:B32"/>
    <mergeCell ref="A33:B33"/>
    <mergeCell ref="A34:B34"/>
    <mergeCell ref="A28:B28"/>
    <mergeCell ref="A29:B29"/>
    <mergeCell ref="A21:B21"/>
    <mergeCell ref="A1:B1"/>
    <mergeCell ref="C1:D1"/>
    <mergeCell ref="A15:B15"/>
    <mergeCell ref="A17:B17"/>
    <mergeCell ref="A18:B18"/>
    <mergeCell ref="A19:B19"/>
    <mergeCell ref="A20:B20"/>
    <mergeCell ref="B24:C24"/>
    <mergeCell ref="A25:B25"/>
    <mergeCell ref="C25:D25"/>
    <mergeCell ref="A26:B26"/>
    <mergeCell ref="A27:B27"/>
    <mergeCell ref="E1:F1"/>
    <mergeCell ref="A11:B11"/>
    <mergeCell ref="A13:B13"/>
    <mergeCell ref="A14:B14"/>
    <mergeCell ref="A12:B12"/>
    <mergeCell ref="E11:F11"/>
    <mergeCell ref="E12:F12"/>
    <mergeCell ref="E13:F13"/>
  </mergeCells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2" zoomScale="130" zoomScaleNormal="130" workbookViewId="0">
      <selection activeCell="A14" sqref="A14:B14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210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1981</v>
      </c>
      <c r="G4" s="3"/>
    </row>
    <row r="5" spans="1:7" ht="18.75" x14ac:dyDescent="0.3">
      <c r="A5" s="1" t="s">
        <v>7</v>
      </c>
      <c r="B5" s="277">
        <f>B6*B8</f>
        <v>150.5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602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90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0.25</v>
      </c>
      <c r="C8" s="3"/>
      <c r="D8" s="3"/>
      <c r="E8" s="3" t="s">
        <v>17</v>
      </c>
      <c r="F8" s="1373">
        <f>F7/B5</f>
        <v>6.6445182724252492</v>
      </c>
      <c r="G8" s="3"/>
    </row>
    <row r="9" spans="1:7" ht="18.75" x14ac:dyDescent="0.3">
      <c r="A9" s="1" t="s">
        <v>66</v>
      </c>
      <c r="B9" s="1">
        <v>8230</v>
      </c>
      <c r="C9" s="1"/>
      <c r="D9" s="1"/>
      <c r="E9" s="1"/>
      <c r="F9" s="1" t="s">
        <v>29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79"/>
      <c r="D11" s="2079"/>
      <c r="E11" s="2079"/>
      <c r="F11" s="1"/>
    </row>
    <row r="12" spans="1:7" ht="18.75" x14ac:dyDescent="0.3">
      <c r="A12" s="2072" t="s">
        <v>20</v>
      </c>
      <c r="B12" s="2072"/>
      <c r="C12" s="1415"/>
      <c r="D12" s="1415">
        <v>0.6</v>
      </c>
      <c r="E12" s="14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421">
        <v>2</v>
      </c>
      <c r="E13" s="14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421">
        <v>2</v>
      </c>
      <c r="E14" s="1421">
        <f>D14*F7</f>
        <v>2000</v>
      </c>
      <c r="F14" s="1"/>
    </row>
    <row r="15" spans="1:7" ht="18.75" x14ac:dyDescent="0.3">
      <c r="A15" s="2174" t="s">
        <v>72</v>
      </c>
      <c r="B15" s="2174"/>
      <c r="C15" s="2174"/>
      <c r="D15" s="2174"/>
      <c r="E15" s="2174"/>
      <c r="F15" s="1"/>
    </row>
    <row r="16" spans="1:7" ht="18.75" x14ac:dyDescent="0.3">
      <c r="A16" s="1418"/>
      <c r="B16" s="1418" t="s">
        <v>29</v>
      </c>
      <c r="C16" s="22"/>
      <c r="D16" s="25"/>
      <c r="E16" s="23"/>
      <c r="F16" s="1"/>
    </row>
    <row r="17" spans="1:12" ht="18.75" x14ac:dyDescent="0.3">
      <c r="A17" s="2156" t="s">
        <v>23</v>
      </c>
      <c r="B17" s="2156"/>
      <c r="C17" s="2156"/>
      <c r="D17" s="2156"/>
      <c r="E17" s="1"/>
      <c r="F17" s="1417" t="s">
        <v>84</v>
      </c>
    </row>
    <row r="18" spans="1:12" ht="18.75" x14ac:dyDescent="0.3">
      <c r="A18" s="2079" t="s">
        <v>24</v>
      </c>
      <c r="B18" s="2079"/>
      <c r="C18" s="1419" t="s">
        <v>25</v>
      </c>
      <c r="D18" s="1416" t="s">
        <v>26</v>
      </c>
      <c r="E18" s="1"/>
      <c r="F18" s="211"/>
    </row>
    <row r="19" spans="1:12" ht="18.75" x14ac:dyDescent="0.3">
      <c r="A19" s="2077" t="s">
        <v>82</v>
      </c>
      <c r="B19" s="2077"/>
      <c r="C19" s="20">
        <v>0.62</v>
      </c>
      <c r="D19" s="74">
        <f>B5*C19/100*1000</f>
        <v>933.1</v>
      </c>
      <c r="E19" s="1"/>
      <c r="F19" s="212"/>
    </row>
    <row r="20" spans="1:12" ht="18.75" x14ac:dyDescent="0.3">
      <c r="A20" s="2077" t="s">
        <v>28</v>
      </c>
      <c r="B20" s="2077"/>
      <c r="C20" s="20">
        <v>0.105</v>
      </c>
      <c r="D20" s="74">
        <f>B5*C20/100*1000</f>
        <v>158.02500000000001</v>
      </c>
      <c r="E20" s="1"/>
      <c r="F20" s="212"/>
    </row>
    <row r="21" spans="1:12" ht="18.75" x14ac:dyDescent="0.3">
      <c r="A21" s="2077" t="s">
        <v>49</v>
      </c>
      <c r="B21" s="2077"/>
      <c r="C21" s="20">
        <v>2.15</v>
      </c>
      <c r="D21" s="74">
        <f>B5*C21/100*1000</f>
        <v>3235.75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NOCHE 2022</v>
      </c>
      <c r="C24" s="2130"/>
      <c r="D24" s="1420" t="s">
        <v>30</v>
      </c>
      <c r="E24" s="9">
        <f>F4</f>
        <v>1981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31"/>
      <c r="D25" s="2153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422" t="s">
        <v>26</v>
      </c>
      <c r="E26" s="1"/>
      <c r="F26" s="1"/>
    </row>
    <row r="27" spans="1:12" ht="18.75" x14ac:dyDescent="0.3">
      <c r="A27" s="2077" t="str">
        <f>A19</f>
        <v>PARDO AMARILLO SERILENE RLS 150%</v>
      </c>
      <c r="B27" s="2077"/>
      <c r="C27" s="48">
        <f>C19</f>
        <v>0.62</v>
      </c>
      <c r="D27" s="49">
        <f>B5*C27/100*1000</f>
        <v>933.1</v>
      </c>
      <c r="E27" s="1"/>
      <c r="F27" s="1"/>
    </row>
    <row r="28" spans="1:12" ht="18.75" x14ac:dyDescent="0.3">
      <c r="A28" s="2077" t="str">
        <f>A20</f>
        <v>RUBINA LUMACRON 2GFL CONC</v>
      </c>
      <c r="B28" s="2077"/>
      <c r="C28" s="48">
        <f>C20</f>
        <v>0.105</v>
      </c>
      <c r="D28" s="49">
        <f>D20</f>
        <v>158.02500000000001</v>
      </c>
      <c r="E28" s="1"/>
      <c r="F28" s="1"/>
    </row>
    <row r="29" spans="1:12" ht="18.75" x14ac:dyDescent="0.3">
      <c r="A29" s="2077" t="str">
        <f>A21</f>
        <v>AZUL MARINO DIANIX CC</v>
      </c>
      <c r="B29" s="2077"/>
      <c r="C29" s="48">
        <f>C21</f>
        <v>2.15</v>
      </c>
      <c r="D29" s="49">
        <f>D21</f>
        <v>3235.75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7">
    <mergeCell ref="A18:B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E15"/>
    <mergeCell ref="A17:D17"/>
    <mergeCell ref="E29:F29"/>
    <mergeCell ref="A31:D31"/>
    <mergeCell ref="A19:B19"/>
    <mergeCell ref="A20:B20"/>
    <mergeCell ref="A21:B21"/>
    <mergeCell ref="B24:C24"/>
    <mergeCell ref="A25:B25"/>
    <mergeCell ref="C25:D25"/>
    <mergeCell ref="A32:B32"/>
    <mergeCell ref="A33:B33"/>
    <mergeCell ref="A34:B34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210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1980</v>
      </c>
      <c r="G4" s="3"/>
    </row>
    <row r="5" spans="1:7" ht="18.75" x14ac:dyDescent="0.3">
      <c r="A5" s="1" t="s">
        <v>7</v>
      </c>
      <c r="B5" s="277">
        <f>B6*B8</f>
        <v>125.5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502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90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0.25</v>
      </c>
      <c r="C8" s="3"/>
      <c r="D8" s="3"/>
      <c r="E8" s="3" t="s">
        <v>17</v>
      </c>
      <c r="F8" s="1373">
        <f>F7/B5</f>
        <v>7.9681274900398407</v>
      </c>
      <c r="G8" s="3"/>
    </row>
    <row r="9" spans="1:7" ht="18.75" x14ac:dyDescent="0.3">
      <c r="A9" s="1" t="s">
        <v>66</v>
      </c>
      <c r="B9" s="1">
        <v>8248</v>
      </c>
      <c r="C9" s="1"/>
      <c r="D9" s="1"/>
      <c r="E9" s="1"/>
      <c r="F9" s="1" t="s">
        <v>29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79"/>
      <c r="D11" s="2079"/>
      <c r="E11" s="2079"/>
      <c r="F11" s="1"/>
    </row>
    <row r="12" spans="1:7" ht="18.75" x14ac:dyDescent="0.3">
      <c r="A12" s="2154" t="s">
        <v>20</v>
      </c>
      <c r="B12" s="2155"/>
      <c r="C12" s="1409"/>
      <c r="D12" s="1409">
        <v>0.6</v>
      </c>
      <c r="E12" s="1413">
        <f>F7*D12</f>
        <v>600</v>
      </c>
      <c r="F12" s="1"/>
    </row>
    <row r="13" spans="1:7" ht="18.75" x14ac:dyDescent="0.3">
      <c r="A13" s="2154" t="s">
        <v>21</v>
      </c>
      <c r="B13" s="2155"/>
      <c r="C13" s="20"/>
      <c r="D13" s="1413">
        <v>2</v>
      </c>
      <c r="E13" s="1413">
        <f>D13*F7</f>
        <v>2000</v>
      </c>
      <c r="F13" s="1"/>
    </row>
    <row r="14" spans="1:7" ht="18.75" x14ac:dyDescent="0.3">
      <c r="A14" s="2136" t="s">
        <v>22</v>
      </c>
      <c r="B14" s="2155"/>
      <c r="C14" s="20"/>
      <c r="D14" s="1413">
        <v>2</v>
      </c>
      <c r="E14" s="1413">
        <f>D14*F7</f>
        <v>2000</v>
      </c>
      <c r="F14" s="1"/>
    </row>
    <row r="15" spans="1:7" ht="18.75" x14ac:dyDescent="0.3">
      <c r="A15" s="2174" t="s">
        <v>72</v>
      </c>
      <c r="B15" s="2174"/>
      <c r="C15" s="2174"/>
      <c r="D15" s="2174"/>
      <c r="E15" s="2174"/>
      <c r="F15" s="1"/>
    </row>
    <row r="16" spans="1:7" ht="18.75" x14ac:dyDescent="0.3">
      <c r="A16" s="1410"/>
      <c r="B16" s="1410" t="s">
        <v>29</v>
      </c>
      <c r="C16" s="22"/>
      <c r="D16" s="25"/>
      <c r="E16" s="23"/>
      <c r="F16" s="1"/>
    </row>
    <row r="17" spans="1:12" ht="18.75" x14ac:dyDescent="0.3">
      <c r="A17" s="2156" t="s">
        <v>23</v>
      </c>
      <c r="B17" s="2156"/>
      <c r="C17" s="2156"/>
      <c r="D17" s="2156"/>
      <c r="E17" s="1"/>
      <c r="F17" s="1408" t="s">
        <v>84</v>
      </c>
    </row>
    <row r="18" spans="1:12" ht="18.75" x14ac:dyDescent="0.3">
      <c r="A18" s="2079" t="s">
        <v>24</v>
      </c>
      <c r="B18" s="2079"/>
      <c r="C18" s="1411" t="s">
        <v>25</v>
      </c>
      <c r="D18" s="1407" t="s">
        <v>26</v>
      </c>
      <c r="E18" s="1"/>
      <c r="F18" s="211"/>
    </row>
    <row r="19" spans="1:12" ht="18.75" x14ac:dyDescent="0.3">
      <c r="A19" s="2077" t="s">
        <v>82</v>
      </c>
      <c r="B19" s="2077"/>
      <c r="C19" s="20">
        <v>0.62</v>
      </c>
      <c r="D19" s="74">
        <f>B5*C19/100*1000</f>
        <v>778.1</v>
      </c>
      <c r="E19" s="1"/>
      <c r="F19" s="212"/>
    </row>
    <row r="20" spans="1:12" ht="18.75" x14ac:dyDescent="0.3">
      <c r="A20" s="2077" t="s">
        <v>28</v>
      </c>
      <c r="B20" s="2077"/>
      <c r="C20" s="20">
        <v>0.105</v>
      </c>
      <c r="D20" s="74">
        <f>B5*C20/100*1000</f>
        <v>131.77500000000001</v>
      </c>
      <c r="E20" s="1"/>
      <c r="F20" s="212"/>
    </row>
    <row r="21" spans="1:12" ht="18.75" x14ac:dyDescent="0.3">
      <c r="A21" s="2077" t="s">
        <v>49</v>
      </c>
      <c r="B21" s="2077"/>
      <c r="C21" s="20">
        <v>2.15</v>
      </c>
      <c r="D21" s="74">
        <f>B5*C21/100*1000</f>
        <v>2698.25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NOCHE 2022</v>
      </c>
      <c r="C24" s="2130"/>
      <c r="D24" s="1412" t="s">
        <v>30</v>
      </c>
      <c r="E24" s="9">
        <f>F4</f>
        <v>1980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31"/>
      <c r="D25" s="2153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414" t="s">
        <v>26</v>
      </c>
      <c r="E26" s="1"/>
      <c r="F26" s="1"/>
    </row>
    <row r="27" spans="1:12" ht="18.75" x14ac:dyDescent="0.3">
      <c r="A27" s="2077" t="str">
        <f>A19</f>
        <v>PARDO AMARILLO SERILENE RLS 150%</v>
      </c>
      <c r="B27" s="2077"/>
      <c r="C27" s="48">
        <f>C19</f>
        <v>0.62</v>
      </c>
      <c r="D27" s="49">
        <f>B5*C27/100*1000</f>
        <v>778.1</v>
      </c>
      <c r="E27" s="1"/>
      <c r="F27" s="1"/>
    </row>
    <row r="28" spans="1:12" ht="18.75" x14ac:dyDescent="0.3">
      <c r="A28" s="2077" t="str">
        <f>A20</f>
        <v>RUBINA LUMACRON 2GFL CONC</v>
      </c>
      <c r="B28" s="2077"/>
      <c r="C28" s="48">
        <f>C20</f>
        <v>0.105</v>
      </c>
      <c r="D28" s="49">
        <f>D20</f>
        <v>131.77500000000001</v>
      </c>
      <c r="E28" s="1"/>
      <c r="F28" s="1"/>
    </row>
    <row r="29" spans="1:12" ht="18.75" x14ac:dyDescent="0.3">
      <c r="A29" s="2077" t="str">
        <f>A21</f>
        <v>AZUL MARINO DIANIX CC</v>
      </c>
      <c r="B29" s="2077"/>
      <c r="C29" s="48">
        <f>C21</f>
        <v>2.15</v>
      </c>
      <c r="D29" s="49">
        <f>D21</f>
        <v>2698.25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7">
    <mergeCell ref="A32:B32"/>
    <mergeCell ref="A33:B33"/>
    <mergeCell ref="A34:B34"/>
    <mergeCell ref="A26:B26"/>
    <mergeCell ref="A27:B27"/>
    <mergeCell ref="A28:B28"/>
    <mergeCell ref="A29:B29"/>
    <mergeCell ref="E29:F29"/>
    <mergeCell ref="A31:D31"/>
    <mergeCell ref="A19:B19"/>
    <mergeCell ref="A20:B20"/>
    <mergeCell ref="A21:B21"/>
    <mergeCell ref="B24:C24"/>
    <mergeCell ref="A25:B25"/>
    <mergeCell ref="C25:D25"/>
    <mergeCell ref="A18:B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E15"/>
    <mergeCell ref="A17:D17"/>
  </mergeCells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3" zoomScale="130" zoomScaleNormal="130" workbookViewId="0">
      <selection activeCell="B10" sqref="B1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210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1979</v>
      </c>
      <c r="G4" s="3"/>
    </row>
    <row r="5" spans="1:7" ht="18.75" x14ac:dyDescent="0.3">
      <c r="A5" s="1" t="s">
        <v>7</v>
      </c>
      <c r="B5" s="277">
        <f>B6*B8</f>
        <v>125.5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502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90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0.25</v>
      </c>
      <c r="C8" s="3"/>
      <c r="D8" s="3"/>
      <c r="E8" s="3" t="s">
        <v>17</v>
      </c>
      <c r="F8" s="1373">
        <f>F7/B5</f>
        <v>7.9681274900398407</v>
      </c>
      <c r="G8" s="3"/>
    </row>
    <row r="9" spans="1:7" ht="18.75" x14ac:dyDescent="0.3">
      <c r="A9" s="1" t="s">
        <v>66</v>
      </c>
      <c r="B9" s="1">
        <v>8248</v>
      </c>
      <c r="C9" s="1"/>
      <c r="D9" s="1"/>
      <c r="E9" s="1"/>
      <c r="F9" s="1" t="s">
        <v>29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79"/>
      <c r="D11" s="2079"/>
      <c r="E11" s="2079"/>
      <c r="F11" s="1"/>
    </row>
    <row r="12" spans="1:7" ht="18.75" x14ac:dyDescent="0.3">
      <c r="A12" s="2154" t="s">
        <v>20</v>
      </c>
      <c r="B12" s="2155"/>
      <c r="C12" s="1409"/>
      <c r="D12" s="1409">
        <v>0.6</v>
      </c>
      <c r="E12" s="1413">
        <f>F7*D12</f>
        <v>600</v>
      </c>
      <c r="F12" s="1"/>
    </row>
    <row r="13" spans="1:7" ht="18.75" x14ac:dyDescent="0.3">
      <c r="A13" s="2154" t="s">
        <v>21</v>
      </c>
      <c r="B13" s="2155"/>
      <c r="C13" s="20"/>
      <c r="D13" s="1413">
        <v>2</v>
      </c>
      <c r="E13" s="1413">
        <f>D13*F7</f>
        <v>2000</v>
      </c>
      <c r="F13" s="1"/>
    </row>
    <row r="14" spans="1:7" ht="18.75" x14ac:dyDescent="0.3">
      <c r="A14" s="2136" t="s">
        <v>22</v>
      </c>
      <c r="B14" s="2155"/>
      <c r="C14" s="20"/>
      <c r="D14" s="1413">
        <v>2</v>
      </c>
      <c r="E14" s="1413">
        <f>D14*F7</f>
        <v>2000</v>
      </c>
      <c r="F14" s="1"/>
    </row>
    <row r="15" spans="1:7" ht="18.75" x14ac:dyDescent="0.3">
      <c r="A15" s="2174" t="s">
        <v>72</v>
      </c>
      <c r="B15" s="2174"/>
      <c r="C15" s="2174"/>
      <c r="D15" s="2174"/>
      <c r="E15" s="2174"/>
      <c r="F15" s="1"/>
    </row>
    <row r="16" spans="1:7" ht="18.75" x14ac:dyDescent="0.3">
      <c r="A16" s="1410"/>
      <c r="B16" s="1410" t="s">
        <v>29</v>
      </c>
      <c r="C16" s="22"/>
      <c r="D16" s="25"/>
      <c r="E16" s="23"/>
      <c r="F16" s="1"/>
    </row>
    <row r="17" spans="1:12" ht="18.75" x14ac:dyDescent="0.3">
      <c r="A17" s="2156" t="s">
        <v>23</v>
      </c>
      <c r="B17" s="2156"/>
      <c r="C17" s="2156"/>
      <c r="D17" s="2156"/>
      <c r="E17" s="1"/>
      <c r="F17" s="1408" t="s">
        <v>84</v>
      </c>
    </row>
    <row r="18" spans="1:12" ht="18.75" x14ac:dyDescent="0.3">
      <c r="A18" s="2079" t="s">
        <v>24</v>
      </c>
      <c r="B18" s="2079"/>
      <c r="C18" s="1411" t="s">
        <v>25</v>
      </c>
      <c r="D18" s="1407" t="s">
        <v>26</v>
      </c>
      <c r="E18" s="1"/>
      <c r="F18" s="211"/>
    </row>
    <row r="19" spans="1:12" ht="18.75" x14ac:dyDescent="0.3">
      <c r="A19" s="2077" t="s">
        <v>82</v>
      </c>
      <c r="B19" s="2077"/>
      <c r="C19" s="20">
        <v>0.62</v>
      </c>
      <c r="D19" s="74">
        <f>B5*C19/100*1000</f>
        <v>778.1</v>
      </c>
      <c r="E19" s="1"/>
      <c r="F19" s="212"/>
    </row>
    <row r="20" spans="1:12" ht="18.75" x14ac:dyDescent="0.3">
      <c r="A20" s="2077" t="s">
        <v>28</v>
      </c>
      <c r="B20" s="2077"/>
      <c r="C20" s="20">
        <v>0.105</v>
      </c>
      <c r="D20" s="74">
        <f>B5*C20/100*1000</f>
        <v>131.77500000000001</v>
      </c>
      <c r="E20" s="1"/>
      <c r="F20" s="212"/>
    </row>
    <row r="21" spans="1:12" ht="18.75" x14ac:dyDescent="0.3">
      <c r="A21" s="2077" t="s">
        <v>49</v>
      </c>
      <c r="B21" s="2077"/>
      <c r="C21" s="20">
        <v>2.15</v>
      </c>
      <c r="D21" s="74">
        <f>B5*C21/100*1000</f>
        <v>2698.25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NOCHE 2022</v>
      </c>
      <c r="C24" s="2130"/>
      <c r="D24" s="1412" t="s">
        <v>30</v>
      </c>
      <c r="E24" s="9">
        <f>F4</f>
        <v>1979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31"/>
      <c r="D25" s="2153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414" t="s">
        <v>26</v>
      </c>
      <c r="E26" s="1"/>
      <c r="F26" s="1"/>
    </row>
    <row r="27" spans="1:12" ht="18.75" x14ac:dyDescent="0.3">
      <c r="A27" s="2077" t="str">
        <f>A19</f>
        <v>PARDO AMARILLO SERILENE RLS 150%</v>
      </c>
      <c r="B27" s="2077"/>
      <c r="C27" s="48">
        <f>C19</f>
        <v>0.62</v>
      </c>
      <c r="D27" s="49">
        <f>B5*C27/100*1000</f>
        <v>778.1</v>
      </c>
      <c r="E27" s="1"/>
      <c r="F27" s="1"/>
    </row>
    <row r="28" spans="1:12" ht="18.75" x14ac:dyDescent="0.3">
      <c r="A28" s="2077" t="str">
        <f>A20</f>
        <v>RUBINA LUMACRON 2GFL CONC</v>
      </c>
      <c r="B28" s="2077"/>
      <c r="C28" s="48">
        <f>C20</f>
        <v>0.105</v>
      </c>
      <c r="D28" s="49">
        <f>D20</f>
        <v>131.77500000000001</v>
      </c>
      <c r="E28" s="1"/>
      <c r="F28" s="1"/>
    </row>
    <row r="29" spans="1:12" ht="18.75" x14ac:dyDescent="0.3">
      <c r="A29" s="2077" t="str">
        <f>A21</f>
        <v>AZUL MARINO DIANIX CC</v>
      </c>
      <c r="B29" s="2077"/>
      <c r="C29" s="48">
        <f>C21</f>
        <v>2.15</v>
      </c>
      <c r="D29" s="49">
        <f>D21</f>
        <v>2698.25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7">
    <mergeCell ref="A32:B32"/>
    <mergeCell ref="A33:B33"/>
    <mergeCell ref="A34:B34"/>
    <mergeCell ref="A26:B26"/>
    <mergeCell ref="A27:B27"/>
    <mergeCell ref="A28:B28"/>
    <mergeCell ref="A29:B29"/>
    <mergeCell ref="E29:F29"/>
    <mergeCell ref="A31:D31"/>
    <mergeCell ref="A18:B18"/>
    <mergeCell ref="A19:B19"/>
    <mergeCell ref="A20:B20"/>
    <mergeCell ref="A21:B21"/>
    <mergeCell ref="B24:C24"/>
    <mergeCell ref="A25:B25"/>
    <mergeCell ref="C25:D25"/>
    <mergeCell ref="A12:B12"/>
    <mergeCell ref="A13:B13"/>
    <mergeCell ref="A14:B14"/>
    <mergeCell ref="A15:E15"/>
    <mergeCell ref="A17:D17"/>
    <mergeCell ref="A1:B1"/>
    <mergeCell ref="C1:D1"/>
    <mergeCell ref="E1:F1"/>
    <mergeCell ref="B7:C7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9"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402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1973</v>
      </c>
      <c r="G4" s="3"/>
    </row>
    <row r="5" spans="1:8" ht="18.75" x14ac:dyDescent="0.3">
      <c r="A5" s="1" t="s">
        <v>7</v>
      </c>
      <c r="B5" s="277">
        <f>B6*B8</f>
        <v>140.4</v>
      </c>
      <c r="C5" s="3" t="s">
        <v>8</v>
      </c>
      <c r="D5" s="3"/>
      <c r="E5" s="5" t="s">
        <v>9</v>
      </c>
      <c r="F5" s="1402" t="s">
        <v>10</v>
      </c>
      <c r="G5" s="3"/>
    </row>
    <row r="6" spans="1:8" ht="18.75" x14ac:dyDescent="0.3">
      <c r="A6" s="1" t="s">
        <v>11</v>
      </c>
      <c r="B6" s="276">
        <v>468</v>
      </c>
      <c r="C6" s="3" t="s">
        <v>5</v>
      </c>
      <c r="D6" s="3"/>
      <c r="E6" s="3" t="s">
        <v>12</v>
      </c>
      <c r="F6" s="1402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402">
        <f>F7/B5</f>
        <v>7.1225071225071224</v>
      </c>
      <c r="G8" s="3"/>
    </row>
    <row r="9" spans="1:8" ht="18.75" x14ac:dyDescent="0.3">
      <c r="A9" s="1" t="s">
        <v>66</v>
      </c>
      <c r="B9" s="1402">
        <v>7250</v>
      </c>
      <c r="C9" s="1"/>
      <c r="D9" s="1"/>
      <c r="E9" s="1"/>
      <c r="F9" s="1"/>
    </row>
    <row r="10" spans="1:8" ht="18.75" x14ac:dyDescent="0.3">
      <c r="A10" s="1"/>
      <c r="B10" s="1402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8" x14ac:dyDescent="0.25">
      <c r="A15" s="1405"/>
      <c r="B15" s="1361"/>
      <c r="C15" s="1362"/>
      <c r="D15" s="1363"/>
      <c r="E15" s="1358"/>
      <c r="F15" s="1358"/>
    </row>
    <row r="16" spans="1:8" ht="18.75" x14ac:dyDescent="0.3">
      <c r="A16" s="2088" t="s">
        <v>18</v>
      </c>
      <c r="B16" s="2089"/>
      <c r="C16" s="1398"/>
      <c r="D16" s="1398"/>
      <c r="E16" s="1397"/>
      <c r="F16" s="1"/>
    </row>
    <row r="17" spans="1:12" ht="18.75" x14ac:dyDescent="0.3">
      <c r="A17" s="2072" t="s">
        <v>20</v>
      </c>
      <c r="B17" s="2072"/>
      <c r="C17" s="1395"/>
      <c r="D17" s="1395">
        <v>0.6</v>
      </c>
      <c r="E17" s="1403">
        <f>F7*D17</f>
        <v>600</v>
      </c>
      <c r="F17" s="1"/>
    </row>
    <row r="18" spans="1:12" ht="18.75" x14ac:dyDescent="0.3">
      <c r="A18" s="2072" t="s">
        <v>21</v>
      </c>
      <c r="B18" s="2072"/>
      <c r="C18" s="20"/>
      <c r="D18" s="1403">
        <v>2</v>
      </c>
      <c r="E18" s="1403">
        <f>D18*F7</f>
        <v>2000</v>
      </c>
      <c r="F18" s="1"/>
    </row>
    <row r="19" spans="1:12" ht="18.75" x14ac:dyDescent="0.3">
      <c r="A19" s="2072" t="s">
        <v>22</v>
      </c>
      <c r="B19" s="2072"/>
      <c r="C19" s="20"/>
      <c r="D19" s="1403">
        <v>2</v>
      </c>
      <c r="E19" s="1403">
        <f>D19*F7</f>
        <v>2000</v>
      </c>
      <c r="F19" s="1"/>
    </row>
    <row r="20" spans="1:12" ht="18.75" x14ac:dyDescent="0.3">
      <c r="A20" s="1401" t="s">
        <v>29</v>
      </c>
      <c r="B20" s="1401"/>
      <c r="C20" s="22"/>
      <c r="D20" s="25"/>
      <c r="E20" s="23"/>
      <c r="F20" s="1400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95"/>
    </row>
    <row r="22" spans="1:12" ht="18.75" x14ac:dyDescent="0.3">
      <c r="A22" s="2079" t="s">
        <v>24</v>
      </c>
      <c r="B22" s="2079"/>
      <c r="C22" s="1404" t="s">
        <v>25</v>
      </c>
      <c r="D22" s="1396" t="s">
        <v>26</v>
      </c>
      <c r="E22" s="1"/>
      <c r="F22" s="212"/>
    </row>
    <row r="23" spans="1:12" ht="18.75" x14ac:dyDescent="0.3">
      <c r="A23" s="2077" t="s">
        <v>27</v>
      </c>
      <c r="B23" s="2077"/>
      <c r="C23" s="20">
        <v>0.2</v>
      </c>
      <c r="D23" s="74">
        <f>B5*C23/100*1000</f>
        <v>280.8</v>
      </c>
      <c r="E23" s="1"/>
      <c r="F23" s="212"/>
    </row>
    <row r="24" spans="1:12" ht="18.75" x14ac:dyDescent="0.3">
      <c r="A24" s="2077" t="s">
        <v>28</v>
      </c>
      <c r="B24" s="2077"/>
      <c r="C24" s="34">
        <v>0.03</v>
      </c>
      <c r="D24" s="74">
        <f>B5*C24/100*1000</f>
        <v>42.12</v>
      </c>
      <c r="E24" s="1"/>
      <c r="F24" s="212"/>
    </row>
    <row r="25" spans="1:12" ht="18.75" x14ac:dyDescent="0.3">
      <c r="A25" s="2148" t="s">
        <v>148</v>
      </c>
      <c r="B25" s="2148"/>
      <c r="C25" s="20">
        <v>0.6</v>
      </c>
      <c r="D25" s="74">
        <f>B5*C25/100*1000</f>
        <v>842.4</v>
      </c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MARINO NOCHE</v>
      </c>
      <c r="C28" s="2078"/>
      <c r="D28" s="44" t="s">
        <v>30</v>
      </c>
      <c r="E28" s="44">
        <f>F4</f>
        <v>1973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400" t="s">
        <v>26</v>
      </c>
      <c r="E29" s="1"/>
      <c r="F29" s="1"/>
    </row>
    <row r="30" spans="1:12" ht="18.75" x14ac:dyDescent="0.3">
      <c r="A30" s="2095" t="str">
        <f>A23</f>
        <v>PARDO LUMACRON SER 150%</v>
      </c>
      <c r="B30" s="2096"/>
      <c r="C30" s="48">
        <v>0.2</v>
      </c>
      <c r="D30" s="49">
        <f t="shared" ref="C30:D32" si="0">D23</f>
        <v>280.8</v>
      </c>
      <c r="E30" s="1"/>
      <c r="F30" s="1"/>
    </row>
    <row r="31" spans="1:12" ht="18.75" x14ac:dyDescent="0.3">
      <c r="A31" s="2095" t="str">
        <f>A24</f>
        <v>RUBINA LUMACRON 2GFL CONC</v>
      </c>
      <c r="B31" s="2096"/>
      <c r="C31" s="48">
        <f t="shared" si="0"/>
        <v>0.03</v>
      </c>
      <c r="D31" s="49">
        <f t="shared" si="0"/>
        <v>42.12</v>
      </c>
      <c r="E31" s="1"/>
      <c r="F31" s="1"/>
    </row>
    <row r="32" spans="1:12" ht="18.75" x14ac:dyDescent="0.3">
      <c r="A32" s="2123" t="str">
        <f>A25</f>
        <v>AZUL  MNO LUMACRON EXNSF 300%</v>
      </c>
      <c r="B32" s="2124"/>
      <c r="C32" s="48">
        <f t="shared" si="0"/>
        <v>0.6</v>
      </c>
      <c r="D32" s="49">
        <f t="shared" si="0"/>
        <v>842.4</v>
      </c>
      <c r="E32" s="2069" t="s">
        <v>83</v>
      </c>
      <c r="F32" s="2069"/>
    </row>
    <row r="33" spans="4:6" x14ac:dyDescent="0.25">
      <c r="D33" s="50"/>
    </row>
    <row r="34" spans="4:6" ht="24.75" customHeight="1" x14ac:dyDescent="0.25">
      <c r="D34" s="2147"/>
      <c r="E34" s="2147"/>
      <c r="F34" s="2147"/>
    </row>
  </sheetData>
  <mergeCells count="24">
    <mergeCell ref="D34:F34"/>
    <mergeCell ref="A21:B21"/>
    <mergeCell ref="A22:B22"/>
    <mergeCell ref="A23:B23"/>
    <mergeCell ref="A24:B24"/>
    <mergeCell ref="A25:B25"/>
    <mergeCell ref="B28:C28"/>
    <mergeCell ref="A29:B29"/>
    <mergeCell ref="A30:B30"/>
    <mergeCell ref="A31:B31"/>
    <mergeCell ref="A32:B32"/>
    <mergeCell ref="E32:F32"/>
    <mergeCell ref="A19:B19"/>
    <mergeCell ref="A1:B1"/>
    <mergeCell ref="C1:D1"/>
    <mergeCell ref="E1:F1"/>
    <mergeCell ref="B2:C2"/>
    <mergeCell ref="A11:F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402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1972</v>
      </c>
      <c r="G4" s="3"/>
    </row>
    <row r="5" spans="1:8" ht="18.75" x14ac:dyDescent="0.3">
      <c r="A5" s="1" t="s">
        <v>7</v>
      </c>
      <c r="B5" s="277">
        <f>B6*B8</f>
        <v>140.4</v>
      </c>
      <c r="C5" s="3" t="s">
        <v>8</v>
      </c>
      <c r="D5" s="3"/>
      <c r="E5" s="5" t="s">
        <v>9</v>
      </c>
      <c r="F5" s="1402" t="s">
        <v>10</v>
      </c>
      <c r="G5" s="3"/>
    </row>
    <row r="6" spans="1:8" ht="18.75" x14ac:dyDescent="0.3">
      <c r="A6" s="1" t="s">
        <v>11</v>
      </c>
      <c r="B6" s="276">
        <v>468</v>
      </c>
      <c r="C6" s="3" t="s">
        <v>5</v>
      </c>
      <c r="D6" s="3"/>
      <c r="E6" s="3" t="s">
        <v>12</v>
      </c>
      <c r="F6" s="1402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402">
        <f>F7/B5</f>
        <v>7.1225071225071224</v>
      </c>
      <c r="G8" s="3"/>
    </row>
    <row r="9" spans="1:8" ht="18.75" x14ac:dyDescent="0.3">
      <c r="A9" s="1" t="s">
        <v>66</v>
      </c>
      <c r="B9" s="1402">
        <v>7250</v>
      </c>
      <c r="C9" s="1"/>
      <c r="D9" s="1"/>
      <c r="E9" s="1"/>
      <c r="F9" s="1"/>
    </row>
    <row r="10" spans="1:8" ht="18.75" x14ac:dyDescent="0.3">
      <c r="A10" s="1"/>
      <c r="B10" s="1402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8" x14ac:dyDescent="0.25">
      <c r="A15" s="1405"/>
      <c r="B15" s="1361"/>
      <c r="C15" s="1362"/>
      <c r="D15" s="1363"/>
      <c r="E15" s="1358"/>
      <c r="F15" s="1358"/>
    </row>
    <row r="16" spans="1:8" ht="18.75" x14ac:dyDescent="0.3">
      <c r="A16" s="2088" t="s">
        <v>18</v>
      </c>
      <c r="B16" s="2089"/>
      <c r="C16" s="1398"/>
      <c r="D16" s="1398"/>
      <c r="E16" s="1397"/>
      <c r="F16" s="1"/>
    </row>
    <row r="17" spans="1:12" ht="18.75" x14ac:dyDescent="0.3">
      <c r="A17" s="2072" t="s">
        <v>20</v>
      </c>
      <c r="B17" s="2072"/>
      <c r="C17" s="1395"/>
      <c r="D17" s="1395">
        <v>0.6</v>
      </c>
      <c r="E17" s="1403">
        <f>F7*D17</f>
        <v>600</v>
      </c>
      <c r="F17" s="1"/>
    </row>
    <row r="18" spans="1:12" ht="18.75" x14ac:dyDescent="0.3">
      <c r="A18" s="2072" t="s">
        <v>21</v>
      </c>
      <c r="B18" s="2072"/>
      <c r="C18" s="20"/>
      <c r="D18" s="1403">
        <v>2</v>
      </c>
      <c r="E18" s="1403">
        <f>D18*F7</f>
        <v>2000</v>
      </c>
      <c r="F18" s="1"/>
    </row>
    <row r="19" spans="1:12" ht="18.75" x14ac:dyDescent="0.3">
      <c r="A19" s="2072" t="s">
        <v>22</v>
      </c>
      <c r="B19" s="2072"/>
      <c r="C19" s="20"/>
      <c r="D19" s="1403">
        <v>2</v>
      </c>
      <c r="E19" s="1403">
        <f>D19*F7</f>
        <v>2000</v>
      </c>
      <c r="F19" s="1"/>
    </row>
    <row r="20" spans="1:12" ht="18.75" x14ac:dyDescent="0.3">
      <c r="A20" s="1401" t="s">
        <v>29</v>
      </c>
      <c r="B20" s="1401"/>
      <c r="C20" s="22"/>
      <c r="D20" s="25"/>
      <c r="E20" s="23"/>
      <c r="F20" s="1400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95"/>
    </row>
    <row r="22" spans="1:12" ht="18.75" x14ac:dyDescent="0.3">
      <c r="A22" s="2079" t="s">
        <v>24</v>
      </c>
      <c r="B22" s="2079"/>
      <c r="C22" s="1404" t="s">
        <v>25</v>
      </c>
      <c r="D22" s="1396" t="s">
        <v>26</v>
      </c>
      <c r="E22" s="1"/>
      <c r="F22" s="212"/>
    </row>
    <row r="23" spans="1:12" ht="18.75" x14ac:dyDescent="0.3">
      <c r="A23" s="2077" t="s">
        <v>27</v>
      </c>
      <c r="B23" s="2077"/>
      <c r="C23" s="20">
        <v>0.2</v>
      </c>
      <c r="D23" s="74">
        <f>B5*C23/100*1000</f>
        <v>280.8</v>
      </c>
      <c r="E23" s="1"/>
      <c r="F23" s="212"/>
    </row>
    <row r="24" spans="1:12" ht="18.75" x14ac:dyDescent="0.3">
      <c r="A24" s="2077" t="s">
        <v>28</v>
      </c>
      <c r="B24" s="2077"/>
      <c r="C24" s="34">
        <v>0.03</v>
      </c>
      <c r="D24" s="74">
        <f>B5*C24/100*1000</f>
        <v>42.12</v>
      </c>
      <c r="E24" s="1"/>
      <c r="F24" s="212"/>
    </row>
    <row r="25" spans="1:12" ht="18.75" x14ac:dyDescent="0.3">
      <c r="A25" s="2148" t="s">
        <v>148</v>
      </c>
      <c r="B25" s="2148"/>
      <c r="C25" s="20">
        <v>0.6</v>
      </c>
      <c r="D25" s="74">
        <f>B5*C25/100*1000</f>
        <v>842.4</v>
      </c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MARINO NOCHE</v>
      </c>
      <c r="C28" s="2078"/>
      <c r="D28" s="44" t="s">
        <v>30</v>
      </c>
      <c r="E28" s="44">
        <f>F4</f>
        <v>1972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400" t="s">
        <v>26</v>
      </c>
      <c r="E29" s="1"/>
      <c r="F29" s="1"/>
    </row>
    <row r="30" spans="1:12" ht="18.75" x14ac:dyDescent="0.3">
      <c r="A30" s="2095" t="str">
        <f>A23</f>
        <v>PARDO LUMACRON SER 150%</v>
      </c>
      <c r="B30" s="2096"/>
      <c r="C30" s="48">
        <v>0.2</v>
      </c>
      <c r="D30" s="49">
        <f t="shared" ref="C30:D32" si="0">D23</f>
        <v>280.8</v>
      </c>
      <c r="E30" s="1"/>
      <c r="F30" s="1"/>
    </row>
    <row r="31" spans="1:12" ht="18.75" x14ac:dyDescent="0.3">
      <c r="A31" s="2095" t="str">
        <f>A24</f>
        <v>RUBINA LUMACRON 2GFL CONC</v>
      </c>
      <c r="B31" s="2096"/>
      <c r="C31" s="48">
        <f t="shared" si="0"/>
        <v>0.03</v>
      </c>
      <c r="D31" s="49">
        <f t="shared" si="0"/>
        <v>42.12</v>
      </c>
      <c r="E31" s="1"/>
      <c r="F31" s="1"/>
    </row>
    <row r="32" spans="1:12" ht="18.75" x14ac:dyDescent="0.3">
      <c r="A32" s="2123" t="str">
        <f>A25</f>
        <v>AZUL  MNO LUMACRON EXNSF 300%</v>
      </c>
      <c r="B32" s="2124"/>
      <c r="C32" s="48">
        <f t="shared" si="0"/>
        <v>0.6</v>
      </c>
      <c r="D32" s="49">
        <f t="shared" si="0"/>
        <v>842.4</v>
      </c>
      <c r="E32" s="2069" t="s">
        <v>83</v>
      </c>
      <c r="F32" s="2069"/>
    </row>
    <row r="33" spans="4:6" x14ac:dyDescent="0.25">
      <c r="D33" s="50"/>
    </row>
    <row r="34" spans="4:6" ht="24.75" customHeight="1" x14ac:dyDescent="0.25">
      <c r="D34" s="2147"/>
      <c r="E34" s="2147"/>
      <c r="F34" s="2147"/>
    </row>
  </sheetData>
  <mergeCells count="24">
    <mergeCell ref="D34:F34"/>
    <mergeCell ref="A21:B21"/>
    <mergeCell ref="A22:B22"/>
    <mergeCell ref="A23:B23"/>
    <mergeCell ref="A24:B24"/>
    <mergeCell ref="A25:B25"/>
    <mergeCell ref="B28:C28"/>
    <mergeCell ref="A29:B29"/>
    <mergeCell ref="A30:B30"/>
    <mergeCell ref="A31:B31"/>
    <mergeCell ref="A32:B32"/>
    <mergeCell ref="E32:F32"/>
    <mergeCell ref="A19:B19"/>
    <mergeCell ref="A1:B1"/>
    <mergeCell ref="C1:D1"/>
    <mergeCell ref="E1:F1"/>
    <mergeCell ref="B2:C2"/>
    <mergeCell ref="A11:F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C1" sqref="C1:D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3.25" x14ac:dyDescent="0.35">
      <c r="A1" s="2103" t="s">
        <v>217</v>
      </c>
      <c r="B1" s="2103"/>
      <c r="C1" s="2104" t="s">
        <v>112</v>
      </c>
      <c r="D1" s="2104"/>
      <c r="E1" s="2103" t="s">
        <v>86</v>
      </c>
      <c r="F1" s="2103"/>
    </row>
    <row r="2" spans="1:6" ht="18.75" x14ac:dyDescent="0.3">
      <c r="A2" s="1" t="s">
        <v>0</v>
      </c>
      <c r="B2" s="275" t="s">
        <v>161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275" t="s">
        <v>204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546">
        <v>1970</v>
      </c>
    </row>
    <row r="5" spans="1:6" ht="18.75" x14ac:dyDescent="0.3">
      <c r="A5" s="1" t="s">
        <v>7</v>
      </c>
      <c r="B5" s="8">
        <f>B6*B8</f>
        <v>176.85999999999999</v>
      </c>
      <c r="C5" s="1" t="s">
        <v>8</v>
      </c>
      <c r="D5" s="1"/>
      <c r="E5" s="3" t="s">
        <v>9</v>
      </c>
      <c r="F5" s="546" t="s">
        <v>212</v>
      </c>
    </row>
    <row r="6" spans="1:6" ht="18.75" x14ac:dyDescent="0.3">
      <c r="A6" s="1" t="s">
        <v>11</v>
      </c>
      <c r="B6" s="276">
        <v>956</v>
      </c>
      <c r="C6" s="1" t="s">
        <v>5</v>
      </c>
      <c r="D6" s="1"/>
      <c r="E6" s="3" t="s">
        <v>12</v>
      </c>
      <c r="F6" s="546" t="s">
        <v>191</v>
      </c>
    </row>
    <row r="7" spans="1:6" ht="18.75" x14ac:dyDescent="0.3">
      <c r="A7" s="1" t="s">
        <v>14</v>
      </c>
      <c r="B7" s="275" t="s">
        <v>103</v>
      </c>
      <c r="C7" s="1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277">
        <v>0.185</v>
      </c>
      <c r="C8" s="1"/>
      <c r="D8" s="1"/>
      <c r="E8" s="3" t="s">
        <v>17</v>
      </c>
      <c r="F8" s="546">
        <f>F7/B5</f>
        <v>3.3925138527648993</v>
      </c>
    </row>
    <row r="9" spans="1:6" ht="18.75" x14ac:dyDescent="0.3">
      <c r="A9" s="1" t="s">
        <v>66</v>
      </c>
      <c r="B9" s="1">
        <v>8186</v>
      </c>
      <c r="C9" s="1"/>
      <c r="D9" s="1"/>
      <c r="E9" s="1"/>
      <c r="F9" s="1"/>
    </row>
    <row r="10" spans="1:6" ht="18.75" x14ac:dyDescent="0.3">
      <c r="A10" s="1"/>
      <c r="B10" s="1" t="s">
        <v>29</v>
      </c>
      <c r="C10" s="1"/>
      <c r="D10" s="1"/>
      <c r="E10" s="1"/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89"/>
      <c r="C12" s="1398" t="s">
        <v>164</v>
      </c>
      <c r="D12" s="1397" t="s">
        <v>198</v>
      </c>
      <c r="E12" s="23"/>
      <c r="F12" s="1"/>
    </row>
    <row r="13" spans="1:6" ht="18.75" x14ac:dyDescent="0.3">
      <c r="A13" s="2072" t="s">
        <v>117</v>
      </c>
      <c r="B13" s="2072"/>
      <c r="C13" s="1406">
        <v>1</v>
      </c>
      <c r="D13" s="1395">
        <f>F7*C13</f>
        <v>600</v>
      </c>
      <c r="E13" s="81"/>
      <c r="F13" s="1"/>
    </row>
    <row r="14" spans="1:6" ht="18.75" x14ac:dyDescent="0.3">
      <c r="A14" s="2072" t="s">
        <v>152</v>
      </c>
      <c r="B14" s="2072"/>
      <c r="C14" s="1395">
        <v>1</v>
      </c>
      <c r="D14" s="1395">
        <f>F7*C14</f>
        <v>600</v>
      </c>
      <c r="E14" s="81"/>
      <c r="F14" s="1"/>
    </row>
    <row r="15" spans="1:6" ht="18.75" x14ac:dyDescent="0.3">
      <c r="A15" s="2072" t="s">
        <v>153</v>
      </c>
      <c r="B15" s="2072"/>
      <c r="C15" s="738">
        <v>30</v>
      </c>
      <c r="D15" s="1403">
        <f>F7*C15</f>
        <v>18000</v>
      </c>
      <c r="E15" s="81"/>
      <c r="F15" s="1"/>
    </row>
    <row r="16" spans="1:6" ht="18.75" x14ac:dyDescent="0.3">
      <c r="A16" s="2105" t="s">
        <v>29</v>
      </c>
      <c r="B16" s="2105"/>
      <c r="C16" s="22"/>
      <c r="D16" s="23"/>
      <c r="E16" s="23"/>
      <c r="F16" s="1"/>
    </row>
    <row r="17" spans="1:6" ht="18.75" x14ac:dyDescent="0.3">
      <c r="A17" s="1401"/>
      <c r="B17" s="1401"/>
      <c r="C17" s="22"/>
      <c r="D17" s="25"/>
      <c r="E17" s="23"/>
      <c r="F17" s="1400" t="s">
        <v>84</v>
      </c>
    </row>
    <row r="18" spans="1:6" ht="18.75" x14ac:dyDescent="0.3">
      <c r="A18" s="2106" t="s">
        <v>23</v>
      </c>
      <c r="B18" s="2106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399" t="s">
        <v>25</v>
      </c>
      <c r="D19" s="1396" t="s">
        <v>26</v>
      </c>
      <c r="E19" s="1"/>
      <c r="F19" s="212"/>
    </row>
    <row r="20" spans="1:6" ht="18.75" x14ac:dyDescent="0.3">
      <c r="A20" s="2076" t="s">
        <v>196</v>
      </c>
      <c r="B20" s="2076"/>
      <c r="C20" s="20">
        <v>0.41</v>
      </c>
      <c r="D20" s="74">
        <f>B5*C20/100*1000</f>
        <v>725.12599999999998</v>
      </c>
      <c r="E20" s="1"/>
      <c r="F20" s="212"/>
    </row>
    <row r="21" spans="1:6" ht="18.75" x14ac:dyDescent="0.3">
      <c r="A21" s="2076" t="s">
        <v>194</v>
      </c>
      <c r="B21" s="2076"/>
      <c r="C21" s="34">
        <v>0.255</v>
      </c>
      <c r="D21" s="74">
        <f>B5*C21/100*1000</f>
        <v>450.99299999999999</v>
      </c>
      <c r="E21" s="1"/>
      <c r="F21" s="212"/>
    </row>
    <row r="22" spans="1:6" ht="18.75" x14ac:dyDescent="0.3">
      <c r="A22" s="2076" t="s">
        <v>154</v>
      </c>
      <c r="B22" s="2076"/>
      <c r="C22" s="20">
        <v>0.76500000000000001</v>
      </c>
      <c r="D22" s="74">
        <f>B5*C22/100*1000</f>
        <v>1352.979</v>
      </c>
      <c r="E22" s="1"/>
      <c r="F22" s="213"/>
    </row>
    <row r="23" spans="1:6" ht="18.75" x14ac:dyDescent="0.3">
      <c r="A23" s="1272"/>
      <c r="B23" s="1272"/>
      <c r="C23" s="51"/>
      <c r="D23" s="558"/>
      <c r="E23" s="1"/>
      <c r="F23" s="1"/>
    </row>
    <row r="24" spans="1:6" ht="18.75" x14ac:dyDescent="0.3">
      <c r="A24" s="891"/>
      <c r="B24" s="891"/>
      <c r="C24" s="892"/>
      <c r="D24" s="893"/>
      <c r="E24" s="894"/>
      <c r="F24" s="894"/>
    </row>
    <row r="25" spans="1:6" ht="18.75" x14ac:dyDescent="0.3">
      <c r="A25" s="1" t="str">
        <f>B2</f>
        <v>TOBATEL</v>
      </c>
      <c r="B25" s="1"/>
      <c r="C25" s="1" t="str">
        <f>B7</f>
        <v>GRIS TOPO</v>
      </c>
      <c r="D25" s="1" t="s">
        <v>6</v>
      </c>
      <c r="E25" s="9">
        <f>F4</f>
        <v>1970</v>
      </c>
      <c r="F25" s="4">
        <f ca="1">F2</f>
        <v>45555</v>
      </c>
    </row>
    <row r="26" spans="1:6" ht="18.75" x14ac:dyDescent="0.3">
      <c r="A26" s="1" t="s">
        <v>24</v>
      </c>
      <c r="B26" s="1"/>
      <c r="C26" s="46" t="s">
        <v>25</v>
      </c>
      <c r="D26" s="1400" t="s">
        <v>26</v>
      </c>
      <c r="E26" s="1"/>
      <c r="F26" s="1"/>
    </row>
    <row r="27" spans="1:6" ht="18.75" x14ac:dyDescent="0.3">
      <c r="A27" s="2095" t="str">
        <f>A20</f>
        <v>NARANJA KAYARUS 2GL 200%</v>
      </c>
      <c r="B27" s="2096"/>
      <c r="C27" s="48">
        <f t="shared" ref="C27:D29" si="0">C20</f>
        <v>0.41</v>
      </c>
      <c r="D27" s="49">
        <f t="shared" si="0"/>
        <v>725.12599999999998</v>
      </c>
      <c r="E27" s="1"/>
      <c r="F27" s="1"/>
    </row>
    <row r="28" spans="1:6" ht="18.75" x14ac:dyDescent="0.3">
      <c r="A28" s="2095" t="str">
        <f>A21</f>
        <v>ROJO KAYARUS 3BL 200%</v>
      </c>
      <c r="B28" s="2096"/>
      <c r="C28" s="48">
        <f t="shared" si="0"/>
        <v>0.255</v>
      </c>
      <c r="D28" s="49">
        <f t="shared" si="0"/>
        <v>450.99299999999999</v>
      </c>
      <c r="E28" s="1"/>
      <c r="F28" s="1"/>
    </row>
    <row r="29" spans="1:6" ht="18.75" x14ac:dyDescent="0.3">
      <c r="A29" s="2095" t="str">
        <f>A22</f>
        <v>AZUL KAYARUS BRL 200%</v>
      </c>
      <c r="B29" s="2096"/>
      <c r="C29" s="48">
        <f t="shared" si="0"/>
        <v>0.76500000000000001</v>
      </c>
      <c r="D29" s="49">
        <f t="shared" si="0"/>
        <v>1352.979</v>
      </c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</row>
    <row r="32" spans="1:6" x14ac:dyDescent="0.25">
      <c r="A32" s="2070" t="s">
        <v>21</v>
      </c>
      <c r="B32" s="2070"/>
      <c r="C32" s="141">
        <v>1.5</v>
      </c>
      <c r="D32" s="141">
        <f>F7*C32</f>
        <v>900</v>
      </c>
    </row>
    <row r="33" spans="1:4" x14ac:dyDescent="0.25">
      <c r="A33" s="2070" t="s">
        <v>158</v>
      </c>
      <c r="B33" s="2070"/>
      <c r="C33" s="141">
        <v>3</v>
      </c>
      <c r="D33" s="141">
        <f>F7*C33</f>
        <v>1800</v>
      </c>
    </row>
  </sheetData>
  <mergeCells count="20">
    <mergeCell ref="A32:B32"/>
    <mergeCell ref="A33:B33"/>
    <mergeCell ref="A22:B22"/>
    <mergeCell ref="A27:B27"/>
    <mergeCell ref="A28:B28"/>
    <mergeCell ref="A29:B29"/>
    <mergeCell ref="E29:F29"/>
    <mergeCell ref="A31:D31"/>
    <mergeCell ref="A15:B15"/>
    <mergeCell ref="A16:B16"/>
    <mergeCell ref="A18:B18"/>
    <mergeCell ref="A19:B19"/>
    <mergeCell ref="A20:B20"/>
    <mergeCell ref="A21:B21"/>
    <mergeCell ref="A14:B14"/>
    <mergeCell ref="A1:B1"/>
    <mergeCell ref="C1:D1"/>
    <mergeCell ref="E1:F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8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204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1969</v>
      </c>
      <c r="G4" s="3"/>
    </row>
    <row r="5" spans="1:7" ht="18.75" x14ac:dyDescent="0.3">
      <c r="A5" s="1" t="s">
        <v>7</v>
      </c>
      <c r="B5" s="277">
        <f>B6*B8</f>
        <v>176.85999999999999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956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103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0.185</v>
      </c>
      <c r="C8" s="3"/>
      <c r="D8" s="3"/>
      <c r="E8" s="3" t="s">
        <v>17</v>
      </c>
      <c r="F8" s="296">
        <f>F7/B5</f>
        <v>5.654189754608165</v>
      </c>
      <c r="G8" s="3"/>
    </row>
    <row r="9" spans="1:7" ht="18.75" x14ac:dyDescent="0.3">
      <c r="A9" s="1" t="s">
        <v>66</v>
      </c>
      <c r="B9" s="1">
        <v>8186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397"/>
      <c r="D11" s="1396" t="s">
        <v>164</v>
      </c>
      <c r="E11" s="1396" t="s">
        <v>198</v>
      </c>
      <c r="F11" s="1"/>
    </row>
    <row r="12" spans="1:7" ht="18.75" x14ac:dyDescent="0.3">
      <c r="A12" s="2072" t="s">
        <v>20</v>
      </c>
      <c r="B12" s="2072"/>
      <c r="C12" s="1395"/>
      <c r="D12" s="1395">
        <v>0.6</v>
      </c>
      <c r="E12" s="1403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403">
        <v>2</v>
      </c>
      <c r="E13" s="1403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403">
        <v>2</v>
      </c>
      <c r="E14" s="1403">
        <f>D14*F7</f>
        <v>2000</v>
      </c>
      <c r="F14" s="1"/>
    </row>
    <row r="15" spans="1:7" ht="18.75" x14ac:dyDescent="0.3">
      <c r="A15" s="1401"/>
      <c r="B15" s="1401"/>
      <c r="C15" s="22"/>
      <c r="D15" s="25"/>
      <c r="E15" s="23"/>
      <c r="F15" s="1400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404" t="s">
        <v>25</v>
      </c>
      <c r="D17" s="1396" t="s">
        <v>26</v>
      </c>
      <c r="E17" s="1"/>
      <c r="F17" s="212"/>
    </row>
    <row r="18" spans="1:12" ht="18.75" x14ac:dyDescent="0.3">
      <c r="A18" s="2077" t="s">
        <v>203</v>
      </c>
      <c r="B18" s="2077"/>
      <c r="C18" s="20">
        <v>0.24</v>
      </c>
      <c r="D18" s="74">
        <f>B5*C18/100*1000</f>
        <v>424.46399999999994</v>
      </c>
      <c r="E18" s="1"/>
      <c r="F18" s="212"/>
    </row>
    <row r="19" spans="1:12" ht="18.75" x14ac:dyDescent="0.3">
      <c r="A19" s="2077" t="s">
        <v>28</v>
      </c>
      <c r="B19" s="2077"/>
      <c r="C19" s="20">
        <v>4.2999999999999997E-2</v>
      </c>
      <c r="D19" s="74">
        <f>B5*C19/100*1000</f>
        <v>76.049799999999991</v>
      </c>
      <c r="E19" s="1"/>
      <c r="F19" s="212"/>
    </row>
    <row r="20" spans="1:12" ht="18.75" x14ac:dyDescent="0.3">
      <c r="A20" s="2077" t="s">
        <v>211</v>
      </c>
      <c r="B20" s="2077"/>
      <c r="C20" s="20">
        <v>0.23599999999999999</v>
      </c>
      <c r="D20" s="74">
        <f>B5*C20/100*1000</f>
        <v>417.38959999999992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2078" t="str">
        <f>B7</f>
        <v>GRIS TOPO</v>
      </c>
      <c r="C23" s="2078"/>
      <c r="D23" s="44" t="s">
        <v>30</v>
      </c>
      <c r="E23" s="44">
        <f>F4</f>
        <v>1969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400" t="s">
        <v>26</v>
      </c>
      <c r="E24" s="1"/>
      <c r="F24" s="1"/>
    </row>
    <row r="25" spans="1:12" ht="18.75" x14ac:dyDescent="0.3">
      <c r="A25" s="2123" t="str">
        <f>A18</f>
        <v>PARDO ALLO LUMACRON SER 150%</v>
      </c>
      <c r="B25" s="2124"/>
      <c r="C25" s="48">
        <f>C18</f>
        <v>0.24</v>
      </c>
      <c r="D25" s="49">
        <f t="shared" ref="C25:D27" si="0">D18</f>
        <v>424.46399999999994</v>
      </c>
      <c r="E25" s="1"/>
      <c r="F25" s="1"/>
    </row>
    <row r="26" spans="1:12" ht="18.75" x14ac:dyDescent="0.3">
      <c r="A26" s="2123" t="str">
        <f>A19</f>
        <v>RUBINA LUMACRON 2GFL CONC</v>
      </c>
      <c r="B26" s="2124"/>
      <c r="C26" s="48">
        <f t="shared" si="0"/>
        <v>4.2999999999999997E-2</v>
      </c>
      <c r="D26" s="49">
        <f t="shared" si="0"/>
        <v>76.049799999999991</v>
      </c>
      <c r="E26" s="1"/>
      <c r="F26" s="1"/>
    </row>
    <row r="27" spans="1:12" ht="18.75" x14ac:dyDescent="0.3">
      <c r="A27" s="2123" t="str">
        <f>A20</f>
        <v>AZUL MNO LUMACRON EXNSF 300%</v>
      </c>
      <c r="B27" s="2124"/>
      <c r="C27" s="48">
        <f t="shared" si="0"/>
        <v>0.23599999999999999</v>
      </c>
      <c r="D27" s="49">
        <f t="shared" si="0"/>
        <v>417.38959999999992</v>
      </c>
      <c r="E27" s="2069" t="s">
        <v>83</v>
      </c>
      <c r="F27" s="2069"/>
    </row>
    <row r="28" spans="1:12" x14ac:dyDescent="0.25">
      <c r="D28" s="50"/>
    </row>
  </sheetData>
  <mergeCells count="18">
    <mergeCell ref="E27:F27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1"/>
  <sheetViews>
    <sheetView topLeftCell="A22" zoomScale="130" zoomScaleNormal="130" workbookViewId="0">
      <selection activeCell="F14" sqref="F14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1966</v>
      </c>
    </row>
    <row r="5" spans="1:6" ht="18.75" x14ac:dyDescent="0.3">
      <c r="A5" s="1" t="s">
        <v>7</v>
      </c>
      <c r="B5" s="275">
        <f>B6*B8</f>
        <v>128.4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7.7881619937694699</v>
      </c>
    </row>
    <row r="9" spans="1:6" ht="18.75" x14ac:dyDescent="0.3">
      <c r="A9" s="1" t="s">
        <v>66</v>
      </c>
      <c r="B9" s="296">
        <v>8812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89"/>
      <c r="C11" s="1573" t="s">
        <v>164</v>
      </c>
      <c r="D11" s="1579" t="s">
        <v>198</v>
      </c>
      <c r="E11" s="1589"/>
      <c r="F11" s="25"/>
    </row>
    <row r="12" spans="1:6" ht="18.75" x14ac:dyDescent="0.3">
      <c r="A12" s="2072" t="s">
        <v>226</v>
      </c>
      <c r="B12" s="2072"/>
      <c r="C12" s="1572">
        <v>0.4</v>
      </c>
      <c r="D12" s="1572">
        <f>F7*C12</f>
        <v>400</v>
      </c>
      <c r="E12" s="81"/>
      <c r="F12" s="25"/>
    </row>
    <row r="13" spans="1:6" ht="18.75" x14ac:dyDescent="0.3">
      <c r="A13" s="2072" t="s">
        <v>20</v>
      </c>
      <c r="B13" s="2072"/>
      <c r="C13" s="738">
        <v>0.6</v>
      </c>
      <c r="D13" s="1574">
        <f>F7*C13</f>
        <v>600</v>
      </c>
      <c r="E13" s="81"/>
      <c r="F13" s="25"/>
    </row>
    <row r="14" spans="1:6" ht="18.75" x14ac:dyDescent="0.3">
      <c r="A14" s="2072" t="s">
        <v>21</v>
      </c>
      <c r="B14" s="2072"/>
      <c r="C14" s="738">
        <v>2</v>
      </c>
      <c r="D14" s="1574">
        <f>F7*C14</f>
        <v>2000</v>
      </c>
      <c r="E14" s="81"/>
      <c r="F14" s="25"/>
    </row>
    <row r="15" spans="1:6" ht="18.75" x14ac:dyDescent="0.3">
      <c r="A15" s="2072" t="s">
        <v>22</v>
      </c>
      <c r="B15" s="2072"/>
      <c r="C15" s="738">
        <v>2</v>
      </c>
      <c r="D15" s="1574">
        <f>F7*C15</f>
        <v>2000</v>
      </c>
      <c r="E15" s="81"/>
      <c r="F15" s="25"/>
    </row>
    <row r="16" spans="1:6" ht="18.75" x14ac:dyDescent="0.3">
      <c r="A16" s="1392"/>
      <c r="B16" s="1392"/>
      <c r="C16" s="22"/>
      <c r="D16" s="25"/>
      <c r="E16" s="23"/>
      <c r="F16" s="1391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 t="s">
        <v>29</v>
      </c>
    </row>
    <row r="18" spans="1:6" ht="18.75" x14ac:dyDescent="0.3">
      <c r="A18" s="2079" t="s">
        <v>24</v>
      </c>
      <c r="B18" s="2079"/>
      <c r="C18" s="1390" t="s">
        <v>25</v>
      </c>
      <c r="D18" s="1389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1540.8000000000002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1966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391" t="s">
        <v>26</v>
      </c>
      <c r="E24" s="1"/>
      <c r="F24" s="1"/>
    </row>
    <row r="25" spans="1:6" ht="18.75" x14ac:dyDescent="0.3">
      <c r="A25" s="2071" t="str">
        <f>A19</f>
        <v>AZUL LUMACRON FBLE 150%</v>
      </c>
      <c r="B25" s="2071"/>
      <c r="C25" s="48">
        <v>1.2</v>
      </c>
      <c r="D25" s="49">
        <f t="shared" ref="D25" si="0">D19</f>
        <v>1540.8000000000002</v>
      </c>
      <c r="E25" s="1"/>
      <c r="F25" s="1"/>
    </row>
    <row r="26" spans="1:6" ht="18.75" x14ac:dyDescent="0.3">
      <c r="A26" s="2068"/>
      <c r="B26" s="2068"/>
      <c r="C26" s="48"/>
      <c r="D26" s="49"/>
      <c r="E26" s="2107" t="s">
        <v>83</v>
      </c>
      <c r="F26" s="2108"/>
    </row>
    <row r="27" spans="1:6" x14ac:dyDescent="0.25">
      <c r="D27" s="50"/>
    </row>
    <row r="28" spans="1:6" x14ac:dyDescent="0.25">
      <c r="A28" s="2070" t="s">
        <v>69</v>
      </c>
      <c r="B28" s="2070"/>
      <c r="C28" s="2070"/>
      <c r="D28" s="2070"/>
    </row>
    <row r="29" spans="1:6" x14ac:dyDescent="0.25">
      <c r="A29" s="2070" t="s">
        <v>70</v>
      </c>
      <c r="B29" s="2070"/>
      <c r="C29" s="141">
        <v>2</v>
      </c>
      <c r="D29" s="141">
        <f>F7*C29</f>
        <v>2000</v>
      </c>
    </row>
    <row r="30" spans="1:6" x14ac:dyDescent="0.25">
      <c r="A30" s="2070" t="s">
        <v>71</v>
      </c>
      <c r="B30" s="2070"/>
      <c r="C30" s="141">
        <f>C29</f>
        <v>2</v>
      </c>
      <c r="D30" s="141">
        <f>F7*C30</f>
        <v>2000</v>
      </c>
    </row>
    <row r="31" spans="1:6" x14ac:dyDescent="0.25">
      <c r="A31" s="2070" t="s">
        <v>21</v>
      </c>
      <c r="B31" s="2070"/>
      <c r="C31" s="141">
        <v>1.5</v>
      </c>
      <c r="D31" s="141">
        <f>F7*C31</f>
        <v>1500</v>
      </c>
    </row>
  </sheetData>
  <mergeCells count="20">
    <mergeCell ref="A12:B12"/>
    <mergeCell ref="A1:B1"/>
    <mergeCell ref="C1:D1"/>
    <mergeCell ref="E1:F1"/>
    <mergeCell ref="A11:B11"/>
    <mergeCell ref="E26:F26"/>
    <mergeCell ref="A28:D28"/>
    <mergeCell ref="A29:B29"/>
    <mergeCell ref="A13:B13"/>
    <mergeCell ref="A14:B14"/>
    <mergeCell ref="A17:B17"/>
    <mergeCell ref="A18:B18"/>
    <mergeCell ref="A19:B19"/>
    <mergeCell ref="A20:B20"/>
    <mergeCell ref="A15:B15"/>
    <mergeCell ref="A30:B30"/>
    <mergeCell ref="A31:B31"/>
    <mergeCell ref="A24:B24"/>
    <mergeCell ref="A25:B25"/>
    <mergeCell ref="A26:B26"/>
  </mergeCells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0"/>
  <sheetViews>
    <sheetView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1965</v>
      </c>
    </row>
    <row r="5" spans="1:6" ht="18.75" x14ac:dyDescent="0.3">
      <c r="A5" s="1" t="s">
        <v>7</v>
      </c>
      <c r="B5" s="275">
        <f>B6*B8</f>
        <v>128.4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7.7881619937694699</v>
      </c>
    </row>
    <row r="9" spans="1:6" ht="18.75" x14ac:dyDescent="0.3">
      <c r="A9" s="1" t="s">
        <v>66</v>
      </c>
      <c r="B9" s="296">
        <v>8812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89"/>
      <c r="F11" s="211" t="s">
        <v>175</v>
      </c>
    </row>
    <row r="12" spans="1:6" ht="18.75" x14ac:dyDescent="0.3">
      <c r="A12" s="2072" t="s">
        <v>20</v>
      </c>
      <c r="B12" s="2072"/>
      <c r="C12" s="1388"/>
      <c r="D12" s="1388">
        <v>0.6</v>
      </c>
      <c r="E12" s="1393">
        <f>F7*D12</f>
        <v>600</v>
      </c>
      <c r="F12" s="212" t="s">
        <v>176</v>
      </c>
    </row>
    <row r="13" spans="1:6" ht="18.75" x14ac:dyDescent="0.3">
      <c r="A13" s="2072" t="s">
        <v>21</v>
      </c>
      <c r="B13" s="2072"/>
      <c r="C13" s="20"/>
      <c r="D13" s="1394">
        <v>2</v>
      </c>
      <c r="E13" s="1393">
        <f>D13*F7</f>
        <v>2000</v>
      </c>
      <c r="F13" s="213" t="s">
        <v>172</v>
      </c>
    </row>
    <row r="14" spans="1:6" ht="18.75" x14ac:dyDescent="0.3">
      <c r="A14" s="2072" t="s">
        <v>22</v>
      </c>
      <c r="B14" s="2072"/>
      <c r="C14" s="20"/>
      <c r="D14" s="1394">
        <v>2.5</v>
      </c>
      <c r="E14" s="1394">
        <f>D14*F7</f>
        <v>2500</v>
      </c>
      <c r="F14" s="25"/>
    </row>
    <row r="15" spans="1:6" ht="18.75" x14ac:dyDescent="0.3">
      <c r="A15" s="1392"/>
      <c r="B15" s="1392"/>
      <c r="C15" s="22"/>
      <c r="D15" s="25"/>
      <c r="E15" s="23"/>
      <c r="F15" s="1391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 t="s">
        <v>29</v>
      </c>
    </row>
    <row r="17" spans="1:6" ht="18.75" x14ac:dyDescent="0.3">
      <c r="A17" s="2079" t="s">
        <v>24</v>
      </c>
      <c r="B17" s="2079"/>
      <c r="C17" s="1390" t="s">
        <v>25</v>
      </c>
      <c r="D17" s="1389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1540.8000000000002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3"/>
    </row>
    <row r="20" spans="1:6" ht="18.75" x14ac:dyDescent="0.3">
      <c r="A20" s="36"/>
      <c r="B20" s="36"/>
      <c r="C20" s="22" t="s">
        <v>29</v>
      </c>
      <c r="D20" s="23"/>
      <c r="E20" s="1"/>
      <c r="F20" s="1"/>
    </row>
    <row r="21" spans="1:6" ht="18.75" x14ac:dyDescent="0.3">
      <c r="A21" s="262"/>
      <c r="B21" s="262"/>
      <c r="C21" s="263"/>
      <c r="D21" s="264"/>
      <c r="E21" s="265"/>
      <c r="F21" s="265"/>
    </row>
    <row r="22" spans="1:6" ht="18.75" x14ac:dyDescent="0.3">
      <c r="A22" s="1" t="str">
        <f>B2</f>
        <v>TELARES DEL SUR</v>
      </c>
      <c r="B22" s="1"/>
      <c r="C22" s="1" t="str">
        <f>B7</f>
        <v>FRANCIA</v>
      </c>
      <c r="D22" s="1" t="s">
        <v>6</v>
      </c>
      <c r="E22" s="9">
        <f>F4</f>
        <v>1965</v>
      </c>
      <c r="F22" s="4">
        <f ca="1">F2</f>
        <v>45555</v>
      </c>
    </row>
    <row r="23" spans="1:6" ht="18.75" x14ac:dyDescent="0.3">
      <c r="A23" s="2094" t="s">
        <v>24</v>
      </c>
      <c r="B23" s="2094"/>
      <c r="C23" s="46" t="s">
        <v>25</v>
      </c>
      <c r="D23" s="1391" t="s">
        <v>26</v>
      </c>
      <c r="E23" s="1"/>
      <c r="F23" s="1"/>
    </row>
    <row r="24" spans="1:6" ht="18.75" x14ac:dyDescent="0.3">
      <c r="A24" s="2071" t="str">
        <f>A18</f>
        <v>AZUL LUMACRON FBLE 150%</v>
      </c>
      <c r="B24" s="2071"/>
      <c r="C24" s="48">
        <v>1.2</v>
      </c>
      <c r="D24" s="49">
        <f t="shared" ref="D24" si="0">D18</f>
        <v>1540.8000000000002</v>
      </c>
      <c r="E24" s="1"/>
      <c r="F24" s="1"/>
    </row>
    <row r="25" spans="1:6" ht="18.75" x14ac:dyDescent="0.3">
      <c r="A25" s="2068"/>
      <c r="B25" s="2068"/>
      <c r="C25" s="48"/>
      <c r="D25" s="49"/>
      <c r="E25" s="2107" t="s">
        <v>83</v>
      </c>
      <c r="F25" s="2108"/>
    </row>
    <row r="26" spans="1:6" x14ac:dyDescent="0.25">
      <c r="D26" s="50"/>
    </row>
    <row r="27" spans="1:6" x14ac:dyDescent="0.25">
      <c r="A27" s="2070" t="s">
        <v>69</v>
      </c>
      <c r="B27" s="2070"/>
      <c r="C27" s="2070"/>
      <c r="D27" s="2070"/>
    </row>
    <row r="28" spans="1:6" x14ac:dyDescent="0.25">
      <c r="A28" s="2070" t="s">
        <v>70</v>
      </c>
      <c r="B28" s="2070"/>
      <c r="C28" s="141">
        <v>2</v>
      </c>
      <c r="D28" s="141">
        <f>F7*C28</f>
        <v>2000</v>
      </c>
    </row>
    <row r="29" spans="1:6" x14ac:dyDescent="0.25">
      <c r="A29" s="2070" t="s">
        <v>71</v>
      </c>
      <c r="B29" s="2070"/>
      <c r="C29" s="141">
        <f>C28</f>
        <v>2</v>
      </c>
      <c r="D29" s="141">
        <f>F7*C29</f>
        <v>2000</v>
      </c>
    </row>
    <row r="30" spans="1:6" x14ac:dyDescent="0.25">
      <c r="A30" s="2070" t="s">
        <v>21</v>
      </c>
      <c r="B30" s="2070"/>
      <c r="C30" s="141">
        <v>1.5</v>
      </c>
      <c r="D30" s="141">
        <f>F7*C30</f>
        <v>1500</v>
      </c>
    </row>
  </sheetData>
  <mergeCells count="20">
    <mergeCell ref="A12:B12"/>
    <mergeCell ref="A1:B1"/>
    <mergeCell ref="C1:D1"/>
    <mergeCell ref="E1:F1"/>
    <mergeCell ref="A11:B11"/>
    <mergeCell ref="C11:E11"/>
    <mergeCell ref="E25:F25"/>
    <mergeCell ref="A27:D27"/>
    <mergeCell ref="A28:B28"/>
    <mergeCell ref="A13:B13"/>
    <mergeCell ref="A14:B14"/>
    <mergeCell ref="A16:B16"/>
    <mergeCell ref="A17:B17"/>
    <mergeCell ref="A18:B18"/>
    <mergeCell ref="A19:B19"/>
    <mergeCell ref="A29:B29"/>
    <mergeCell ref="A30:B30"/>
    <mergeCell ref="A23:B23"/>
    <mergeCell ref="A24:B24"/>
    <mergeCell ref="A25:B25"/>
  </mergeCells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0"/>
  <sheetViews>
    <sheetView topLeftCell="A7"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1964</v>
      </c>
    </row>
    <row r="5" spans="1:6" ht="18.75" x14ac:dyDescent="0.3">
      <c r="A5" s="1" t="s">
        <v>7</v>
      </c>
      <c r="B5" s="275">
        <f>B6*B8</f>
        <v>138.4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346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7.2254335260115603</v>
      </c>
    </row>
    <row r="9" spans="1:6" ht="18.75" x14ac:dyDescent="0.3">
      <c r="A9" s="1" t="s">
        <v>66</v>
      </c>
      <c r="B9" s="296">
        <v>8812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89"/>
      <c r="F11" s="211" t="s">
        <v>175</v>
      </c>
    </row>
    <row r="12" spans="1:6" ht="18.75" x14ac:dyDescent="0.3">
      <c r="A12" s="2072" t="s">
        <v>20</v>
      </c>
      <c r="B12" s="2072"/>
      <c r="C12" s="1381"/>
      <c r="D12" s="1381">
        <v>0.6</v>
      </c>
      <c r="E12" s="1387">
        <f>F7*D12</f>
        <v>600</v>
      </c>
      <c r="F12" s="212" t="s">
        <v>176</v>
      </c>
    </row>
    <row r="13" spans="1:6" ht="18.75" x14ac:dyDescent="0.3">
      <c r="A13" s="2072" t="s">
        <v>21</v>
      </c>
      <c r="B13" s="2072"/>
      <c r="C13" s="20"/>
      <c r="D13" s="1386">
        <v>2</v>
      </c>
      <c r="E13" s="1387">
        <f>D13*F7</f>
        <v>2000</v>
      </c>
      <c r="F13" s="213" t="s">
        <v>172</v>
      </c>
    </row>
    <row r="14" spans="1:6" ht="18.75" x14ac:dyDescent="0.3">
      <c r="A14" s="2072" t="s">
        <v>22</v>
      </c>
      <c r="B14" s="2072"/>
      <c r="C14" s="20"/>
      <c r="D14" s="1386">
        <v>2.5</v>
      </c>
      <c r="E14" s="1386">
        <f>D14*F7</f>
        <v>2500</v>
      </c>
      <c r="F14" s="25"/>
    </row>
    <row r="15" spans="1:6" ht="18.75" x14ac:dyDescent="0.3">
      <c r="A15" s="1385"/>
      <c r="B15" s="1385"/>
      <c r="C15" s="22"/>
      <c r="D15" s="25"/>
      <c r="E15" s="23"/>
      <c r="F15" s="1384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 t="s">
        <v>29</v>
      </c>
    </row>
    <row r="17" spans="1:6" ht="18.75" x14ac:dyDescent="0.3">
      <c r="A17" s="2079" t="s">
        <v>24</v>
      </c>
      <c r="B17" s="2079"/>
      <c r="C17" s="1383" t="s">
        <v>25</v>
      </c>
      <c r="D17" s="1382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1660.8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3"/>
    </row>
    <row r="20" spans="1:6" ht="18.75" x14ac:dyDescent="0.3">
      <c r="A20" s="36"/>
      <c r="B20" s="36"/>
      <c r="C20" s="22" t="s">
        <v>29</v>
      </c>
      <c r="D20" s="23"/>
      <c r="E20" s="1"/>
      <c r="F20" s="1"/>
    </row>
    <row r="21" spans="1:6" ht="18.75" x14ac:dyDescent="0.3">
      <c r="A21" s="262"/>
      <c r="B21" s="262"/>
      <c r="C21" s="263"/>
      <c r="D21" s="264"/>
      <c r="E21" s="265"/>
      <c r="F21" s="265"/>
    </row>
    <row r="22" spans="1:6" ht="18.75" x14ac:dyDescent="0.3">
      <c r="A22" s="1" t="str">
        <f>B2</f>
        <v>TELARES DEL SUR</v>
      </c>
      <c r="B22" s="1"/>
      <c r="C22" s="1" t="str">
        <f>B7</f>
        <v>FRANCIA</v>
      </c>
      <c r="D22" s="1" t="s">
        <v>6</v>
      </c>
      <c r="E22" s="9">
        <f>F4</f>
        <v>1964</v>
      </c>
      <c r="F22" s="4">
        <f ca="1">F2</f>
        <v>45555</v>
      </c>
    </row>
    <row r="23" spans="1:6" ht="18.75" x14ac:dyDescent="0.3">
      <c r="A23" s="2094" t="s">
        <v>24</v>
      </c>
      <c r="B23" s="2094"/>
      <c r="C23" s="46" t="s">
        <v>25</v>
      </c>
      <c r="D23" s="1384" t="s">
        <v>26</v>
      </c>
      <c r="E23" s="1"/>
      <c r="F23" s="1"/>
    </row>
    <row r="24" spans="1:6" ht="18.75" x14ac:dyDescent="0.3">
      <c r="A24" s="2071" t="str">
        <f>A18</f>
        <v>AZUL LUMACRON FBLE 150%</v>
      </c>
      <c r="B24" s="2071"/>
      <c r="C24" s="48">
        <v>1.2</v>
      </c>
      <c r="D24" s="49">
        <f t="shared" ref="D24" si="0">D18</f>
        <v>1660.8</v>
      </c>
      <c r="E24" s="1"/>
      <c r="F24" s="1"/>
    </row>
    <row r="25" spans="1:6" ht="18.75" x14ac:dyDescent="0.3">
      <c r="A25" s="2068"/>
      <c r="B25" s="2068"/>
      <c r="C25" s="48"/>
      <c r="D25" s="49"/>
      <c r="E25" s="2107" t="s">
        <v>83</v>
      </c>
      <c r="F25" s="2108"/>
    </row>
    <row r="26" spans="1:6" x14ac:dyDescent="0.25">
      <c r="D26" s="50"/>
    </row>
    <row r="27" spans="1:6" x14ac:dyDescent="0.25">
      <c r="A27" s="2070" t="s">
        <v>69</v>
      </c>
      <c r="B27" s="2070"/>
      <c r="C27" s="2070"/>
      <c r="D27" s="2070"/>
    </row>
    <row r="28" spans="1:6" x14ac:dyDescent="0.25">
      <c r="A28" s="2070" t="s">
        <v>70</v>
      </c>
      <c r="B28" s="2070"/>
      <c r="C28" s="141">
        <v>2</v>
      </c>
      <c r="D28" s="141">
        <f>F7*C28</f>
        <v>2000</v>
      </c>
    </row>
    <row r="29" spans="1:6" x14ac:dyDescent="0.25">
      <c r="A29" s="2070" t="s">
        <v>71</v>
      </c>
      <c r="B29" s="2070"/>
      <c r="C29" s="141">
        <f>C28</f>
        <v>2</v>
      </c>
      <c r="D29" s="141">
        <f>F7*C29</f>
        <v>2000</v>
      </c>
    </row>
    <row r="30" spans="1:6" x14ac:dyDescent="0.25">
      <c r="A30" s="2070" t="s">
        <v>21</v>
      </c>
      <c r="B30" s="2070"/>
      <c r="C30" s="141">
        <v>1.5</v>
      </c>
      <c r="D30" s="141">
        <f>F7*C30</f>
        <v>1500</v>
      </c>
    </row>
  </sheetData>
  <mergeCells count="20">
    <mergeCell ref="A27:D27"/>
    <mergeCell ref="A28:B28"/>
    <mergeCell ref="A29:B29"/>
    <mergeCell ref="A30:B30"/>
    <mergeCell ref="A23:B23"/>
    <mergeCell ref="A24:B24"/>
    <mergeCell ref="A25:B25"/>
    <mergeCell ref="E25:F25"/>
    <mergeCell ref="A13:B13"/>
    <mergeCell ref="A14:B14"/>
    <mergeCell ref="A16:B16"/>
    <mergeCell ref="A17:B17"/>
    <mergeCell ref="A18:B18"/>
    <mergeCell ref="A19:B19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1961</v>
      </c>
    </row>
    <row r="5" spans="1:6" ht="18.75" x14ac:dyDescent="0.3">
      <c r="A5" s="1" t="s">
        <v>7</v>
      </c>
      <c r="B5" s="275">
        <f>B6*B8</f>
        <v>132.4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7.5528700906344408</v>
      </c>
    </row>
    <row r="9" spans="1:6" ht="18.75" x14ac:dyDescent="0.3">
      <c r="A9" s="1" t="s">
        <v>66</v>
      </c>
      <c r="B9" s="296">
        <v>8811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89"/>
      <c r="F11" s="211" t="s">
        <v>175</v>
      </c>
    </row>
    <row r="12" spans="1:6" ht="18.75" x14ac:dyDescent="0.3">
      <c r="A12" s="2072" t="s">
        <v>20</v>
      </c>
      <c r="B12" s="2072"/>
      <c r="C12" s="1374"/>
      <c r="D12" s="1374">
        <v>0.6</v>
      </c>
      <c r="E12" s="1380">
        <f>F7*D12</f>
        <v>600</v>
      </c>
      <c r="F12" s="212" t="s">
        <v>176</v>
      </c>
    </row>
    <row r="13" spans="1:6" ht="18.75" x14ac:dyDescent="0.3">
      <c r="A13" s="2072" t="s">
        <v>21</v>
      </c>
      <c r="B13" s="2072"/>
      <c r="C13" s="20"/>
      <c r="D13" s="1379">
        <v>2</v>
      </c>
      <c r="E13" s="1380">
        <f>D13*F7</f>
        <v>2000</v>
      </c>
      <c r="F13" s="213" t="s">
        <v>172</v>
      </c>
    </row>
    <row r="14" spans="1:6" ht="18.75" x14ac:dyDescent="0.3">
      <c r="A14" s="2072" t="s">
        <v>22</v>
      </c>
      <c r="B14" s="2072"/>
      <c r="C14" s="20"/>
      <c r="D14" s="1379">
        <v>2.5</v>
      </c>
      <c r="E14" s="1379">
        <f>D14*F7</f>
        <v>2500</v>
      </c>
      <c r="F14" s="25"/>
    </row>
    <row r="15" spans="1:6" ht="18.75" x14ac:dyDescent="0.3">
      <c r="A15" s="1376"/>
      <c r="B15" s="1376"/>
      <c r="C15" s="22"/>
      <c r="D15" s="25"/>
      <c r="E15" s="23"/>
      <c r="F15" s="137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378" t="s">
        <v>25</v>
      </c>
      <c r="D17" s="1375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1588.8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1961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377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v>1.2</v>
      </c>
      <c r="D25" s="49">
        <f t="shared" ref="D25" si="0">D18</f>
        <v>1588.8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2000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2000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1500</v>
      </c>
    </row>
  </sheetData>
  <mergeCells count="22"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  <mergeCell ref="E27:F27"/>
    <mergeCell ref="A13:B13"/>
    <mergeCell ref="A14:B14"/>
    <mergeCell ref="A16:B16"/>
    <mergeCell ref="A17:B17"/>
    <mergeCell ref="A18:B18"/>
    <mergeCell ref="A19:B19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1960</v>
      </c>
    </row>
    <row r="5" spans="1:6" ht="18.75" x14ac:dyDescent="0.3">
      <c r="A5" s="1" t="s">
        <v>7</v>
      </c>
      <c r="B5" s="275">
        <f>B6*B8</f>
        <v>132.4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7.5528700906344408</v>
      </c>
    </row>
    <row r="9" spans="1:6" ht="18.75" x14ac:dyDescent="0.3">
      <c r="A9" s="1" t="s">
        <v>66</v>
      </c>
      <c r="B9" s="296">
        <v>8811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89"/>
      <c r="F11" s="211" t="s">
        <v>175</v>
      </c>
    </row>
    <row r="12" spans="1:6" ht="18.75" x14ac:dyDescent="0.3">
      <c r="A12" s="2072" t="s">
        <v>20</v>
      </c>
      <c r="B12" s="2072"/>
      <c r="C12" s="1374"/>
      <c r="D12" s="1374">
        <v>0.6</v>
      </c>
      <c r="E12" s="1380">
        <f>F7*D12</f>
        <v>600</v>
      </c>
      <c r="F12" s="212" t="s">
        <v>176</v>
      </c>
    </row>
    <row r="13" spans="1:6" ht="18.75" x14ac:dyDescent="0.3">
      <c r="A13" s="2072" t="s">
        <v>21</v>
      </c>
      <c r="B13" s="2072"/>
      <c r="C13" s="20"/>
      <c r="D13" s="1379">
        <v>2</v>
      </c>
      <c r="E13" s="1380">
        <f>D13*F7</f>
        <v>2000</v>
      </c>
      <c r="F13" s="213" t="s">
        <v>172</v>
      </c>
    </row>
    <row r="14" spans="1:6" ht="18.75" x14ac:dyDescent="0.3">
      <c r="A14" s="2072" t="s">
        <v>22</v>
      </c>
      <c r="B14" s="2072"/>
      <c r="C14" s="20"/>
      <c r="D14" s="1379">
        <v>2.5</v>
      </c>
      <c r="E14" s="1379">
        <f>D14*F7</f>
        <v>2500</v>
      </c>
      <c r="F14" s="25"/>
    </row>
    <row r="15" spans="1:6" ht="18.75" x14ac:dyDescent="0.3">
      <c r="A15" s="1376"/>
      <c r="B15" s="1376"/>
      <c r="C15" s="22"/>
      <c r="D15" s="25"/>
      <c r="E15" s="23"/>
      <c r="F15" s="137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378" t="s">
        <v>25</v>
      </c>
      <c r="D17" s="1375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1588.8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1960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377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v>1.2</v>
      </c>
      <c r="D25" s="49">
        <f t="shared" ref="D25" si="0">D18</f>
        <v>1588.8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2000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2000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1500</v>
      </c>
    </row>
  </sheetData>
  <mergeCells count="22"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  <mergeCell ref="E27:F27"/>
    <mergeCell ref="A13:B13"/>
    <mergeCell ref="A14:B14"/>
    <mergeCell ref="A16:B16"/>
    <mergeCell ref="A17:B17"/>
    <mergeCell ref="A18:B18"/>
    <mergeCell ref="A19:B19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F8" sqref="F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1959</v>
      </c>
    </row>
    <row r="5" spans="1:6" ht="18.75" x14ac:dyDescent="0.3">
      <c r="A5" s="1" t="s">
        <v>7</v>
      </c>
      <c r="B5" s="275">
        <f>B6*B8</f>
        <v>132.4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1000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7.5528700906344408</v>
      </c>
    </row>
    <row r="9" spans="1:6" ht="18.75" x14ac:dyDescent="0.3">
      <c r="A9" s="1" t="s">
        <v>66</v>
      </c>
      <c r="B9" s="296">
        <v>8811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89"/>
      <c r="F11" s="211" t="s">
        <v>175</v>
      </c>
    </row>
    <row r="12" spans="1:6" ht="18.75" x14ac:dyDescent="0.3">
      <c r="A12" s="2072" t="s">
        <v>20</v>
      </c>
      <c r="B12" s="2072"/>
      <c r="C12" s="1374"/>
      <c r="D12" s="1374">
        <v>0.6</v>
      </c>
      <c r="E12" s="1380">
        <f>F7*D12</f>
        <v>600</v>
      </c>
      <c r="F12" s="212" t="s">
        <v>176</v>
      </c>
    </row>
    <row r="13" spans="1:6" ht="18.75" x14ac:dyDescent="0.3">
      <c r="A13" s="2072" t="s">
        <v>21</v>
      </c>
      <c r="B13" s="2072"/>
      <c r="C13" s="20"/>
      <c r="D13" s="1379">
        <v>2</v>
      </c>
      <c r="E13" s="1380">
        <f>D13*F7</f>
        <v>2000</v>
      </c>
      <c r="F13" s="213" t="s">
        <v>172</v>
      </c>
    </row>
    <row r="14" spans="1:6" ht="18.75" x14ac:dyDescent="0.3">
      <c r="A14" s="2072" t="s">
        <v>22</v>
      </c>
      <c r="B14" s="2072"/>
      <c r="C14" s="20"/>
      <c r="D14" s="1379">
        <v>2.5</v>
      </c>
      <c r="E14" s="1379">
        <f>D14*F7</f>
        <v>2500</v>
      </c>
      <c r="F14" s="25"/>
    </row>
    <row r="15" spans="1:6" ht="18.75" x14ac:dyDescent="0.3">
      <c r="A15" s="1376"/>
      <c r="B15" s="1376"/>
      <c r="C15" s="22"/>
      <c r="D15" s="25"/>
      <c r="E15" s="23"/>
      <c r="F15" s="137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378" t="s">
        <v>25</v>
      </c>
      <c r="D17" s="1375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1588.8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1959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377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v>1.2</v>
      </c>
      <c r="D25" s="49">
        <f t="shared" ref="D25" si="0">D18</f>
        <v>1588.8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2000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2000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1500</v>
      </c>
    </row>
  </sheetData>
  <mergeCells count="22"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  <mergeCell ref="E27:F27"/>
    <mergeCell ref="A13:B13"/>
    <mergeCell ref="A14:B14"/>
    <mergeCell ref="A16:B16"/>
    <mergeCell ref="A17:B17"/>
    <mergeCell ref="A18:B18"/>
    <mergeCell ref="A19:B19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16" zoomScale="130" zoomScaleNormal="130" workbookViewId="0">
      <selection activeCell="B7" sqref="B7:C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1958</v>
      </c>
    </row>
    <row r="5" spans="1:12" ht="18.75" x14ac:dyDescent="0.3">
      <c r="A5" s="1" t="s">
        <v>7</v>
      </c>
      <c r="B5" s="315">
        <f>B6*B8</f>
        <v>315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1050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</v>
      </c>
      <c r="C8" s="1"/>
      <c r="D8" s="1"/>
      <c r="E8" s="3" t="s">
        <v>17</v>
      </c>
      <c r="F8" s="546">
        <f>F7/B5</f>
        <v>1.9047619047619047</v>
      </c>
    </row>
    <row r="9" spans="1:12" ht="18.75" x14ac:dyDescent="0.3">
      <c r="A9" s="1" t="s">
        <v>66</v>
      </c>
      <c r="B9" s="1">
        <v>7517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372"/>
      <c r="D12" s="1372">
        <v>1</v>
      </c>
      <c r="E12" s="1370">
        <f>F7*D12</f>
        <v>600</v>
      </c>
      <c r="F12" s="1"/>
    </row>
    <row r="13" spans="1:12" ht="18.75" x14ac:dyDescent="0.3">
      <c r="A13" s="2072" t="s">
        <v>152</v>
      </c>
      <c r="B13" s="2072"/>
      <c r="C13" s="1366"/>
      <c r="D13" s="1366">
        <v>1</v>
      </c>
      <c r="E13" s="1370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1370">
        <v>40</v>
      </c>
      <c r="E14" s="1370">
        <f>D14*F7</f>
        <v>24000</v>
      </c>
      <c r="F14" s="1"/>
    </row>
    <row r="15" spans="1:12" ht="18.75" x14ac:dyDescent="0.3">
      <c r="A15" s="1365"/>
      <c r="B15" s="1365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367"/>
      <c r="D16" s="1367"/>
      <c r="E16" s="1"/>
      <c r="F16" s="1368" t="s">
        <v>84</v>
      </c>
    </row>
    <row r="17" spans="1:6" ht="18.75" x14ac:dyDescent="0.3">
      <c r="A17" s="2079" t="s">
        <v>24</v>
      </c>
      <c r="B17" s="2079"/>
      <c r="C17" s="1369" t="s">
        <v>25</v>
      </c>
      <c r="D17" s="1367" t="s">
        <v>26</v>
      </c>
      <c r="E17" s="1"/>
      <c r="F17" s="211"/>
    </row>
    <row r="18" spans="1:6" ht="18.75" x14ac:dyDescent="0.3">
      <c r="A18" s="2071" t="s">
        <v>196</v>
      </c>
      <c r="B18" s="2071"/>
      <c r="C18" s="20">
        <v>0.6</v>
      </c>
      <c r="D18" s="74">
        <f>B5*C18/100*1000</f>
        <v>1890</v>
      </c>
      <c r="E18" s="1"/>
      <c r="F18" s="212"/>
    </row>
    <row r="19" spans="1:6" ht="18.75" x14ac:dyDescent="0.3">
      <c r="A19" s="2077" t="s">
        <v>194</v>
      </c>
      <c r="B19" s="2076"/>
      <c r="C19" s="34">
        <v>0.4</v>
      </c>
      <c r="D19" s="74">
        <f>B5*C19/100*1000</f>
        <v>1260</v>
      </c>
      <c r="E19" s="1" t="s">
        <v>29</v>
      </c>
      <c r="F19" s="212"/>
    </row>
    <row r="20" spans="1:6" ht="18.75" x14ac:dyDescent="0.3">
      <c r="A20" s="2071" t="s">
        <v>154</v>
      </c>
      <c r="B20" s="2071"/>
      <c r="C20" s="20">
        <v>2.52</v>
      </c>
      <c r="D20" s="74">
        <f>B5*C20/100*1000</f>
        <v>7938</v>
      </c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1958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371" t="s">
        <v>25</v>
      </c>
      <c r="D24" s="1367" t="s">
        <v>26</v>
      </c>
      <c r="E24" s="1"/>
      <c r="F24" s="1"/>
    </row>
    <row r="25" spans="1:6" ht="18.75" x14ac:dyDescent="0.3">
      <c r="A25" s="2071" t="str">
        <f>A18</f>
        <v>NARANJA KAYARUS 2GL 200%</v>
      </c>
      <c r="B25" s="2071"/>
      <c r="C25" s="48">
        <f t="shared" ref="C25:D26" si="0">C18</f>
        <v>0.6</v>
      </c>
      <c r="D25" s="49">
        <f t="shared" si="0"/>
        <v>1890</v>
      </c>
      <c r="E25" s="1"/>
      <c r="F25" s="1"/>
    </row>
    <row r="26" spans="1:6" ht="18.75" x14ac:dyDescent="0.3">
      <c r="A26" s="2071" t="str">
        <f>A19</f>
        <v>ROJO KAYARUS 3BL 200%</v>
      </c>
      <c r="B26" s="2071"/>
      <c r="C26" s="48">
        <f>C19</f>
        <v>0.4</v>
      </c>
      <c r="D26" s="49">
        <f t="shared" si="0"/>
        <v>1260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f>C20</f>
        <v>2.52</v>
      </c>
      <c r="D27" s="49">
        <f>D20</f>
        <v>7938</v>
      </c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11:B11"/>
    <mergeCell ref="C11:E11"/>
    <mergeCell ref="A1:B1"/>
    <mergeCell ref="C1:D1"/>
    <mergeCell ref="E1:F1"/>
    <mergeCell ref="B2:C2"/>
    <mergeCell ref="B7:C7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7:B27"/>
    <mergeCell ref="E27:F27"/>
    <mergeCell ref="A29:D29"/>
    <mergeCell ref="A30:B30"/>
    <mergeCell ref="A31:B31"/>
  </mergeCells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5"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5.5" customHeight="1" thickBot="1" x14ac:dyDescent="0.4">
      <c r="A1" s="2085" t="s">
        <v>208</v>
      </c>
      <c r="B1" s="2086"/>
      <c r="C1" s="2085" t="s">
        <v>190</v>
      </c>
      <c r="D1" s="2086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585" t="s">
        <v>204</v>
      </c>
      <c r="C3" s="3"/>
      <c r="D3" s="5"/>
      <c r="E3" s="3" t="s">
        <v>3</v>
      </c>
      <c r="F3" s="1352" t="s">
        <v>144</v>
      </c>
      <c r="G3" s="3"/>
    </row>
    <row r="4" spans="1:7" ht="18.75" x14ac:dyDescent="0.3">
      <c r="A4" s="1" t="s">
        <v>4</v>
      </c>
      <c r="B4" s="294">
        <v>1.5</v>
      </c>
      <c r="C4" s="3" t="s">
        <v>5</v>
      </c>
      <c r="D4" s="3"/>
      <c r="E4" s="3" t="s">
        <v>6</v>
      </c>
      <c r="F4" s="279">
        <v>1941</v>
      </c>
      <c r="G4" s="3"/>
    </row>
    <row r="5" spans="1:7" ht="18.75" x14ac:dyDescent="0.3">
      <c r="A5" s="1" t="s">
        <v>7</v>
      </c>
      <c r="B5" s="8">
        <f>B6*B8</f>
        <v>194.75</v>
      </c>
      <c r="C5" s="3" t="s">
        <v>8</v>
      </c>
      <c r="D5" s="3"/>
      <c r="E5" s="5" t="s">
        <v>9</v>
      </c>
      <c r="F5" s="1352" t="s">
        <v>150</v>
      </c>
      <c r="G5" s="3"/>
    </row>
    <row r="6" spans="1:7" ht="18.75" x14ac:dyDescent="0.3">
      <c r="A6" s="1" t="s">
        <v>11</v>
      </c>
      <c r="B6" s="276">
        <v>1025</v>
      </c>
      <c r="C6" s="3" t="s">
        <v>5</v>
      </c>
      <c r="D6" s="3"/>
      <c r="E6" s="3" t="s">
        <v>12</v>
      </c>
      <c r="F6" s="1352" t="s">
        <v>191</v>
      </c>
      <c r="G6" s="3"/>
    </row>
    <row r="7" spans="1:7" ht="18.75" x14ac:dyDescent="0.3">
      <c r="A7" s="1" t="s">
        <v>14</v>
      </c>
      <c r="B7" s="585" t="s">
        <v>202</v>
      </c>
      <c r="C7" s="3"/>
      <c r="D7" s="3"/>
      <c r="E7" s="3" t="s">
        <v>15</v>
      </c>
      <c r="F7" s="279">
        <v>600</v>
      </c>
      <c r="G7" s="3"/>
    </row>
    <row r="8" spans="1:7" ht="18.75" x14ac:dyDescent="0.3">
      <c r="A8" s="1" t="s">
        <v>16</v>
      </c>
      <c r="B8" s="359">
        <v>0.19</v>
      </c>
      <c r="C8" s="3"/>
      <c r="D8" s="3"/>
      <c r="E8" s="3" t="s">
        <v>17</v>
      </c>
      <c r="F8" s="1352">
        <f>F7/B5</f>
        <v>3.0808729139922977</v>
      </c>
      <c r="G8" s="3"/>
    </row>
    <row r="9" spans="1:7" ht="18.75" x14ac:dyDescent="0.3">
      <c r="A9" s="1" t="s">
        <v>66</v>
      </c>
      <c r="B9" s="1">
        <v>8185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349"/>
      <c r="D12" s="1349"/>
      <c r="E12" s="1354"/>
      <c r="F12" s="1"/>
    </row>
    <row r="13" spans="1:7" ht="18.75" x14ac:dyDescent="0.3">
      <c r="A13" s="2072"/>
      <c r="B13" s="2072"/>
      <c r="C13" s="1355"/>
      <c r="D13" s="1355"/>
      <c r="E13" s="1353"/>
      <c r="F13" s="1"/>
    </row>
    <row r="14" spans="1:7" ht="18.75" x14ac:dyDescent="0.3">
      <c r="A14" s="2072" t="s">
        <v>117</v>
      </c>
      <c r="B14" s="2072"/>
      <c r="C14" s="1346"/>
      <c r="D14" s="1346">
        <v>1</v>
      </c>
      <c r="E14" s="1353">
        <f>F7*D14</f>
        <v>600</v>
      </c>
      <c r="F14" s="1"/>
    </row>
    <row r="15" spans="1:7" ht="18.75" x14ac:dyDescent="0.3">
      <c r="A15" s="2072" t="s">
        <v>116</v>
      </c>
      <c r="B15" s="2072"/>
      <c r="C15" s="20"/>
      <c r="D15" s="1353">
        <v>1</v>
      </c>
      <c r="E15" s="1353">
        <f>D15*F7</f>
        <v>600</v>
      </c>
      <c r="F15" s="1"/>
    </row>
    <row r="16" spans="1:7" ht="18.75" x14ac:dyDescent="0.3">
      <c r="A16" s="2072" t="s">
        <v>29</v>
      </c>
      <c r="B16" s="2072"/>
      <c r="C16" s="1364"/>
      <c r="D16" s="1353">
        <v>1</v>
      </c>
      <c r="E16" s="1353">
        <f>D16*F7</f>
        <v>600</v>
      </c>
      <c r="F16" s="1"/>
    </row>
    <row r="17" spans="1:6" ht="18.75" x14ac:dyDescent="0.3">
      <c r="A17" s="2072" t="s">
        <v>192</v>
      </c>
      <c r="B17" s="2072"/>
      <c r="C17" s="2072"/>
      <c r="D17" s="1353">
        <f>25</f>
        <v>25</v>
      </c>
      <c r="E17" s="1353">
        <f>F7*D17</f>
        <v>15000</v>
      </c>
      <c r="F17" s="1"/>
    </row>
    <row r="18" spans="1:6" ht="18.75" x14ac:dyDescent="0.3">
      <c r="A18" s="2175"/>
      <c r="B18" s="2176"/>
      <c r="C18" s="22"/>
      <c r="D18" s="23"/>
      <c r="E18" s="23"/>
      <c r="F18" s="1"/>
    </row>
    <row r="19" spans="1:6" ht="18.75" x14ac:dyDescent="0.3">
      <c r="A19" s="1351"/>
      <c r="B19" s="1351"/>
      <c r="C19" s="22"/>
      <c r="D19" s="25"/>
      <c r="E19" s="23"/>
      <c r="F19" s="1348" t="s">
        <v>84</v>
      </c>
    </row>
    <row r="20" spans="1:6" ht="18.75" x14ac:dyDescent="0.3">
      <c r="A20" s="2073" t="s">
        <v>23</v>
      </c>
      <c r="B20" s="2074"/>
      <c r="C20" s="176"/>
      <c r="D20" s="280"/>
      <c r="E20" s="1"/>
      <c r="F20" s="211"/>
    </row>
    <row r="21" spans="1:6" ht="18.75" x14ac:dyDescent="0.3">
      <c r="A21" s="2079" t="s">
        <v>24</v>
      </c>
      <c r="B21" s="2079"/>
      <c r="C21" s="1350" t="s">
        <v>25</v>
      </c>
      <c r="D21" s="1347" t="s">
        <v>26</v>
      </c>
      <c r="E21" s="1"/>
      <c r="F21" s="212"/>
    </row>
    <row r="22" spans="1:6" ht="18.75" x14ac:dyDescent="0.3">
      <c r="A22" s="2077" t="s">
        <v>193</v>
      </c>
      <c r="B22" s="2077"/>
      <c r="C22" s="20">
        <v>0.12</v>
      </c>
      <c r="D22" s="74">
        <f>B5*C22/100*1000</f>
        <v>233.69999999999996</v>
      </c>
      <c r="E22" s="1"/>
      <c r="F22" s="212"/>
    </row>
    <row r="23" spans="1:6" ht="18.75" x14ac:dyDescent="0.3">
      <c r="A23" s="2077" t="s">
        <v>194</v>
      </c>
      <c r="B23" s="2077"/>
      <c r="C23" s="34">
        <v>0.1</v>
      </c>
      <c r="D23" s="74">
        <f>B5*C23/100*1000</f>
        <v>194.75</v>
      </c>
      <c r="E23" s="1"/>
      <c r="F23" s="212"/>
    </row>
    <row r="24" spans="1:6" ht="18.75" x14ac:dyDescent="0.3">
      <c r="A24" s="2077" t="s">
        <v>209</v>
      </c>
      <c r="B24" s="2077"/>
      <c r="C24" s="20">
        <v>0.2</v>
      </c>
      <c r="D24" s="74">
        <f>B5*C24/100*1000</f>
        <v>389.5</v>
      </c>
      <c r="E24" s="1"/>
      <c r="F24" s="213"/>
    </row>
    <row r="25" spans="1:6" ht="18.75" x14ac:dyDescent="0.3">
      <c r="A25" s="2105"/>
      <c r="B25" s="2105"/>
      <c r="C25" s="22"/>
      <c r="D25" s="23"/>
      <c r="E25" s="1"/>
      <c r="F25" s="1"/>
    </row>
    <row r="26" spans="1:6" ht="18.75" x14ac:dyDescent="0.3">
      <c r="A26" s="262"/>
      <c r="B26" s="262"/>
      <c r="C26" s="263"/>
      <c r="D26" s="264"/>
      <c r="E26" s="265"/>
      <c r="F26" s="265"/>
    </row>
    <row r="27" spans="1:6" ht="18.75" x14ac:dyDescent="0.3">
      <c r="A27" s="1" t="str">
        <f>B2</f>
        <v>TELARES DEL SUR</v>
      </c>
      <c r="B27" s="1"/>
      <c r="C27" s="1" t="str">
        <f>B7</f>
        <v>VISON</v>
      </c>
      <c r="D27" s="1" t="s">
        <v>6</v>
      </c>
      <c r="E27" s="9">
        <f>F4</f>
        <v>1941</v>
      </c>
      <c r="F27" s="4">
        <f ca="1">F2</f>
        <v>45555</v>
      </c>
    </row>
    <row r="28" spans="1:6" ht="18.75" x14ac:dyDescent="0.3">
      <c r="A28" s="1" t="s">
        <v>24</v>
      </c>
      <c r="B28" s="1"/>
      <c r="C28" s="46" t="s">
        <v>25</v>
      </c>
      <c r="D28" s="1348" t="s">
        <v>26</v>
      </c>
      <c r="E28" s="1"/>
      <c r="F28" s="1"/>
    </row>
    <row r="29" spans="1:6" ht="18.75" x14ac:dyDescent="0.3">
      <c r="A29" s="2095" t="str">
        <f>A22</f>
        <v>NARANJA KAYARUS 2GL200%</v>
      </c>
      <c r="B29" s="2096"/>
      <c r="C29" s="48">
        <f>C22</f>
        <v>0.12</v>
      </c>
      <c r="D29" s="49">
        <f t="shared" ref="D29:D31" si="0">D22</f>
        <v>233.69999999999996</v>
      </c>
      <c r="E29" s="1"/>
      <c r="F29" s="1"/>
    </row>
    <row r="30" spans="1:6" ht="18.75" x14ac:dyDescent="0.3">
      <c r="A30" s="2095" t="str">
        <f>A23</f>
        <v>ROJO KAYARUS 3BL 200%</v>
      </c>
      <c r="B30" s="2096"/>
      <c r="C30" s="48">
        <f>C23</f>
        <v>0.1</v>
      </c>
      <c r="D30" s="49">
        <f t="shared" si="0"/>
        <v>194.75</v>
      </c>
      <c r="E30" s="1"/>
      <c r="F30" s="1"/>
    </row>
    <row r="31" spans="1:6" ht="18.75" x14ac:dyDescent="0.3">
      <c r="A31" s="2095" t="str">
        <f>A24</f>
        <v>GRIS KAYARUS CGLL 200%</v>
      </c>
      <c r="B31" s="2096"/>
      <c r="C31" s="48">
        <f>C24</f>
        <v>0.2</v>
      </c>
      <c r="D31" s="49">
        <f t="shared" si="0"/>
        <v>389.5</v>
      </c>
      <c r="E31" s="2069" t="s">
        <v>83</v>
      </c>
      <c r="F31" s="2069"/>
    </row>
    <row r="32" spans="1:6" x14ac:dyDescent="0.25">
      <c r="D32" s="50"/>
    </row>
    <row r="33" spans="1:4" x14ac:dyDescent="0.25">
      <c r="A33" s="2070" t="s">
        <v>157</v>
      </c>
      <c r="B33" s="2070"/>
      <c r="C33" s="2070"/>
      <c r="D33" s="2070"/>
    </row>
    <row r="34" spans="1:4" x14ac:dyDescent="0.25">
      <c r="A34" s="2070" t="s">
        <v>21</v>
      </c>
      <c r="B34" s="2070"/>
      <c r="C34" s="141">
        <v>1.5</v>
      </c>
      <c r="D34" s="1280">
        <f>F7*C34</f>
        <v>900</v>
      </c>
    </row>
    <row r="35" spans="1:4" x14ac:dyDescent="0.25">
      <c r="A35" s="2070" t="s">
        <v>158</v>
      </c>
      <c r="B35" s="2070"/>
      <c r="C35" s="141">
        <v>2.5</v>
      </c>
      <c r="D35" s="1280">
        <f>F7*C35</f>
        <v>1500</v>
      </c>
    </row>
  </sheetData>
  <mergeCells count="24">
    <mergeCell ref="A24:B24"/>
    <mergeCell ref="A25:B25"/>
    <mergeCell ref="A1:B1"/>
    <mergeCell ref="C1:D1"/>
    <mergeCell ref="E1:F1"/>
    <mergeCell ref="A12:B12"/>
    <mergeCell ref="A13:B13"/>
    <mergeCell ref="B2:C2"/>
    <mergeCell ref="A35:B35"/>
    <mergeCell ref="A14:B14"/>
    <mergeCell ref="A31:B31"/>
    <mergeCell ref="E31:F31"/>
    <mergeCell ref="A33:D33"/>
    <mergeCell ref="A34:B34"/>
    <mergeCell ref="A29:B29"/>
    <mergeCell ref="A30:B30"/>
    <mergeCell ref="A15:B15"/>
    <mergeCell ref="A16:B16"/>
    <mergeCell ref="A17:C17"/>
    <mergeCell ref="A18:B18"/>
    <mergeCell ref="A20:B20"/>
    <mergeCell ref="A21:B21"/>
    <mergeCell ref="A22:B22"/>
    <mergeCell ref="A23:B23"/>
  </mergeCells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E15" sqref="E1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341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1931</v>
      </c>
      <c r="G4" s="3"/>
    </row>
    <row r="5" spans="1:8" ht="18.75" x14ac:dyDescent="0.3">
      <c r="A5" s="1" t="s">
        <v>7</v>
      </c>
      <c r="B5" s="277">
        <f>B6*B8</f>
        <v>150.6</v>
      </c>
      <c r="C5" s="3" t="s">
        <v>8</v>
      </c>
      <c r="D5" s="3"/>
      <c r="E5" s="5" t="s">
        <v>9</v>
      </c>
      <c r="F5" s="1341" t="s">
        <v>10</v>
      </c>
      <c r="G5" s="3"/>
    </row>
    <row r="6" spans="1:8" ht="18.75" x14ac:dyDescent="0.3">
      <c r="A6" s="1" t="s">
        <v>11</v>
      </c>
      <c r="B6" s="276">
        <v>502</v>
      </c>
      <c r="C6" s="3" t="s">
        <v>5</v>
      </c>
      <c r="D6" s="3"/>
      <c r="E6" s="3" t="s">
        <v>12</v>
      </c>
      <c r="F6" s="1341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341">
        <f>F7/B5</f>
        <v>6.6401062416998675</v>
      </c>
      <c r="G8" s="3"/>
    </row>
    <row r="9" spans="1:8" ht="18.75" x14ac:dyDescent="0.3">
      <c r="A9" s="1" t="s">
        <v>66</v>
      </c>
      <c r="B9" s="1341">
        <v>7517</v>
      </c>
      <c r="C9" s="1"/>
      <c r="D9" s="1"/>
      <c r="E9" s="1"/>
      <c r="F9" s="1"/>
    </row>
    <row r="10" spans="1:8" ht="18.75" x14ac:dyDescent="0.3">
      <c r="A10" s="1"/>
      <c r="B10" s="1341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8" x14ac:dyDescent="0.25">
      <c r="A15" s="1345"/>
      <c r="B15" s="1361"/>
      <c r="C15" s="1362"/>
      <c r="D15" s="1363"/>
      <c r="E15" s="1358"/>
      <c r="F15" s="1358"/>
    </row>
    <row r="16" spans="1:8" ht="18.75" x14ac:dyDescent="0.3">
      <c r="A16" s="2088" t="s">
        <v>18</v>
      </c>
      <c r="B16" s="2089"/>
      <c r="C16" s="1339"/>
      <c r="D16" s="1339"/>
      <c r="E16" s="1343"/>
      <c r="F16" s="1"/>
    </row>
    <row r="17" spans="1:12" ht="18.75" x14ac:dyDescent="0.3">
      <c r="A17" s="2072" t="s">
        <v>20</v>
      </c>
      <c r="B17" s="2072"/>
      <c r="C17" s="1337"/>
      <c r="D17" s="1337">
        <v>0.6</v>
      </c>
      <c r="E17" s="1342">
        <f>F7*D17</f>
        <v>600</v>
      </c>
      <c r="F17" s="1"/>
    </row>
    <row r="18" spans="1:12" ht="18.75" x14ac:dyDescent="0.3">
      <c r="A18" s="2072" t="s">
        <v>21</v>
      </c>
      <c r="B18" s="2072"/>
      <c r="C18" s="20"/>
      <c r="D18" s="1342">
        <v>2</v>
      </c>
      <c r="E18" s="1342">
        <f>D18*F7</f>
        <v>2000</v>
      </c>
      <c r="F18" s="1"/>
    </row>
    <row r="19" spans="1:12" ht="18.75" x14ac:dyDescent="0.3">
      <c r="A19" s="2072" t="s">
        <v>22</v>
      </c>
      <c r="B19" s="2072"/>
      <c r="C19" s="20"/>
      <c r="D19" s="1342">
        <v>2</v>
      </c>
      <c r="E19" s="1342">
        <f>D19*F7</f>
        <v>2000</v>
      </c>
      <c r="F19" s="1"/>
    </row>
    <row r="20" spans="1:12" ht="18.75" x14ac:dyDescent="0.3">
      <c r="A20" s="1340" t="s">
        <v>29</v>
      </c>
      <c r="B20" s="1340"/>
      <c r="C20" s="22"/>
      <c r="D20" s="25"/>
      <c r="E20" s="23"/>
      <c r="F20" s="1336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95"/>
    </row>
    <row r="22" spans="1:12" ht="18.75" x14ac:dyDescent="0.3">
      <c r="A22" s="2079" t="s">
        <v>24</v>
      </c>
      <c r="B22" s="2079"/>
      <c r="C22" s="1344" t="s">
        <v>25</v>
      </c>
      <c r="D22" s="1338" t="s">
        <v>26</v>
      </c>
      <c r="E22" s="1"/>
      <c r="F22" s="212"/>
    </row>
    <row r="23" spans="1:12" ht="18.75" x14ac:dyDescent="0.3">
      <c r="A23" s="2077" t="s">
        <v>27</v>
      </c>
      <c r="B23" s="2077"/>
      <c r="C23" s="20">
        <v>0.2</v>
      </c>
      <c r="D23" s="74">
        <f>B5*C23/100*1000</f>
        <v>301.20000000000005</v>
      </c>
      <c r="E23" s="1"/>
      <c r="F23" s="212"/>
    </row>
    <row r="24" spans="1:12" ht="18.75" x14ac:dyDescent="0.3">
      <c r="A24" s="2077" t="s">
        <v>28</v>
      </c>
      <c r="B24" s="2077"/>
      <c r="C24" s="34">
        <v>0.03</v>
      </c>
      <c r="D24" s="74">
        <f>B5*C24/100*1000</f>
        <v>45.18</v>
      </c>
      <c r="E24" s="1"/>
      <c r="F24" s="212"/>
    </row>
    <row r="25" spans="1:12" ht="18.75" x14ac:dyDescent="0.3">
      <c r="A25" s="2148" t="s">
        <v>148</v>
      </c>
      <c r="B25" s="2148"/>
      <c r="C25" s="20">
        <v>0.6</v>
      </c>
      <c r="D25" s="74">
        <f>B5*C25/100*1000</f>
        <v>903.59999999999991</v>
      </c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MARINO NOCHE</v>
      </c>
      <c r="C28" s="2078"/>
      <c r="D28" s="44" t="s">
        <v>30</v>
      </c>
      <c r="E28" s="44">
        <f>F4</f>
        <v>1931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336" t="s">
        <v>26</v>
      </c>
      <c r="E29" s="1"/>
      <c r="F29" s="1"/>
    </row>
    <row r="30" spans="1:12" ht="18.75" x14ac:dyDescent="0.3">
      <c r="A30" s="2095" t="str">
        <f>A23</f>
        <v>PARDO LUMACRON SER 150%</v>
      </c>
      <c r="B30" s="2096"/>
      <c r="C30" s="48">
        <v>0.2</v>
      </c>
      <c r="D30" s="49">
        <f t="shared" ref="C30:D32" si="0">D23</f>
        <v>301.20000000000005</v>
      </c>
      <c r="E30" s="1"/>
      <c r="F30" s="1"/>
    </row>
    <row r="31" spans="1:12" ht="18.75" x14ac:dyDescent="0.3">
      <c r="A31" s="2095" t="str">
        <f>A24</f>
        <v>RUBINA LUMACRON 2GFL CONC</v>
      </c>
      <c r="B31" s="2096"/>
      <c r="C31" s="48">
        <f t="shared" si="0"/>
        <v>0.03</v>
      </c>
      <c r="D31" s="49">
        <f t="shared" si="0"/>
        <v>45.18</v>
      </c>
      <c r="E31" s="1"/>
      <c r="F31" s="1"/>
    </row>
    <row r="32" spans="1:12" ht="18.75" x14ac:dyDescent="0.3">
      <c r="A32" s="2123" t="str">
        <f>A25</f>
        <v>AZUL  MNO LUMACRON EXNSF 300%</v>
      </c>
      <c r="B32" s="2124"/>
      <c r="C32" s="48">
        <f t="shared" si="0"/>
        <v>0.6</v>
      </c>
      <c r="D32" s="49">
        <f t="shared" si="0"/>
        <v>903.59999999999991</v>
      </c>
      <c r="E32" s="2069" t="s">
        <v>83</v>
      </c>
      <c r="F32" s="2069"/>
    </row>
    <row r="33" spans="4:6" x14ac:dyDescent="0.25">
      <c r="D33" s="50"/>
    </row>
    <row r="34" spans="4:6" ht="24.75" customHeight="1" x14ac:dyDescent="0.25">
      <c r="D34" s="2147"/>
      <c r="E34" s="2147"/>
      <c r="F34" s="2147"/>
    </row>
  </sheetData>
  <mergeCells count="24">
    <mergeCell ref="D34:F34"/>
    <mergeCell ref="A21:B21"/>
    <mergeCell ref="A22:B22"/>
    <mergeCell ref="A23:B23"/>
    <mergeCell ref="A24:B24"/>
    <mergeCell ref="A25:B25"/>
    <mergeCell ref="B28:C28"/>
    <mergeCell ref="A29:B29"/>
    <mergeCell ref="A30:B30"/>
    <mergeCell ref="A31:B31"/>
    <mergeCell ref="A32:B32"/>
    <mergeCell ref="E32:F32"/>
    <mergeCell ref="A19:B19"/>
    <mergeCell ref="A1:B1"/>
    <mergeCell ref="C1:D1"/>
    <mergeCell ref="E1:F1"/>
    <mergeCell ref="B2:C2"/>
    <mergeCell ref="A11:F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8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8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8" ht="18.75" x14ac:dyDescent="0.3">
      <c r="A3" s="1" t="s">
        <v>2</v>
      </c>
      <c r="B3" s="275" t="s">
        <v>110</v>
      </c>
      <c r="C3" s="3"/>
      <c r="D3" s="5"/>
      <c r="E3" s="3" t="s">
        <v>3</v>
      </c>
      <c r="F3" s="1341" t="s">
        <v>144</v>
      </c>
      <c r="G3" s="3"/>
    </row>
    <row r="4" spans="1:8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1930</v>
      </c>
      <c r="G4" s="3"/>
    </row>
    <row r="5" spans="1:8" ht="18.75" x14ac:dyDescent="0.3">
      <c r="A5" s="1" t="s">
        <v>7</v>
      </c>
      <c r="B5" s="277">
        <f>B6*B8</f>
        <v>152.69999999999999</v>
      </c>
      <c r="C5" s="3" t="s">
        <v>8</v>
      </c>
      <c r="D5" s="3"/>
      <c r="E5" s="5" t="s">
        <v>9</v>
      </c>
      <c r="F5" s="1341" t="s">
        <v>10</v>
      </c>
      <c r="G5" s="3"/>
    </row>
    <row r="6" spans="1:8" ht="18.75" x14ac:dyDescent="0.3">
      <c r="A6" s="1" t="s">
        <v>11</v>
      </c>
      <c r="B6" s="276">
        <v>509</v>
      </c>
      <c r="C6" s="3" t="s">
        <v>5</v>
      </c>
      <c r="D6" s="3"/>
      <c r="E6" s="3" t="s">
        <v>12</v>
      </c>
      <c r="F6" s="1341" t="s">
        <v>13</v>
      </c>
      <c r="G6" s="3"/>
    </row>
    <row r="7" spans="1:8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8" ht="18.75" x14ac:dyDescent="0.3">
      <c r="A8" s="1" t="s">
        <v>16</v>
      </c>
      <c r="B8" s="359">
        <v>0.3</v>
      </c>
      <c r="C8" s="3"/>
      <c r="D8" s="3"/>
      <c r="E8" s="3" t="s">
        <v>17</v>
      </c>
      <c r="F8" s="1341">
        <f>F7/B5</f>
        <v>6.5487884741322864</v>
      </c>
      <c r="G8" s="3"/>
    </row>
    <row r="9" spans="1:8" ht="18.75" x14ac:dyDescent="0.3">
      <c r="A9" s="1" t="s">
        <v>66</v>
      </c>
      <c r="B9" s="1341">
        <v>7517</v>
      </c>
      <c r="C9" s="1"/>
      <c r="D9" s="1"/>
      <c r="E9" s="1"/>
      <c r="F9" s="1"/>
    </row>
    <row r="10" spans="1:8" ht="18.75" x14ac:dyDescent="0.3">
      <c r="A10" s="1"/>
      <c r="B10" s="1341"/>
      <c r="C10" s="1"/>
      <c r="D10" s="1"/>
      <c r="E10" s="1"/>
      <c r="F10" s="1"/>
    </row>
    <row r="11" spans="1:8" x14ac:dyDescent="0.25">
      <c r="A11" s="2099" t="s">
        <v>205</v>
      </c>
      <c r="B11" s="2099"/>
      <c r="C11" s="2099"/>
      <c r="D11" s="2099"/>
      <c r="E11" s="2099"/>
      <c r="F11" s="2099"/>
    </row>
    <row r="12" spans="1:8" x14ac:dyDescent="0.25">
      <c r="A12" s="2100" t="s">
        <v>206</v>
      </c>
      <c r="B12" s="2101"/>
      <c r="C12" s="1356">
        <v>3</v>
      </c>
      <c r="D12" s="1357">
        <f>F7*C12</f>
        <v>3000</v>
      </c>
      <c r="E12" s="1358"/>
      <c r="F12" s="1358"/>
    </row>
    <row r="13" spans="1:8" x14ac:dyDescent="0.25">
      <c r="A13" s="2099" t="s">
        <v>207</v>
      </c>
      <c r="B13" s="2099"/>
      <c r="C13" s="1359">
        <v>2</v>
      </c>
      <c r="D13" s="1360">
        <f>F7*C13</f>
        <v>2000</v>
      </c>
      <c r="E13" s="1358"/>
      <c r="F13" s="1358"/>
      <c r="H13" t="s">
        <v>29</v>
      </c>
    </row>
    <row r="14" spans="1:8" x14ac:dyDescent="0.25">
      <c r="A14" s="2099" t="s">
        <v>21</v>
      </c>
      <c r="B14" s="2099"/>
      <c r="C14" s="1359">
        <v>1</v>
      </c>
      <c r="D14" s="1360">
        <f>F7*C14</f>
        <v>1000</v>
      </c>
      <c r="E14" s="1358"/>
      <c r="F14" s="1358"/>
    </row>
    <row r="15" spans="1:8" x14ac:dyDescent="0.25">
      <c r="A15" s="1345"/>
      <c r="B15" s="1361"/>
      <c r="C15" s="1362"/>
      <c r="D15" s="1363"/>
      <c r="E15" s="1358"/>
      <c r="F15" s="1358"/>
    </row>
    <row r="16" spans="1:8" ht="18.75" x14ac:dyDescent="0.3">
      <c r="A16" s="2088" t="s">
        <v>18</v>
      </c>
      <c r="B16" s="2089"/>
      <c r="C16" s="1339"/>
      <c r="D16" s="1339"/>
      <c r="E16" s="1343"/>
      <c r="F16" s="1"/>
    </row>
    <row r="17" spans="1:12" ht="18.75" x14ac:dyDescent="0.3">
      <c r="A17" s="2072" t="s">
        <v>20</v>
      </c>
      <c r="B17" s="2072"/>
      <c r="C17" s="1337"/>
      <c r="D17" s="1337">
        <v>0.6</v>
      </c>
      <c r="E17" s="1342">
        <f>F7*D17</f>
        <v>600</v>
      </c>
      <c r="F17" s="1"/>
    </row>
    <row r="18" spans="1:12" ht="18.75" x14ac:dyDescent="0.3">
      <c r="A18" s="2072" t="s">
        <v>21</v>
      </c>
      <c r="B18" s="2072"/>
      <c r="C18" s="20"/>
      <c r="D18" s="1342">
        <v>2</v>
      </c>
      <c r="E18" s="1342">
        <f>D18*F7</f>
        <v>2000</v>
      </c>
      <c r="F18" s="1"/>
    </row>
    <row r="19" spans="1:12" ht="18.75" x14ac:dyDescent="0.3">
      <c r="A19" s="2072" t="s">
        <v>22</v>
      </c>
      <c r="B19" s="2072"/>
      <c r="C19" s="20"/>
      <c r="D19" s="1342">
        <v>2</v>
      </c>
      <c r="E19" s="1342">
        <f>D19*F7</f>
        <v>2000</v>
      </c>
      <c r="F19" s="1"/>
    </row>
    <row r="20" spans="1:12" ht="18.75" x14ac:dyDescent="0.3">
      <c r="A20" s="1340" t="s">
        <v>29</v>
      </c>
      <c r="B20" s="1340"/>
      <c r="C20" s="22"/>
      <c r="D20" s="25"/>
      <c r="E20" s="23"/>
      <c r="F20" s="1336" t="s">
        <v>84</v>
      </c>
    </row>
    <row r="21" spans="1:12" ht="18.75" x14ac:dyDescent="0.3">
      <c r="A21" s="2073" t="s">
        <v>23</v>
      </c>
      <c r="B21" s="2074"/>
      <c r="C21" s="176"/>
      <c r="D21" s="280"/>
      <c r="E21" s="1"/>
      <c r="F21" s="295"/>
    </row>
    <row r="22" spans="1:12" ht="18.75" x14ac:dyDescent="0.3">
      <c r="A22" s="2079" t="s">
        <v>24</v>
      </c>
      <c r="B22" s="2079"/>
      <c r="C22" s="1344" t="s">
        <v>25</v>
      </c>
      <c r="D22" s="1338" t="s">
        <v>26</v>
      </c>
      <c r="E22" s="1"/>
      <c r="F22" s="212"/>
    </row>
    <row r="23" spans="1:12" ht="18.75" x14ac:dyDescent="0.3">
      <c r="A23" s="2077" t="s">
        <v>27</v>
      </c>
      <c r="B23" s="2077"/>
      <c r="C23" s="20">
        <v>0.2</v>
      </c>
      <c r="D23" s="74">
        <f>B5*C23/100*1000</f>
        <v>305.39999999999998</v>
      </c>
      <c r="E23" s="1"/>
      <c r="F23" s="212"/>
    </row>
    <row r="24" spans="1:12" ht="18.75" x14ac:dyDescent="0.3">
      <c r="A24" s="2077" t="s">
        <v>28</v>
      </c>
      <c r="B24" s="2077"/>
      <c r="C24" s="34">
        <v>0.03</v>
      </c>
      <c r="D24" s="74">
        <f>B5*C24/100*1000</f>
        <v>45.809999999999995</v>
      </c>
      <c r="E24" s="1"/>
      <c r="F24" s="212"/>
    </row>
    <row r="25" spans="1:12" ht="18.75" x14ac:dyDescent="0.3">
      <c r="A25" s="2148" t="s">
        <v>148</v>
      </c>
      <c r="B25" s="2148"/>
      <c r="C25" s="20">
        <v>0.6</v>
      </c>
      <c r="D25" s="74">
        <f>B5*C25/100*1000</f>
        <v>916.19999999999993</v>
      </c>
      <c r="E25" s="1"/>
      <c r="F25" s="213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DEL SUR</v>
      </c>
      <c r="B28" s="2078" t="str">
        <f>B7</f>
        <v>MARINO NOCHE</v>
      </c>
      <c r="C28" s="2078"/>
      <c r="D28" s="44" t="s">
        <v>30</v>
      </c>
      <c r="E28" s="44">
        <f>F4</f>
        <v>1930</v>
      </c>
      <c r="F28" s="4">
        <f ca="1">F2</f>
        <v>45555</v>
      </c>
    </row>
    <row r="29" spans="1:12" ht="18.75" x14ac:dyDescent="0.3">
      <c r="A29" s="2094" t="s">
        <v>24</v>
      </c>
      <c r="B29" s="2094"/>
      <c r="C29" s="46" t="s">
        <v>25</v>
      </c>
      <c r="D29" s="1336" t="s">
        <v>26</v>
      </c>
      <c r="E29" s="1"/>
      <c r="F29" s="1"/>
    </row>
    <row r="30" spans="1:12" ht="18.75" x14ac:dyDescent="0.3">
      <c r="A30" s="2095" t="str">
        <f>A23</f>
        <v>PARDO LUMACRON SER 150%</v>
      </c>
      <c r="B30" s="2096"/>
      <c r="C30" s="48">
        <v>0.2</v>
      </c>
      <c r="D30" s="49">
        <f t="shared" ref="C30:D32" si="0">D23</f>
        <v>305.39999999999998</v>
      </c>
      <c r="E30" s="1"/>
      <c r="F30" s="1"/>
    </row>
    <row r="31" spans="1:12" ht="18.75" x14ac:dyDescent="0.3">
      <c r="A31" s="2095" t="str">
        <f>A24</f>
        <v>RUBINA LUMACRON 2GFL CONC</v>
      </c>
      <c r="B31" s="2096"/>
      <c r="C31" s="48">
        <f t="shared" si="0"/>
        <v>0.03</v>
      </c>
      <c r="D31" s="49">
        <f t="shared" si="0"/>
        <v>45.809999999999995</v>
      </c>
      <c r="E31" s="1"/>
      <c r="F31" s="1"/>
    </row>
    <row r="32" spans="1:12" ht="18.75" x14ac:dyDescent="0.3">
      <c r="A32" s="2123" t="str">
        <f>A25</f>
        <v>AZUL  MNO LUMACRON EXNSF 300%</v>
      </c>
      <c r="B32" s="2124"/>
      <c r="C32" s="48">
        <f t="shared" si="0"/>
        <v>0.6</v>
      </c>
      <c r="D32" s="49">
        <f t="shared" si="0"/>
        <v>916.19999999999993</v>
      </c>
      <c r="E32" s="2069" t="s">
        <v>83</v>
      </c>
      <c r="F32" s="2069"/>
    </row>
    <row r="33" spans="4:6" x14ac:dyDescent="0.25">
      <c r="D33" s="50"/>
    </row>
    <row r="34" spans="4:6" ht="24.75" customHeight="1" x14ac:dyDescent="0.25">
      <c r="D34" s="2147"/>
      <c r="E34" s="2147"/>
      <c r="F34" s="2147"/>
    </row>
  </sheetData>
  <mergeCells count="24">
    <mergeCell ref="E32:F32"/>
    <mergeCell ref="D34:F34"/>
    <mergeCell ref="A11:F11"/>
    <mergeCell ref="A12:B12"/>
    <mergeCell ref="A13:B13"/>
    <mergeCell ref="A14:B14"/>
    <mergeCell ref="A25:B25"/>
    <mergeCell ref="B28:C28"/>
    <mergeCell ref="A29:B29"/>
    <mergeCell ref="A30:B30"/>
    <mergeCell ref="A31:B31"/>
    <mergeCell ref="A32:B32"/>
    <mergeCell ref="A18:B18"/>
    <mergeCell ref="A19:B19"/>
    <mergeCell ref="A21:B21"/>
    <mergeCell ref="A22:B22"/>
    <mergeCell ref="A23:B23"/>
    <mergeCell ref="A24:B24"/>
    <mergeCell ref="A1:B1"/>
    <mergeCell ref="C1:D1"/>
    <mergeCell ref="E1:F1"/>
    <mergeCell ref="B2:C2"/>
    <mergeCell ref="A16:B16"/>
    <mergeCell ref="A17:B17"/>
  </mergeCells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8"/>
  <sheetViews>
    <sheetView zoomScale="130" zoomScaleNormal="130" workbookViewId="0">
      <selection activeCell="B4" sqref="B4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201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1918</v>
      </c>
      <c r="G4" s="3"/>
    </row>
    <row r="5" spans="1:7" ht="18.75" x14ac:dyDescent="0.3">
      <c r="A5" s="1" t="s">
        <v>7</v>
      </c>
      <c r="B5" s="277">
        <f>B6*B8</f>
        <v>94.72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512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202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0.185</v>
      </c>
      <c r="C8" s="3"/>
      <c r="D8" s="3"/>
      <c r="E8" s="3" t="s">
        <v>17</v>
      </c>
      <c r="F8" s="296">
        <f>F7/B5</f>
        <v>10.557432432432433</v>
      </c>
      <c r="G8" s="3"/>
    </row>
    <row r="9" spans="1:7" ht="18.75" x14ac:dyDescent="0.3">
      <c r="A9" s="1" t="s">
        <v>66</v>
      </c>
      <c r="B9" s="1">
        <v>8185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334"/>
      <c r="D11" s="1330" t="s">
        <v>164</v>
      </c>
      <c r="E11" s="1330" t="s">
        <v>198</v>
      </c>
      <c r="F11" s="1"/>
    </row>
    <row r="12" spans="1:7" ht="18.75" x14ac:dyDescent="0.3">
      <c r="A12" s="2072" t="s">
        <v>20</v>
      </c>
      <c r="B12" s="2072"/>
      <c r="C12" s="1331"/>
      <c r="D12" s="1331">
        <v>0.6</v>
      </c>
      <c r="E12" s="1333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333">
        <v>2</v>
      </c>
      <c r="E13" s="1333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333">
        <v>2</v>
      </c>
      <c r="E14" s="1333">
        <f>D14*F7</f>
        <v>2000</v>
      </c>
      <c r="F14" s="1"/>
    </row>
    <row r="15" spans="1:7" ht="18.75" x14ac:dyDescent="0.3">
      <c r="A15" s="1332"/>
      <c r="B15" s="1332"/>
      <c r="C15" s="22"/>
      <c r="D15" s="25"/>
      <c r="E15" s="23"/>
      <c r="F15" s="1329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335" t="s">
        <v>25</v>
      </c>
      <c r="D17" s="1330" t="s">
        <v>26</v>
      </c>
      <c r="E17" s="1"/>
      <c r="F17" s="212"/>
    </row>
    <row r="18" spans="1:12" ht="18.75" x14ac:dyDescent="0.3">
      <c r="A18" s="2077" t="s">
        <v>203</v>
      </c>
      <c r="B18" s="2077"/>
      <c r="C18" s="20">
        <v>0.11600000000000001</v>
      </c>
      <c r="D18" s="74">
        <f>B5*C18/100*1000</f>
        <v>109.87520000000001</v>
      </c>
      <c r="E18" s="1"/>
      <c r="F18" s="212"/>
    </row>
    <row r="19" spans="1:12" ht="18.75" x14ac:dyDescent="0.3">
      <c r="A19" s="2077" t="s">
        <v>28</v>
      </c>
      <c r="B19" s="2077"/>
      <c r="C19" s="20">
        <v>0.02</v>
      </c>
      <c r="D19" s="74">
        <f>B5*C19/100*1000</f>
        <v>18.944000000000003</v>
      </c>
      <c r="E19" s="1"/>
      <c r="F19" s="212"/>
    </row>
    <row r="20" spans="1:12" ht="18.75" x14ac:dyDescent="0.3">
      <c r="A20" s="2077" t="s">
        <v>52</v>
      </c>
      <c r="B20" s="2077"/>
      <c r="C20" s="20">
        <v>7.0999999999999994E-2</v>
      </c>
      <c r="D20" s="74">
        <f>B5*C20/100*1000</f>
        <v>67.251199999999997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2078" t="str">
        <f>B7</f>
        <v>VISON</v>
      </c>
      <c r="C23" s="2078"/>
      <c r="D23" s="44" t="s">
        <v>30</v>
      </c>
      <c r="E23" s="44">
        <f>F4</f>
        <v>1918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329" t="s">
        <v>26</v>
      </c>
      <c r="E24" s="1"/>
      <c r="F24" s="1"/>
    </row>
    <row r="25" spans="1:12" ht="18.75" x14ac:dyDescent="0.3">
      <c r="A25" s="2095" t="str">
        <f>A18</f>
        <v>PARDO ALLO LUMACRON SER 150%</v>
      </c>
      <c r="B25" s="2096"/>
      <c r="C25" s="48">
        <f>C18</f>
        <v>0.11600000000000001</v>
      </c>
      <c r="D25" s="49">
        <f t="shared" ref="C25:D27" si="0">D18</f>
        <v>109.87520000000001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0.02</v>
      </c>
      <c r="D26" s="49">
        <f t="shared" si="0"/>
        <v>18.944000000000003</v>
      </c>
      <c r="E26" s="1"/>
      <c r="F26" s="1"/>
    </row>
    <row r="27" spans="1:12" ht="18.75" x14ac:dyDescent="0.3">
      <c r="A27" s="2095" t="str">
        <f>A20</f>
        <v>AZUL LUMACRON FBLE 150%</v>
      </c>
      <c r="B27" s="2096"/>
      <c r="C27" s="48">
        <f t="shared" si="0"/>
        <v>7.0999999999999994E-2</v>
      </c>
      <c r="D27" s="49">
        <f t="shared" si="0"/>
        <v>67.251199999999997</v>
      </c>
      <c r="E27" s="2069" t="s">
        <v>83</v>
      </c>
      <c r="F27" s="2069"/>
    </row>
    <row r="28" spans="1:12" x14ac:dyDescent="0.25">
      <c r="D28" s="50"/>
    </row>
  </sheetData>
  <mergeCells count="18">
    <mergeCell ref="E27:F27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8"/>
  <sheetViews>
    <sheetView zoomScale="130" zoomScaleNormal="130" workbookViewId="0">
      <selection activeCell="B3" sqref="B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585" t="s">
        <v>201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1917</v>
      </c>
      <c r="G4" s="3"/>
    </row>
    <row r="5" spans="1:7" ht="18.75" x14ac:dyDescent="0.3">
      <c r="A5" s="1" t="s">
        <v>7</v>
      </c>
      <c r="B5" s="277">
        <f>B6*B8</f>
        <v>94.72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512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202</v>
      </c>
      <c r="C7" s="297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0.185</v>
      </c>
      <c r="C8" s="3"/>
      <c r="D8" s="3"/>
      <c r="E8" s="3" t="s">
        <v>17</v>
      </c>
      <c r="F8" s="296">
        <f>F7/B5</f>
        <v>10.557432432432433</v>
      </c>
      <c r="G8" s="3"/>
    </row>
    <row r="9" spans="1:7" ht="18.75" x14ac:dyDescent="0.3">
      <c r="A9" s="1" t="s">
        <v>66</v>
      </c>
      <c r="B9" s="1">
        <v>8185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1334"/>
      <c r="D11" s="1330" t="s">
        <v>164</v>
      </c>
      <c r="E11" s="1330" t="s">
        <v>198</v>
      </c>
      <c r="F11" s="1"/>
    </row>
    <row r="12" spans="1:7" ht="18.75" x14ac:dyDescent="0.3">
      <c r="A12" s="2072" t="s">
        <v>20</v>
      </c>
      <c r="B12" s="2072"/>
      <c r="C12" s="1331"/>
      <c r="D12" s="1331">
        <v>0.6</v>
      </c>
      <c r="E12" s="1333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333">
        <v>2</v>
      </c>
      <c r="E13" s="1333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333">
        <v>2</v>
      </c>
      <c r="E14" s="1333">
        <f>D14*F7</f>
        <v>2000</v>
      </c>
      <c r="F14" s="1"/>
    </row>
    <row r="15" spans="1:7" ht="18.75" x14ac:dyDescent="0.3">
      <c r="A15" s="1332"/>
      <c r="B15" s="1332"/>
      <c r="C15" s="22"/>
      <c r="D15" s="25"/>
      <c r="E15" s="23"/>
      <c r="F15" s="1329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335" t="s">
        <v>25</v>
      </c>
      <c r="D17" s="1330" t="s">
        <v>26</v>
      </c>
      <c r="E17" s="1"/>
      <c r="F17" s="212"/>
    </row>
    <row r="18" spans="1:12" ht="18.75" x14ac:dyDescent="0.3">
      <c r="A18" s="2077" t="s">
        <v>203</v>
      </c>
      <c r="B18" s="2077"/>
      <c r="C18" s="20">
        <v>0.11600000000000001</v>
      </c>
      <c r="D18" s="74">
        <f>B5*C18/100*1000</f>
        <v>109.87520000000001</v>
      </c>
      <c r="E18" s="1"/>
      <c r="F18" s="212"/>
    </row>
    <row r="19" spans="1:12" ht="18.75" x14ac:dyDescent="0.3">
      <c r="A19" s="2077" t="s">
        <v>28</v>
      </c>
      <c r="B19" s="2077"/>
      <c r="C19" s="20">
        <v>0.02</v>
      </c>
      <c r="D19" s="74">
        <f>B5*C19/100*1000</f>
        <v>18.944000000000003</v>
      </c>
      <c r="E19" s="1"/>
      <c r="F19" s="212"/>
    </row>
    <row r="20" spans="1:12" ht="18.75" x14ac:dyDescent="0.3">
      <c r="A20" s="2077" t="s">
        <v>52</v>
      </c>
      <c r="B20" s="2077"/>
      <c r="C20" s="20">
        <v>7.0999999999999994E-2</v>
      </c>
      <c r="D20" s="74">
        <f>B5*C20/100*1000</f>
        <v>67.251199999999997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2078" t="str">
        <f>B7</f>
        <v>VISON</v>
      </c>
      <c r="C23" s="2078"/>
      <c r="D23" s="44" t="s">
        <v>30</v>
      </c>
      <c r="E23" s="44">
        <f>F4</f>
        <v>1917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329" t="s">
        <v>26</v>
      </c>
      <c r="E24" s="1"/>
      <c r="F24" s="1"/>
    </row>
    <row r="25" spans="1:12" ht="18.75" x14ac:dyDescent="0.3">
      <c r="A25" s="2095" t="str">
        <f>A18</f>
        <v>PARDO ALLO LUMACRON SER 150%</v>
      </c>
      <c r="B25" s="2096"/>
      <c r="C25" s="48">
        <f>C18</f>
        <v>0.11600000000000001</v>
      </c>
      <c r="D25" s="49">
        <f t="shared" ref="C25:D27" si="0">D18</f>
        <v>109.87520000000001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0.02</v>
      </c>
      <c r="D26" s="49">
        <f t="shared" si="0"/>
        <v>18.944000000000003</v>
      </c>
      <c r="E26" s="1"/>
      <c r="F26" s="1"/>
    </row>
    <row r="27" spans="1:12" ht="18.75" x14ac:dyDescent="0.3">
      <c r="A27" s="2095" t="str">
        <f>A20</f>
        <v>AZUL LUMACRON FBLE 150%</v>
      </c>
      <c r="B27" s="2096"/>
      <c r="C27" s="48">
        <f t="shared" si="0"/>
        <v>7.0999999999999994E-2</v>
      </c>
      <c r="D27" s="49">
        <f t="shared" si="0"/>
        <v>67.251199999999997</v>
      </c>
      <c r="E27" s="2069" t="s">
        <v>83</v>
      </c>
      <c r="F27" s="2069"/>
    </row>
    <row r="28" spans="1:12" x14ac:dyDescent="0.25">
      <c r="D28" s="50"/>
    </row>
  </sheetData>
  <mergeCells count="18">
    <mergeCell ref="E27:F27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C19" sqref="C1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326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1913</v>
      </c>
      <c r="G4" s="3"/>
    </row>
    <row r="5" spans="1:7" ht="18.75" x14ac:dyDescent="0.3">
      <c r="A5" s="1" t="s">
        <v>7</v>
      </c>
      <c r="B5" s="8">
        <f>B6*B8</f>
        <v>154.69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499</v>
      </c>
      <c r="C6" s="3" t="s">
        <v>5</v>
      </c>
      <c r="D6" s="3"/>
      <c r="E6" s="3" t="s">
        <v>12</v>
      </c>
      <c r="F6" s="1326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0.31</v>
      </c>
      <c r="C8" s="3"/>
      <c r="D8" s="3"/>
      <c r="E8" s="3" t="s">
        <v>17</v>
      </c>
      <c r="F8" s="1019">
        <f>F7/B5</f>
        <v>6.4645419872002066</v>
      </c>
      <c r="G8" s="3"/>
    </row>
    <row r="9" spans="1:7" ht="18.75" x14ac:dyDescent="0.3">
      <c r="A9" s="1" t="s">
        <v>66</v>
      </c>
      <c r="B9" s="1326">
        <v>7555</v>
      </c>
      <c r="C9" s="1"/>
      <c r="D9" s="1"/>
      <c r="E9" s="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323"/>
      <c r="D11" s="1323"/>
      <c r="E11" s="1328"/>
      <c r="F11" s="1"/>
    </row>
    <row r="12" spans="1:7" ht="18.75" x14ac:dyDescent="0.3">
      <c r="A12" s="2072" t="s">
        <v>20</v>
      </c>
      <c r="B12" s="2072"/>
      <c r="C12" s="1321"/>
      <c r="D12" s="1321">
        <v>0.6</v>
      </c>
      <c r="E12" s="1327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327">
        <v>2</v>
      </c>
      <c r="E13" s="1327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327">
        <v>2</v>
      </c>
      <c r="E14" s="1327">
        <f>D14*F7</f>
        <v>2000</v>
      </c>
      <c r="F14" s="1"/>
    </row>
    <row r="15" spans="1:7" ht="18.75" x14ac:dyDescent="0.3">
      <c r="A15" s="1324"/>
      <c r="B15" s="1324"/>
      <c r="C15" s="22"/>
      <c r="D15" s="25"/>
      <c r="E15" s="23"/>
      <c r="F15" s="1320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325" t="s">
        <v>25</v>
      </c>
      <c r="D17" s="1322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1.4E-2</v>
      </c>
      <c r="D18" s="74">
        <f>B5*C18/100*1000</f>
        <v>21.656599999999997</v>
      </c>
      <c r="E18" s="1"/>
      <c r="F18" s="212"/>
    </row>
    <row r="19" spans="1:12" ht="18.75" x14ac:dyDescent="0.3">
      <c r="A19" s="2077" t="s">
        <v>145</v>
      </c>
      <c r="B19" s="2077"/>
      <c r="C19" s="34">
        <v>1.3</v>
      </c>
      <c r="D19" s="736">
        <f>B5*C19/100*1000</f>
        <v>2010.97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1913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320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1.4E-2</v>
      </c>
      <c r="D25" s="74">
        <f>B5*C25/100*1000</f>
        <v>21.656599999999997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1.3</v>
      </c>
      <c r="D26" s="1228">
        <f>B5*C26/100*1000</f>
        <v>2010.97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1500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1500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A20:B20"/>
    <mergeCell ref="B23:C23"/>
    <mergeCell ref="A24:B24"/>
    <mergeCell ref="A25:B25"/>
    <mergeCell ref="A26:B26"/>
    <mergeCell ref="E27:F27"/>
    <mergeCell ref="A29:D29"/>
    <mergeCell ref="A30:B30"/>
    <mergeCell ref="A31:B31"/>
    <mergeCell ref="A32:B32"/>
    <mergeCell ref="A27:B27"/>
  </mergeCells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zoomScale="130" zoomScaleNormal="130" workbookViewId="0">
      <selection activeCell="C20" sqref="C2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1892</v>
      </c>
    </row>
    <row r="5" spans="1:12" ht="18.75" x14ac:dyDescent="0.3">
      <c r="A5" s="1" t="s">
        <v>7</v>
      </c>
      <c r="B5" s="315">
        <f>B6*B8</f>
        <v>309.38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998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0.31</v>
      </c>
      <c r="C8" s="1"/>
      <c r="D8" s="1"/>
      <c r="E8" s="3" t="s">
        <v>17</v>
      </c>
      <c r="F8" s="546">
        <f>F7/B5</f>
        <v>1.939362596160062</v>
      </c>
    </row>
    <row r="9" spans="1:12" ht="18.75" x14ac:dyDescent="0.3">
      <c r="A9" s="1" t="s">
        <v>66</v>
      </c>
      <c r="B9" s="1">
        <v>7555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319"/>
      <c r="D12" s="1319">
        <v>1</v>
      </c>
      <c r="E12" s="1317">
        <f>F7*D12</f>
        <v>600</v>
      </c>
      <c r="F12" s="1"/>
    </row>
    <row r="13" spans="1:12" ht="18.75" x14ac:dyDescent="0.3">
      <c r="A13" s="2072" t="s">
        <v>152</v>
      </c>
      <c r="B13" s="2072"/>
      <c r="C13" s="1313"/>
      <c r="D13" s="1313">
        <v>1</v>
      </c>
      <c r="E13" s="1317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1317">
        <v>40</v>
      </c>
      <c r="E14" s="1317">
        <f>D14*F7</f>
        <v>24000</v>
      </c>
      <c r="F14" s="1"/>
    </row>
    <row r="15" spans="1:12" ht="18.75" x14ac:dyDescent="0.3">
      <c r="A15" s="1314"/>
      <c r="B15" s="1314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312"/>
      <c r="D16" s="1312"/>
      <c r="E16" s="1"/>
      <c r="F16" s="1316" t="s">
        <v>84</v>
      </c>
    </row>
    <row r="17" spans="1:6" ht="18.75" x14ac:dyDescent="0.3">
      <c r="A17" s="2079" t="s">
        <v>24</v>
      </c>
      <c r="B17" s="2079"/>
      <c r="C17" s="1315" t="s">
        <v>25</v>
      </c>
      <c r="D17" s="1312" t="s">
        <v>26</v>
      </c>
      <c r="E17" s="1"/>
      <c r="F17" s="211"/>
    </row>
    <row r="18" spans="1:6" ht="18.75" x14ac:dyDescent="0.3">
      <c r="A18" s="2071" t="s">
        <v>196</v>
      </c>
      <c r="B18" s="2071"/>
      <c r="C18" s="20">
        <v>0.63</v>
      </c>
      <c r="D18" s="74">
        <f>B5*C18/100*1000</f>
        <v>1949.0940000000001</v>
      </c>
      <c r="E18" s="1"/>
      <c r="F18" s="212"/>
    </row>
    <row r="19" spans="1:6" ht="18.75" x14ac:dyDescent="0.3">
      <c r="A19" s="2077" t="s">
        <v>194</v>
      </c>
      <c r="B19" s="2076"/>
      <c r="C19" s="34">
        <v>0.42</v>
      </c>
      <c r="D19" s="74">
        <f>B5*C19/100*1000</f>
        <v>1299.3959999999997</v>
      </c>
      <c r="E19" s="1" t="s">
        <v>29</v>
      </c>
      <c r="F19" s="212"/>
    </row>
    <row r="20" spans="1:6" ht="18.75" x14ac:dyDescent="0.3">
      <c r="A20" s="2071" t="s">
        <v>154</v>
      </c>
      <c r="B20" s="2071"/>
      <c r="C20" s="20">
        <v>2.52</v>
      </c>
      <c r="D20" s="74">
        <f>B5*C20/100*1000</f>
        <v>7796.3760000000002</v>
      </c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1892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318" t="s">
        <v>25</v>
      </c>
      <c r="D24" s="1312" t="s">
        <v>26</v>
      </c>
      <c r="E24" s="1"/>
      <c r="F24" s="1"/>
    </row>
    <row r="25" spans="1:6" ht="18.75" x14ac:dyDescent="0.3">
      <c r="A25" s="2071" t="str">
        <f>A18</f>
        <v>NARANJA KAYARUS 2GL 200%</v>
      </c>
      <c r="B25" s="2071"/>
      <c r="C25" s="48">
        <f t="shared" ref="C25:D26" si="0">C18</f>
        <v>0.63</v>
      </c>
      <c r="D25" s="49">
        <f t="shared" si="0"/>
        <v>1949.0940000000001</v>
      </c>
      <c r="E25" s="1"/>
      <c r="F25" s="1"/>
    </row>
    <row r="26" spans="1:6" ht="18.75" x14ac:dyDescent="0.3">
      <c r="A26" s="2071" t="str">
        <f>A19</f>
        <v>ROJO KAYARUS 3BL 200%</v>
      </c>
      <c r="B26" s="2071"/>
      <c r="C26" s="48">
        <f>C19</f>
        <v>0.42</v>
      </c>
      <c r="D26" s="49">
        <f t="shared" si="0"/>
        <v>1299.3959999999997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f>C20</f>
        <v>2.52</v>
      </c>
      <c r="D27" s="49">
        <f>D20</f>
        <v>7796.3760000000002</v>
      </c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308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1889</v>
      </c>
      <c r="G4" s="3"/>
    </row>
    <row r="5" spans="1:7" ht="18.75" x14ac:dyDescent="0.3">
      <c r="A5" s="1" t="s">
        <v>7</v>
      </c>
      <c r="B5" s="277">
        <f>B6*B8</f>
        <v>154.69</v>
      </c>
      <c r="C5" s="3" t="s">
        <v>8</v>
      </c>
      <c r="D5" s="3"/>
      <c r="E5" s="5" t="s">
        <v>9</v>
      </c>
      <c r="F5" s="1308" t="s">
        <v>10</v>
      </c>
      <c r="G5" s="3"/>
    </row>
    <row r="6" spans="1:7" ht="18.75" x14ac:dyDescent="0.3">
      <c r="A6" s="1" t="s">
        <v>11</v>
      </c>
      <c r="B6" s="276">
        <v>499</v>
      </c>
      <c r="C6" s="3" t="s">
        <v>5</v>
      </c>
      <c r="D6" s="3"/>
      <c r="E6" s="3" t="s">
        <v>12</v>
      </c>
      <c r="F6" s="1308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0.31</v>
      </c>
      <c r="C8" s="3"/>
      <c r="D8" s="3"/>
      <c r="E8" s="3" t="s">
        <v>17</v>
      </c>
      <c r="F8" s="1308">
        <f>F7/B5</f>
        <v>6.4645419872002066</v>
      </c>
      <c r="G8" s="3"/>
    </row>
    <row r="9" spans="1:7" ht="18.75" x14ac:dyDescent="0.3">
      <c r="A9" s="1" t="s">
        <v>66</v>
      </c>
      <c r="B9" s="1308">
        <v>7555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307"/>
      <c r="D11" s="1307"/>
      <c r="E11" s="1310"/>
      <c r="F11" s="1"/>
    </row>
    <row r="12" spans="1:7" ht="18.75" x14ac:dyDescent="0.3">
      <c r="A12" s="2072" t="s">
        <v>170</v>
      </c>
      <c r="B12" s="2072"/>
      <c r="C12" s="1303"/>
      <c r="D12" s="1303">
        <v>1</v>
      </c>
      <c r="E12" s="1309">
        <f>F7*D12</f>
        <v>1000</v>
      </c>
      <c r="F12" s="1"/>
    </row>
    <row r="13" spans="1:7" ht="18.75" x14ac:dyDescent="0.3">
      <c r="A13" s="2072" t="s">
        <v>21</v>
      </c>
      <c r="B13" s="2072"/>
      <c r="C13" s="20"/>
      <c r="D13" s="1309">
        <v>2</v>
      </c>
      <c r="E13" s="1309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309">
        <v>2</v>
      </c>
      <c r="E14" s="1309">
        <f>D14*F7</f>
        <v>2000</v>
      </c>
      <c r="F14" s="1"/>
    </row>
    <row r="15" spans="1:7" ht="18.75" x14ac:dyDescent="0.3">
      <c r="A15" s="1306" t="s">
        <v>29</v>
      </c>
      <c r="B15" s="1306"/>
      <c r="C15" s="22"/>
      <c r="D15" s="25"/>
      <c r="E15" s="23"/>
      <c r="F15" s="1304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311" t="s">
        <v>25</v>
      </c>
      <c r="D17" s="1305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309.38000000000005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46.406999999999996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928.14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1889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304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309.38000000000005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46.406999999999996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928.14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E27:F27"/>
    <mergeCell ref="D29:F2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D13" sqref="D1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308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1888</v>
      </c>
      <c r="G4" s="3"/>
    </row>
    <row r="5" spans="1:7" ht="18.75" x14ac:dyDescent="0.3">
      <c r="A5" s="1" t="s">
        <v>7</v>
      </c>
      <c r="B5" s="277">
        <f>B6*B8</f>
        <v>154.69</v>
      </c>
      <c r="C5" s="3" t="s">
        <v>8</v>
      </c>
      <c r="D5" s="3"/>
      <c r="E5" s="5" t="s">
        <v>9</v>
      </c>
      <c r="F5" s="1308" t="s">
        <v>10</v>
      </c>
      <c r="G5" s="3"/>
    </row>
    <row r="6" spans="1:7" ht="18.75" x14ac:dyDescent="0.3">
      <c r="A6" s="1" t="s">
        <v>11</v>
      </c>
      <c r="B6" s="276">
        <v>499</v>
      </c>
      <c r="C6" s="3" t="s">
        <v>5</v>
      </c>
      <c r="D6" s="3"/>
      <c r="E6" s="3" t="s">
        <v>12</v>
      </c>
      <c r="F6" s="1308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0.31</v>
      </c>
      <c r="C8" s="3"/>
      <c r="D8" s="3"/>
      <c r="E8" s="3" t="s">
        <v>17</v>
      </c>
      <c r="F8" s="1308">
        <f>F7/B5</f>
        <v>6.4645419872002066</v>
      </c>
      <c r="G8" s="3"/>
    </row>
    <row r="9" spans="1:7" ht="18.75" x14ac:dyDescent="0.3">
      <c r="A9" s="1" t="s">
        <v>66</v>
      </c>
      <c r="B9" s="1308">
        <v>7555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307"/>
      <c r="D11" s="1307"/>
      <c r="E11" s="1310"/>
      <c r="F11" s="1"/>
    </row>
    <row r="12" spans="1:7" ht="18.75" x14ac:dyDescent="0.3">
      <c r="A12" s="2072" t="s">
        <v>170</v>
      </c>
      <c r="B12" s="2072"/>
      <c r="C12" s="1303"/>
      <c r="D12" s="1303">
        <v>1</v>
      </c>
      <c r="E12" s="1309">
        <f>F7*D12</f>
        <v>1000</v>
      </c>
      <c r="F12" s="1"/>
    </row>
    <row r="13" spans="1:7" ht="18.75" x14ac:dyDescent="0.3">
      <c r="A13" s="2072" t="s">
        <v>21</v>
      </c>
      <c r="B13" s="2072"/>
      <c r="C13" s="20"/>
      <c r="D13" s="1309">
        <v>2</v>
      </c>
      <c r="E13" s="1309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309">
        <v>2</v>
      </c>
      <c r="E14" s="1309">
        <f>D14*F7</f>
        <v>2000</v>
      </c>
      <c r="F14" s="1"/>
    </row>
    <row r="15" spans="1:7" ht="18.75" x14ac:dyDescent="0.3">
      <c r="A15" s="1306" t="s">
        <v>29</v>
      </c>
      <c r="B15" s="1306"/>
      <c r="C15" s="22"/>
      <c r="D15" s="25"/>
      <c r="E15" s="23"/>
      <c r="F15" s="1304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311" t="s">
        <v>25</v>
      </c>
      <c r="D17" s="1305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309.38000000000005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46.406999999999996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928.14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1888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304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309.38000000000005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46.406999999999996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928.14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E27:F27"/>
    <mergeCell ref="D29:F2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0" zoomScale="130" zoomScaleNormal="130" workbookViewId="0">
      <selection activeCell="C23" sqref="C2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77" t="s">
        <v>87</v>
      </c>
      <c r="C2" s="1"/>
      <c r="D2" s="1"/>
      <c r="E2" s="3" t="s">
        <v>1</v>
      </c>
      <c r="F2" s="1301">
        <f ca="1">TODAY()</f>
        <v>45555</v>
      </c>
    </row>
    <row r="3" spans="1:6" ht="18.75" x14ac:dyDescent="0.3">
      <c r="A3" s="1" t="s">
        <v>2</v>
      </c>
      <c r="B3" s="1263" t="s">
        <v>177</v>
      </c>
      <c r="C3" s="1"/>
      <c r="D3" s="1"/>
      <c r="E3" s="3" t="s">
        <v>3</v>
      </c>
      <c r="F3" s="546" t="s">
        <v>144</v>
      </c>
    </row>
    <row r="4" spans="1:6" ht="18.75" x14ac:dyDescent="0.3">
      <c r="A4" s="1" t="s">
        <v>4</v>
      </c>
      <c r="B4" s="315">
        <v>1.5</v>
      </c>
      <c r="C4" s="1" t="s">
        <v>5</v>
      </c>
      <c r="D4" s="1"/>
      <c r="E4" s="3" t="s">
        <v>6</v>
      </c>
      <c r="F4" s="889">
        <v>1861</v>
      </c>
    </row>
    <row r="5" spans="1:6" ht="18.75" x14ac:dyDescent="0.3">
      <c r="A5" s="1" t="s">
        <v>7</v>
      </c>
      <c r="B5" s="1302">
        <f>B6*B8</f>
        <v>139.91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823</v>
      </c>
      <c r="C6" s="1" t="s">
        <v>5</v>
      </c>
      <c r="D6" s="1"/>
      <c r="E6" s="3" t="s">
        <v>12</v>
      </c>
      <c r="F6" s="275" t="s">
        <v>191</v>
      </c>
    </row>
    <row r="7" spans="1:6" ht="18.75" x14ac:dyDescent="0.3">
      <c r="A7" s="1" t="s">
        <v>14</v>
      </c>
      <c r="B7" s="889" t="s">
        <v>80</v>
      </c>
      <c r="C7" s="1"/>
      <c r="D7" s="1"/>
      <c r="E7" s="3" t="s">
        <v>15</v>
      </c>
      <c r="F7" s="297">
        <v>600</v>
      </c>
    </row>
    <row r="8" spans="1:6" ht="18.75" x14ac:dyDescent="0.3">
      <c r="A8" s="1" t="s">
        <v>16</v>
      </c>
      <c r="B8" s="348">
        <v>0.17</v>
      </c>
      <c r="C8" s="1"/>
      <c r="D8" s="1"/>
      <c r="E8" s="3" t="s">
        <v>17</v>
      </c>
      <c r="F8" s="546">
        <f>F7/B5</f>
        <v>4.2884711600314489</v>
      </c>
    </row>
    <row r="9" spans="1:6" ht="18.75" x14ac:dyDescent="0.3">
      <c r="A9" s="1" t="s">
        <v>66</v>
      </c>
      <c r="B9" s="1">
        <v>8120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 t="s">
        <v>29</v>
      </c>
      <c r="C11" s="1"/>
      <c r="D11" s="1"/>
      <c r="E11" s="1"/>
      <c r="F11" s="1"/>
    </row>
    <row r="12" spans="1:6" ht="18.75" x14ac:dyDescent="0.3">
      <c r="A12" s="2079" t="s">
        <v>18</v>
      </c>
      <c r="B12" s="2079"/>
      <c r="C12" s="2079"/>
      <c r="D12" s="2079"/>
      <c r="E12" s="2079"/>
      <c r="F12" s="1"/>
    </row>
    <row r="13" spans="1:6" ht="18.75" x14ac:dyDescent="0.3">
      <c r="A13" s="2072" t="s">
        <v>117</v>
      </c>
      <c r="B13" s="2072"/>
      <c r="C13" s="1300"/>
      <c r="D13" s="1300">
        <v>1</v>
      </c>
      <c r="E13" s="1295">
        <f>F7*D13</f>
        <v>600</v>
      </c>
      <c r="F13" s="1"/>
    </row>
    <row r="14" spans="1:6" ht="18.75" x14ac:dyDescent="0.3">
      <c r="A14" s="2072" t="s">
        <v>152</v>
      </c>
      <c r="B14" s="2072"/>
      <c r="C14" s="1294"/>
      <c r="D14" s="1294">
        <v>1</v>
      </c>
      <c r="E14" s="1295">
        <f>F7*D14</f>
        <v>600</v>
      </c>
      <c r="F14" s="1"/>
    </row>
    <row r="15" spans="1:6" ht="18.75" x14ac:dyDescent="0.3">
      <c r="A15" s="2072" t="s">
        <v>153</v>
      </c>
      <c r="B15" s="2072"/>
      <c r="C15" s="20"/>
      <c r="D15" s="1295">
        <v>45</v>
      </c>
      <c r="E15" s="1295">
        <f>D15*F7</f>
        <v>27000</v>
      </c>
      <c r="F15" s="1"/>
    </row>
    <row r="16" spans="1:6" ht="18.75" x14ac:dyDescent="0.3">
      <c r="A16" s="2072"/>
      <c r="B16" s="2072"/>
      <c r="C16" s="20"/>
      <c r="D16" s="1295"/>
      <c r="E16" s="1295"/>
      <c r="F16" s="1"/>
    </row>
    <row r="17" spans="1:6" ht="18.75" x14ac:dyDescent="0.3">
      <c r="A17" s="2105"/>
      <c r="B17" s="2105"/>
      <c r="C17" s="22"/>
      <c r="D17" s="23"/>
      <c r="E17" s="23"/>
      <c r="F17" s="1"/>
    </row>
    <row r="18" spans="1:6" ht="18.75" x14ac:dyDescent="0.3">
      <c r="A18" s="1292"/>
      <c r="B18" s="1292"/>
      <c r="C18" s="22"/>
      <c r="D18" s="25"/>
      <c r="E18" s="23"/>
      <c r="F18" s="1297" t="s">
        <v>84</v>
      </c>
    </row>
    <row r="19" spans="1:6" ht="18.75" x14ac:dyDescent="0.3">
      <c r="A19" s="2073" t="s">
        <v>23</v>
      </c>
      <c r="B19" s="2125"/>
      <c r="C19" s="1293"/>
      <c r="D19" s="1293"/>
      <c r="E19" s="1"/>
      <c r="F19" s="211"/>
    </row>
    <row r="20" spans="1:6" ht="18.75" x14ac:dyDescent="0.3">
      <c r="A20" s="2079" t="s">
        <v>24</v>
      </c>
      <c r="B20" s="2079"/>
      <c r="C20" s="1296" t="s">
        <v>25</v>
      </c>
      <c r="D20" s="1293" t="s">
        <v>26</v>
      </c>
      <c r="E20" s="1"/>
      <c r="F20" s="212"/>
    </row>
    <row r="21" spans="1:6" ht="18.75" x14ac:dyDescent="0.3">
      <c r="A21" s="2076" t="s">
        <v>154</v>
      </c>
      <c r="B21" s="2076"/>
      <c r="C21" s="20">
        <v>1.3</v>
      </c>
      <c r="D21" s="74">
        <f>B5*C21/100*1000</f>
        <v>1818.8300000000002</v>
      </c>
      <c r="E21" s="1"/>
      <c r="F21" s="212"/>
    </row>
    <row r="22" spans="1:6" ht="18.75" x14ac:dyDescent="0.3">
      <c r="A22" s="2077" t="s">
        <v>200</v>
      </c>
      <c r="B22" s="2076"/>
      <c r="C22" s="34">
        <v>0.67</v>
      </c>
      <c r="D22" s="74">
        <f>B5*C22/100*1000</f>
        <v>937.39700000000005</v>
      </c>
      <c r="E22" s="1"/>
      <c r="F22" s="212"/>
    </row>
    <row r="23" spans="1:6" ht="18.75" x14ac:dyDescent="0.3">
      <c r="A23" s="2072"/>
      <c r="B23" s="2072"/>
      <c r="C23" s="20"/>
      <c r="D23" s="74"/>
      <c r="E23" s="1"/>
      <c r="F23" s="213"/>
    </row>
    <row r="24" spans="1:6" ht="18.75" x14ac:dyDescent="0.3">
      <c r="A24" s="676"/>
      <c r="B24" s="676"/>
      <c r="C24" s="677"/>
      <c r="D24" s="678"/>
      <c r="E24" s="679"/>
      <c r="F24" s="679"/>
    </row>
    <row r="25" spans="1:6" ht="18.75" x14ac:dyDescent="0.3">
      <c r="A25" s="3" t="str">
        <f>B2</f>
        <v>TELARES DEL SUR</v>
      </c>
      <c r="B25" s="2078" t="str">
        <f>B7</f>
        <v>MARINO</v>
      </c>
      <c r="C25" s="2078"/>
      <c r="D25" s="1" t="s">
        <v>6</v>
      </c>
      <c r="E25" s="9">
        <f>F4</f>
        <v>1861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299" t="s">
        <v>25</v>
      </c>
      <c r="D26" s="1293" t="s">
        <v>26</v>
      </c>
      <c r="E26" s="1"/>
      <c r="F26" s="1"/>
    </row>
    <row r="27" spans="1:6" ht="18.75" x14ac:dyDescent="0.3">
      <c r="A27" s="2071" t="str">
        <f>A21</f>
        <v>AZUL KAYARUS BRL 200%</v>
      </c>
      <c r="B27" s="2071"/>
      <c r="C27" s="48">
        <f t="shared" ref="C27:D28" si="0">C21</f>
        <v>1.3</v>
      </c>
      <c r="D27" s="49">
        <f t="shared" si="0"/>
        <v>1818.8300000000002</v>
      </c>
      <c r="E27" s="1"/>
      <c r="F27" s="1"/>
    </row>
    <row r="28" spans="1:6" ht="18.75" x14ac:dyDescent="0.3">
      <c r="A28" s="2071" t="str">
        <f>A22</f>
        <v>NEGRO KAYARUS CH 1600</v>
      </c>
      <c r="B28" s="2071"/>
      <c r="C28" s="48">
        <f t="shared" si="0"/>
        <v>0.67</v>
      </c>
      <c r="D28" s="49">
        <f t="shared" si="0"/>
        <v>937.39700000000005</v>
      </c>
      <c r="E28" s="1"/>
      <c r="F28" s="1"/>
    </row>
    <row r="29" spans="1:6" ht="18.75" x14ac:dyDescent="0.3">
      <c r="A29" s="2068"/>
      <c r="B29" s="2068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</row>
    <row r="32" spans="1:6" x14ac:dyDescent="0.25">
      <c r="A32" s="2070" t="s">
        <v>21</v>
      </c>
      <c r="B32" s="2070"/>
      <c r="C32" s="141">
        <v>1.5</v>
      </c>
      <c r="D32" s="141">
        <f>F7*C32</f>
        <v>900</v>
      </c>
    </row>
    <row r="33" spans="1:4" x14ac:dyDescent="0.25">
      <c r="A33" s="2070" t="s">
        <v>158</v>
      </c>
      <c r="B33" s="2070"/>
      <c r="C33" s="141">
        <v>3</v>
      </c>
      <c r="D33" s="141">
        <f>F7*C33</f>
        <v>1800</v>
      </c>
    </row>
  </sheetData>
  <mergeCells count="24">
    <mergeCell ref="A20:B20"/>
    <mergeCell ref="A1:B1"/>
    <mergeCell ref="C1:D1"/>
    <mergeCell ref="E1:F1"/>
    <mergeCell ref="A12:B12"/>
    <mergeCell ref="C12:E12"/>
    <mergeCell ref="A13:B13"/>
    <mergeCell ref="A14:B14"/>
    <mergeCell ref="A15:B15"/>
    <mergeCell ref="A16:B16"/>
    <mergeCell ref="A17:B17"/>
    <mergeCell ref="A19:B19"/>
    <mergeCell ref="E29:F29"/>
    <mergeCell ref="A31:D31"/>
    <mergeCell ref="A32:B32"/>
    <mergeCell ref="A33:B33"/>
    <mergeCell ref="A21:B21"/>
    <mergeCell ref="A22:B22"/>
    <mergeCell ref="A23:B23"/>
    <mergeCell ref="B25:C25"/>
    <mergeCell ref="A26:B26"/>
    <mergeCell ref="A27:B27"/>
    <mergeCell ref="A28:B28"/>
    <mergeCell ref="A29:B29"/>
  </mergeCells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10" zoomScale="130" zoomScaleNormal="130" workbookViewId="0">
      <selection activeCell="C21" sqref="C2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1856</v>
      </c>
    </row>
    <row r="5" spans="1:12" ht="18.75" x14ac:dyDescent="0.3">
      <c r="A5" s="1" t="s">
        <v>7</v>
      </c>
      <c r="B5" s="315">
        <f>B6*B8</f>
        <v>298.89999999999998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980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2.0073603211776514</v>
      </c>
    </row>
    <row r="9" spans="1:12" ht="18.75" x14ac:dyDescent="0.3">
      <c r="A9" s="1" t="s">
        <v>66</v>
      </c>
      <c r="B9" s="1">
        <v>7553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291"/>
      <c r="D12" s="1291">
        <v>1</v>
      </c>
      <c r="E12" s="1281">
        <f>F7*D12</f>
        <v>600</v>
      </c>
      <c r="F12" s="1"/>
    </row>
    <row r="13" spans="1:12" ht="18.75" x14ac:dyDescent="0.3">
      <c r="A13" s="2072" t="s">
        <v>152</v>
      </c>
      <c r="B13" s="2072"/>
      <c r="C13" s="1284"/>
      <c r="D13" s="1284">
        <v>1</v>
      </c>
      <c r="E13" s="128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1281">
        <v>40</v>
      </c>
      <c r="E14" s="1281">
        <f>D14*F7</f>
        <v>24000</v>
      </c>
      <c r="F14" s="1"/>
    </row>
    <row r="15" spans="1:12" ht="18.75" x14ac:dyDescent="0.3">
      <c r="A15" s="1285"/>
      <c r="B15" s="1285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286"/>
      <c r="D16" s="1286"/>
      <c r="E16" s="1"/>
      <c r="F16" s="1287" t="s">
        <v>84</v>
      </c>
    </row>
    <row r="17" spans="1:6" ht="18.75" x14ac:dyDescent="0.3">
      <c r="A17" s="2079" t="s">
        <v>24</v>
      </c>
      <c r="B17" s="2079"/>
      <c r="C17" s="1288" t="s">
        <v>25</v>
      </c>
      <c r="D17" s="1286" t="s">
        <v>26</v>
      </c>
      <c r="E17" s="1"/>
      <c r="F17" s="211"/>
    </row>
    <row r="18" spans="1:6" ht="18.75" x14ac:dyDescent="0.3">
      <c r="A18" s="2071" t="s">
        <v>196</v>
      </c>
      <c r="B18" s="2071"/>
      <c r="C18" s="20">
        <v>0.6</v>
      </c>
      <c r="D18" s="74">
        <f>B5*C18/100*1000</f>
        <v>1793.3999999999996</v>
      </c>
      <c r="E18" s="1"/>
      <c r="F18" s="212"/>
    </row>
    <row r="19" spans="1:6" ht="18.75" x14ac:dyDescent="0.3">
      <c r="A19" s="2077" t="s">
        <v>194</v>
      </c>
      <c r="B19" s="2076"/>
      <c r="C19" s="34">
        <v>0.4</v>
      </c>
      <c r="D19" s="74">
        <f>B5*C19/100*1000</f>
        <v>1195.5999999999999</v>
      </c>
      <c r="E19" s="1" t="s">
        <v>29</v>
      </c>
      <c r="F19" s="212"/>
    </row>
    <row r="20" spans="1:6" ht="18.75" x14ac:dyDescent="0.3">
      <c r="A20" s="2071" t="s">
        <v>154</v>
      </c>
      <c r="B20" s="2071"/>
      <c r="C20" s="20">
        <v>2.52</v>
      </c>
      <c r="D20" s="74">
        <f>B5*C20/100*1000</f>
        <v>7532.2799999999988</v>
      </c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1856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290" t="s">
        <v>25</v>
      </c>
      <c r="D24" s="1286" t="s">
        <v>26</v>
      </c>
      <c r="E24" s="1"/>
      <c r="F24" s="1"/>
    </row>
    <row r="25" spans="1:6" ht="18.75" x14ac:dyDescent="0.3">
      <c r="A25" s="2071" t="str">
        <f>A18</f>
        <v>NARANJA KAYARUS 2GL 200%</v>
      </c>
      <c r="B25" s="2071"/>
      <c r="C25" s="48">
        <f t="shared" ref="C25:D26" si="0">C18</f>
        <v>0.6</v>
      </c>
      <c r="D25" s="49">
        <f t="shared" si="0"/>
        <v>1793.3999999999996</v>
      </c>
      <c r="E25" s="1"/>
      <c r="F25" s="1"/>
    </row>
    <row r="26" spans="1:6" ht="18.75" x14ac:dyDescent="0.3">
      <c r="A26" s="2071" t="str">
        <f>A19</f>
        <v>ROJO KAYARUS 3BL 200%</v>
      </c>
      <c r="B26" s="2071"/>
      <c r="C26" s="48">
        <f>C19</f>
        <v>0.4</v>
      </c>
      <c r="D26" s="49">
        <f t="shared" si="0"/>
        <v>1195.5999999999999</v>
      </c>
      <c r="E26" s="1"/>
      <c r="F26" s="1"/>
    </row>
    <row r="27" spans="1:6" ht="18.75" x14ac:dyDescent="0.3">
      <c r="A27" s="2071" t="str">
        <f>A20</f>
        <v>AZUL KAYARUS BRL 200%</v>
      </c>
      <c r="B27" s="2071"/>
      <c r="C27" s="48">
        <f>C20</f>
        <v>2.52</v>
      </c>
      <c r="D27" s="49">
        <f>D20</f>
        <v>7532.2799999999988</v>
      </c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topLeftCell="A10" zoomScale="130" zoomScaleNormal="130" workbookViewId="0">
      <selection activeCell="C23" sqref="C23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5.5" customHeight="1" thickBot="1" x14ac:dyDescent="0.4">
      <c r="A1" s="2085" t="s">
        <v>189</v>
      </c>
      <c r="B1" s="2086"/>
      <c r="C1" s="2085" t="s">
        <v>190</v>
      </c>
      <c r="D1" s="2086"/>
      <c r="E1" s="2080" t="s">
        <v>44</v>
      </c>
      <c r="F1" s="2081"/>
    </row>
    <row r="2" spans="1:7" ht="18.75" x14ac:dyDescent="0.3">
      <c r="A2" s="1" t="s">
        <v>0</v>
      </c>
      <c r="B2" s="1263" t="s">
        <v>195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585" t="s">
        <v>177</v>
      </c>
      <c r="C3" s="3"/>
      <c r="D3" s="5"/>
      <c r="E3" s="3" t="s">
        <v>3</v>
      </c>
      <c r="F3" s="1282" t="s">
        <v>144</v>
      </c>
      <c r="G3" s="3"/>
    </row>
    <row r="4" spans="1:7" ht="18.75" x14ac:dyDescent="0.3">
      <c r="A4" s="1" t="s">
        <v>4</v>
      </c>
      <c r="B4" s="294">
        <v>1.5</v>
      </c>
      <c r="C4" s="3" t="s">
        <v>5</v>
      </c>
      <c r="D4" s="3"/>
      <c r="E4" s="3" t="s">
        <v>6</v>
      </c>
      <c r="F4" s="279">
        <v>1855</v>
      </c>
      <c r="G4" s="3"/>
    </row>
    <row r="5" spans="1:7" ht="18.75" x14ac:dyDescent="0.3">
      <c r="A5" s="1" t="s">
        <v>7</v>
      </c>
      <c r="B5" s="8">
        <f>B6*B8</f>
        <v>153.33000000000001</v>
      </c>
      <c r="C5" s="3" t="s">
        <v>8</v>
      </c>
      <c r="D5" s="3"/>
      <c r="E5" s="5" t="s">
        <v>9</v>
      </c>
      <c r="F5" s="1282" t="s">
        <v>150</v>
      </c>
      <c r="G5" s="3"/>
    </row>
    <row r="6" spans="1:7" ht="18.75" x14ac:dyDescent="0.3">
      <c r="A6" s="1" t="s">
        <v>11</v>
      </c>
      <c r="B6" s="276">
        <v>807</v>
      </c>
      <c r="C6" s="3" t="s">
        <v>5</v>
      </c>
      <c r="D6" s="3"/>
      <c r="E6" s="3" t="s">
        <v>12</v>
      </c>
      <c r="F6" s="1282" t="s">
        <v>191</v>
      </c>
      <c r="G6" s="3"/>
    </row>
    <row r="7" spans="1:7" ht="18.75" x14ac:dyDescent="0.3">
      <c r="A7" s="1" t="s">
        <v>14</v>
      </c>
      <c r="B7" s="585" t="s">
        <v>53</v>
      </c>
      <c r="C7" s="3"/>
      <c r="D7" s="3"/>
      <c r="E7" s="3" t="s">
        <v>15</v>
      </c>
      <c r="F7" s="279">
        <v>600</v>
      </c>
      <c r="G7" s="3"/>
    </row>
    <row r="8" spans="1:7" ht="18.75" x14ac:dyDescent="0.3">
      <c r="A8" s="1" t="s">
        <v>16</v>
      </c>
      <c r="B8" s="359">
        <v>0.19</v>
      </c>
      <c r="C8" s="3"/>
      <c r="D8" s="3"/>
      <c r="E8" s="3" t="s">
        <v>17</v>
      </c>
      <c r="F8" s="1282">
        <f>F7/B5</f>
        <v>3.9131285462727448</v>
      </c>
      <c r="G8" s="3"/>
    </row>
    <row r="9" spans="1:7" ht="18.75" x14ac:dyDescent="0.3">
      <c r="A9" s="1" t="s">
        <v>66</v>
      </c>
      <c r="B9" s="1">
        <v>8122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83"/>
      <c r="D11" s="1283"/>
      <c r="E11" s="1289"/>
      <c r="F11" s="1"/>
    </row>
    <row r="12" spans="1:7" ht="18.75" x14ac:dyDescent="0.3">
      <c r="A12" s="2072"/>
      <c r="B12" s="2072"/>
      <c r="C12" s="1291"/>
      <c r="D12" s="1291"/>
      <c r="E12" s="1281"/>
      <c r="F12" s="1"/>
    </row>
    <row r="13" spans="1:7" ht="18.75" x14ac:dyDescent="0.3">
      <c r="A13" s="2072" t="s">
        <v>117</v>
      </c>
      <c r="B13" s="2072"/>
      <c r="C13" s="1284"/>
      <c r="D13" s="1284">
        <v>1</v>
      </c>
      <c r="E13" s="1281">
        <f>F7*D13</f>
        <v>600</v>
      </c>
      <c r="F13" s="1"/>
    </row>
    <row r="14" spans="1:7" ht="18.75" x14ac:dyDescent="0.3">
      <c r="A14" s="2072" t="s">
        <v>116</v>
      </c>
      <c r="B14" s="2072"/>
      <c r="C14" s="20"/>
      <c r="D14" s="1281">
        <v>1</v>
      </c>
      <c r="E14" s="1281">
        <f>D14*F7</f>
        <v>600</v>
      </c>
      <c r="F14" s="1"/>
    </row>
    <row r="15" spans="1:7" ht="18.75" x14ac:dyDescent="0.3">
      <c r="A15" s="2072" t="s">
        <v>192</v>
      </c>
      <c r="B15" s="2072"/>
      <c r="C15" s="2072"/>
      <c r="D15" s="1281">
        <v>35</v>
      </c>
      <c r="E15" s="1281">
        <f>F7*D15</f>
        <v>21000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1285"/>
      <c r="B17" s="1285"/>
      <c r="C17" s="22"/>
      <c r="D17" s="25"/>
      <c r="E17" s="23"/>
      <c r="F17" s="1287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1288" t="s">
        <v>25</v>
      </c>
      <c r="D19" s="1286" t="s">
        <v>26</v>
      </c>
      <c r="E19" s="1"/>
      <c r="F19" s="212"/>
    </row>
    <row r="20" spans="1:6" ht="18.75" x14ac:dyDescent="0.3">
      <c r="A20" s="2077" t="s">
        <v>193</v>
      </c>
      <c r="B20" s="2077"/>
      <c r="C20" s="20">
        <v>0.39</v>
      </c>
      <c r="D20" s="74">
        <f>B5*C20/100*1000</f>
        <v>597.98700000000008</v>
      </c>
      <c r="E20" s="1"/>
      <c r="F20" s="212"/>
    </row>
    <row r="21" spans="1:6" ht="18.75" x14ac:dyDescent="0.3">
      <c r="A21" s="2077" t="s">
        <v>194</v>
      </c>
      <c r="B21" s="2077"/>
      <c r="C21" s="34">
        <v>0.06</v>
      </c>
      <c r="D21" s="74">
        <f>B5*C21/100*1000</f>
        <v>91.99799999999999</v>
      </c>
      <c r="E21" s="1"/>
      <c r="F21" s="212"/>
    </row>
    <row r="22" spans="1:6" ht="18.75" x14ac:dyDescent="0.3">
      <c r="A22" s="2077" t="s">
        <v>154</v>
      </c>
      <c r="B22" s="2077"/>
      <c r="C22" s="20">
        <v>0.56000000000000005</v>
      </c>
      <c r="D22" s="74">
        <f>B5*C22/100*1000</f>
        <v>858.64800000000014</v>
      </c>
      <c r="E22" s="1"/>
      <c r="F22" s="213"/>
    </row>
    <row r="23" spans="1:6" ht="18.75" x14ac:dyDescent="0.3">
      <c r="A23" s="2105" t="s">
        <v>29</v>
      </c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DEL  SUR</v>
      </c>
      <c r="B25" s="2078" t="str">
        <f>B7</f>
        <v>VERDE MILITAR</v>
      </c>
      <c r="C25" s="2078"/>
      <c r="D25" s="1" t="s">
        <v>6</v>
      </c>
      <c r="E25" s="9">
        <f>F4</f>
        <v>1855</v>
      </c>
      <c r="F25" s="4">
        <f ca="1">F2</f>
        <v>45555</v>
      </c>
    </row>
    <row r="26" spans="1:6" ht="18.75" x14ac:dyDescent="0.3">
      <c r="A26" s="2094" t="s">
        <v>24</v>
      </c>
      <c r="B26" s="2094"/>
      <c r="C26" s="46" t="s">
        <v>25</v>
      </c>
      <c r="D26" s="1287" t="s">
        <v>26</v>
      </c>
      <c r="E26" s="1"/>
      <c r="F26" s="1"/>
    </row>
    <row r="27" spans="1:6" ht="18.75" x14ac:dyDescent="0.3">
      <c r="A27" s="2071" t="str">
        <f>A20</f>
        <v>NARANJA KAYARUS 2GL200%</v>
      </c>
      <c r="B27" s="2071"/>
      <c r="C27" s="48">
        <f>C20</f>
        <v>0.39</v>
      </c>
      <c r="D27" s="49">
        <f t="shared" ref="D27:D29" si="0">D20</f>
        <v>597.98700000000008</v>
      </c>
      <c r="E27" s="1"/>
      <c r="F27" s="1"/>
    </row>
    <row r="28" spans="1:6" ht="18.75" x14ac:dyDescent="0.3">
      <c r="A28" s="2071" t="str">
        <f>A21</f>
        <v>ROJO KAYARUS 3BL 200%</v>
      </c>
      <c r="B28" s="2071"/>
      <c r="C28" s="48">
        <f>C21</f>
        <v>0.06</v>
      </c>
      <c r="D28" s="49">
        <f t="shared" si="0"/>
        <v>91.99799999999999</v>
      </c>
      <c r="E28" s="1"/>
      <c r="F28" s="1"/>
    </row>
    <row r="29" spans="1:6" ht="18.75" x14ac:dyDescent="0.3">
      <c r="A29" s="2071" t="str">
        <f>A22</f>
        <v>AZUL KAYARUS BRL 200%</v>
      </c>
      <c r="B29" s="2071"/>
      <c r="C29" s="48">
        <f>C22</f>
        <v>0.56000000000000005</v>
      </c>
      <c r="D29" s="49">
        <f t="shared" si="0"/>
        <v>858.64800000000014</v>
      </c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157</v>
      </c>
      <c r="B31" s="2070"/>
      <c r="C31" s="2070"/>
      <c r="D31" s="2070"/>
    </row>
    <row r="32" spans="1:6" x14ac:dyDescent="0.25">
      <c r="A32" s="2070" t="s">
        <v>21</v>
      </c>
      <c r="B32" s="2070"/>
      <c r="C32" s="141">
        <v>1.5</v>
      </c>
      <c r="D32" s="1280">
        <f>F7*C32</f>
        <v>900</v>
      </c>
    </row>
    <row r="33" spans="1:4" x14ac:dyDescent="0.25">
      <c r="A33" s="2070" t="s">
        <v>158</v>
      </c>
      <c r="B33" s="2070"/>
      <c r="C33" s="141">
        <v>2.5</v>
      </c>
      <c r="D33" s="1280">
        <f>F7*C33</f>
        <v>1500</v>
      </c>
    </row>
  </sheetData>
  <mergeCells count="24">
    <mergeCell ref="E29:F29"/>
    <mergeCell ref="A31:D31"/>
    <mergeCell ref="A32:B32"/>
    <mergeCell ref="A33:B33"/>
    <mergeCell ref="A21:B21"/>
    <mergeCell ref="A22:B22"/>
    <mergeCell ref="A23:B23"/>
    <mergeCell ref="B25:C25"/>
    <mergeCell ref="A26:B26"/>
    <mergeCell ref="A27:B27"/>
    <mergeCell ref="A28:B28"/>
    <mergeCell ref="A29:B29"/>
    <mergeCell ref="A20:B20"/>
    <mergeCell ref="A1:B1"/>
    <mergeCell ref="C1:D1"/>
    <mergeCell ref="E1:F1"/>
    <mergeCell ref="A11:B11"/>
    <mergeCell ref="A12:B12"/>
    <mergeCell ref="A13:B13"/>
    <mergeCell ref="A14:B14"/>
    <mergeCell ref="A15:C15"/>
    <mergeCell ref="A16:B16"/>
    <mergeCell ref="A18:B18"/>
    <mergeCell ref="A19:B19"/>
  </mergeCells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0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6" width="13.5703125" customWidth="1"/>
  </cols>
  <sheetData>
    <row r="1" spans="1:7" ht="23.25" x14ac:dyDescent="0.35">
      <c r="A1" s="2103" t="s">
        <v>188</v>
      </c>
      <c r="B1" s="2103"/>
      <c r="C1" s="2159" t="s">
        <v>85</v>
      </c>
      <c r="D1" s="2159"/>
      <c r="E1" s="2103" t="s">
        <v>86</v>
      </c>
      <c r="F1" s="2103"/>
    </row>
    <row r="2" spans="1:7" ht="18.75" x14ac:dyDescent="0.3">
      <c r="A2" s="1" t="s">
        <v>0</v>
      </c>
      <c r="B2" s="1263" t="s">
        <v>87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7" t="s">
        <v>177</v>
      </c>
      <c r="C3" s="3"/>
      <c r="D3" s="5"/>
      <c r="E3" s="3" t="s">
        <v>3</v>
      </c>
      <c r="F3" s="27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1854</v>
      </c>
      <c r="G4" s="3"/>
    </row>
    <row r="5" spans="1:7" ht="18.75" x14ac:dyDescent="0.3">
      <c r="A5" s="1" t="s">
        <v>7</v>
      </c>
      <c r="B5" s="8">
        <f>B6*B8</f>
        <v>141.57499999999999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809</v>
      </c>
      <c r="C6" s="3" t="s">
        <v>5</v>
      </c>
      <c r="D6" s="3"/>
      <c r="E6" s="3" t="s">
        <v>12</v>
      </c>
      <c r="F6" s="1282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96">
        <v>1000</v>
      </c>
      <c r="G7" s="3"/>
    </row>
    <row r="8" spans="1:7" ht="18.75" x14ac:dyDescent="0.3">
      <c r="A8" s="1" t="s">
        <v>16</v>
      </c>
      <c r="B8" s="359">
        <v>0.17499999999999999</v>
      </c>
      <c r="C8" s="3"/>
      <c r="D8" s="3"/>
      <c r="E8" s="3" t="s">
        <v>17</v>
      </c>
      <c r="F8" s="1">
        <f>F7/B5</f>
        <v>7.0633939607981642</v>
      </c>
      <c r="G8" s="3"/>
    </row>
    <row r="9" spans="1:7" ht="18.75" x14ac:dyDescent="0.3">
      <c r="A9" s="1" t="s">
        <v>66</v>
      </c>
      <c r="B9" s="1">
        <v>8122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283"/>
      <c r="D12" s="1283"/>
      <c r="E12" s="1289"/>
      <c r="F12" s="1"/>
    </row>
    <row r="13" spans="1:7" ht="18.75" x14ac:dyDescent="0.3">
      <c r="A13" s="2072" t="s">
        <v>20</v>
      </c>
      <c r="B13" s="2072"/>
      <c r="C13" s="1284"/>
      <c r="D13" s="1284">
        <v>0.6</v>
      </c>
      <c r="E13" s="128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1281">
        <v>2</v>
      </c>
      <c r="E14" s="1281">
        <f>D14*F7</f>
        <v>2000</v>
      </c>
      <c r="F14" s="1"/>
    </row>
    <row r="15" spans="1:7" ht="18.75" x14ac:dyDescent="0.3">
      <c r="A15" s="2072" t="s">
        <v>22</v>
      </c>
      <c r="B15" s="2072"/>
      <c r="C15" s="20"/>
      <c r="D15" s="1281">
        <v>2.5</v>
      </c>
      <c r="E15" s="1281">
        <f>D15*F7</f>
        <v>2500</v>
      </c>
      <c r="F15" s="1"/>
    </row>
    <row r="16" spans="1:7" ht="18.75" x14ac:dyDescent="0.3">
      <c r="A16" s="2072"/>
      <c r="B16" s="2072"/>
      <c r="C16" s="20"/>
      <c r="D16" s="1281"/>
      <c r="E16" s="1281"/>
      <c r="F16" s="1"/>
    </row>
    <row r="17" spans="1:12" ht="18.75" x14ac:dyDescent="0.3">
      <c r="A17" s="2105"/>
      <c r="B17" s="2105"/>
      <c r="C17" s="22"/>
      <c r="D17" s="23"/>
      <c r="E17" s="23"/>
      <c r="F17" s="1287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1288" t="s">
        <v>25</v>
      </c>
      <c r="D19" s="1286" t="s">
        <v>26</v>
      </c>
      <c r="E19" s="1"/>
      <c r="F19" s="212"/>
    </row>
    <row r="20" spans="1:12" ht="18.75" x14ac:dyDescent="0.3">
      <c r="A20" s="2077" t="s">
        <v>27</v>
      </c>
      <c r="B20" s="2077"/>
      <c r="C20" s="20">
        <v>0.53</v>
      </c>
      <c r="D20" s="74">
        <f>B5*C20/100*1000</f>
        <v>750.34750000000008</v>
      </c>
      <c r="E20" s="1"/>
      <c r="F20" s="212"/>
    </row>
    <row r="21" spans="1:12" ht="18.75" x14ac:dyDescent="0.3">
      <c r="A21" s="2113" t="s">
        <v>28</v>
      </c>
      <c r="B21" s="2113"/>
      <c r="C21" s="20">
        <v>2.3E-2</v>
      </c>
      <c r="D21" s="74">
        <f>B5*C21/100*1000</f>
        <v>32.562249999999992</v>
      </c>
      <c r="E21" s="1"/>
      <c r="F21" s="212"/>
    </row>
    <row r="22" spans="1:12" ht="18.75" x14ac:dyDescent="0.3">
      <c r="A22" s="2077" t="s">
        <v>67</v>
      </c>
      <c r="B22" s="2077"/>
      <c r="C22" s="20">
        <v>0.28000000000000003</v>
      </c>
      <c r="D22" s="74">
        <f>B5*C22/100*1000</f>
        <v>396.40999999999997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DEL SUR</v>
      </c>
      <c r="B25" s="2162" t="str">
        <f>B7</f>
        <v>VERDE MILITAR</v>
      </c>
      <c r="C25" s="2162"/>
      <c r="D25" s="1282" t="s">
        <v>30</v>
      </c>
      <c r="E25" s="9">
        <f>F4</f>
        <v>1854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1287" t="s">
        <v>26</v>
      </c>
      <c r="E26" s="1"/>
      <c r="F26" s="1"/>
    </row>
    <row r="27" spans="1:12" ht="18.75" x14ac:dyDescent="0.3">
      <c r="A27" s="2160" t="str">
        <f>A20</f>
        <v>PARDO LUMACRON SER 150%</v>
      </c>
      <c r="B27" s="2161"/>
      <c r="C27" s="48">
        <f>C20</f>
        <v>0.53</v>
      </c>
      <c r="D27" s="49">
        <f t="shared" ref="C27:D29" si="0">D20</f>
        <v>750.34750000000008</v>
      </c>
      <c r="E27" s="1"/>
      <c r="F27" s="1"/>
    </row>
    <row r="28" spans="1:12" ht="18.75" x14ac:dyDescent="0.3">
      <c r="A28" s="2160" t="str">
        <f>A21</f>
        <v>RUBINA LUMACRON 2GFL CONC</v>
      </c>
      <c r="B28" s="2161"/>
      <c r="C28" s="48">
        <f t="shared" si="0"/>
        <v>2.3E-2</v>
      </c>
      <c r="D28" s="49">
        <f t="shared" si="0"/>
        <v>32.562249999999992</v>
      </c>
      <c r="E28" s="1"/>
      <c r="F28" s="1"/>
    </row>
    <row r="29" spans="1:12" ht="18.75" x14ac:dyDescent="0.3">
      <c r="A29" s="2160" t="str">
        <f>A22</f>
        <v>AZUL LUMACRON F2GS 200%</v>
      </c>
      <c r="B29" s="2161"/>
      <c r="C29" s="48">
        <f t="shared" si="0"/>
        <v>0.28000000000000003</v>
      </c>
      <c r="D29" s="49">
        <f t="shared" si="0"/>
        <v>396.40999999999997</v>
      </c>
      <c r="E29" s="2069" t="s">
        <v>83</v>
      </c>
      <c r="F29" s="2069"/>
    </row>
    <row r="30" spans="1:12" x14ac:dyDescent="0.25">
      <c r="D30" s="50"/>
    </row>
  </sheetData>
  <mergeCells count="20">
    <mergeCell ref="A28:B28"/>
    <mergeCell ref="A29:B29"/>
    <mergeCell ref="E29:F29"/>
    <mergeCell ref="A20:B20"/>
    <mergeCell ref="A21:B21"/>
    <mergeCell ref="A22:B22"/>
    <mergeCell ref="B25:C25"/>
    <mergeCell ref="A26:B26"/>
    <mergeCell ref="A27:B27"/>
    <mergeCell ref="A19:B19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topLeftCell="A4" zoomScale="130" zoomScaleNormal="130" workbookViewId="0">
      <selection activeCell="E9" sqref="E9:F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258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1853</v>
      </c>
      <c r="G4" s="3"/>
    </row>
    <row r="5" spans="1:7" ht="18.75" x14ac:dyDescent="0.3">
      <c r="A5" s="1" t="s">
        <v>7</v>
      </c>
      <c r="B5" s="277">
        <f>B6*B8</f>
        <v>51.875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125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0.41499999999999998</v>
      </c>
      <c r="C8" s="3"/>
      <c r="D8" s="3"/>
      <c r="E8" s="3" t="s">
        <v>17</v>
      </c>
      <c r="F8" s="279">
        <f>F7/B5</f>
        <v>19.277108433734941</v>
      </c>
      <c r="G8" s="3"/>
    </row>
    <row r="9" spans="1:7" ht="18.75" x14ac:dyDescent="0.3">
      <c r="A9" s="1" t="s">
        <v>66</v>
      </c>
      <c r="B9" s="296" t="s">
        <v>187</v>
      </c>
      <c r="C9" s="1"/>
      <c r="D9" s="1"/>
      <c r="E9" s="2130" t="s">
        <v>29</v>
      </c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59"/>
      <c r="D11" s="1259"/>
      <c r="E11" s="1261"/>
      <c r="F11" s="1"/>
    </row>
    <row r="12" spans="1:7" ht="18.75" x14ac:dyDescent="0.3">
      <c r="A12" s="2072" t="s">
        <v>20</v>
      </c>
      <c r="B12" s="2072"/>
      <c r="C12" s="1257"/>
      <c r="D12" s="1257">
        <v>0.6</v>
      </c>
      <c r="E12" s="1270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1270">
        <v>2</v>
      </c>
      <c r="E13" s="1270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1270">
        <v>2.4</v>
      </c>
      <c r="E14" s="1270">
        <f>D14*F7</f>
        <v>2400</v>
      </c>
      <c r="F14" s="1"/>
    </row>
    <row r="15" spans="1:7" ht="18.75" x14ac:dyDescent="0.3">
      <c r="A15" s="2105"/>
      <c r="B15" s="2105"/>
      <c r="C15" s="22"/>
      <c r="D15" s="23"/>
      <c r="E15" s="23"/>
      <c r="F15" s="1"/>
    </row>
    <row r="16" spans="1:7" ht="18.75" x14ac:dyDescent="0.3">
      <c r="A16" s="1255"/>
      <c r="B16" s="1255"/>
      <c r="C16" s="22"/>
      <c r="D16" s="25"/>
      <c r="E16" s="23"/>
      <c r="F16" s="1260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1262" t="s">
        <v>25</v>
      </c>
      <c r="D18" s="1256" t="s">
        <v>26</v>
      </c>
      <c r="E18" s="1"/>
      <c r="F18" s="212"/>
    </row>
    <row r="19" spans="1:6" ht="18.75" x14ac:dyDescent="0.3">
      <c r="A19" s="2077" t="s">
        <v>28</v>
      </c>
      <c r="B19" s="2077"/>
      <c r="C19" s="20">
        <v>0.1</v>
      </c>
      <c r="D19" s="74">
        <f>B5*C19/100*1000</f>
        <v>51.875</v>
      </c>
      <c r="E19" s="1"/>
      <c r="F19" s="212"/>
    </row>
    <row r="20" spans="1:6" ht="18.75" x14ac:dyDescent="0.3">
      <c r="A20" s="2077" t="s">
        <v>74</v>
      </c>
      <c r="B20" s="2077"/>
      <c r="C20" s="34">
        <v>3.6</v>
      </c>
      <c r="D20" s="74">
        <f>B5*C20/100*1000</f>
        <v>1867.5</v>
      </c>
      <c r="E20" s="1"/>
      <c r="F20" s="212"/>
    </row>
    <row r="21" spans="1:6" ht="18.75" x14ac:dyDescent="0.3">
      <c r="A21" s="2148"/>
      <c r="B21" s="2148"/>
      <c r="C21" s="20"/>
      <c r="D21" s="74"/>
      <c r="E21" s="1"/>
      <c r="F21" s="213"/>
    </row>
    <row r="22" spans="1:6" ht="18.75" x14ac:dyDescent="0.3">
      <c r="A22" s="2105"/>
      <c r="B22" s="2105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 SUR</v>
      </c>
      <c r="B24" s="1"/>
      <c r="C24" s="44" t="str">
        <f>B7</f>
        <v>NEGRO</v>
      </c>
      <c r="D24" s="1258" t="s">
        <v>30</v>
      </c>
      <c r="E24" s="9">
        <f>F4</f>
        <v>1853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262" t="s">
        <v>25</v>
      </c>
      <c r="D25" s="1256" t="s">
        <v>26</v>
      </c>
      <c r="E25" s="1"/>
      <c r="F25" s="1"/>
    </row>
    <row r="26" spans="1:6" ht="18.75" x14ac:dyDescent="0.3">
      <c r="A26" s="2149" t="str">
        <f>A19</f>
        <v>RUBINA LUMACRON 2GFL CONC</v>
      </c>
      <c r="B26" s="2150"/>
      <c r="C26" s="48">
        <v>0.1</v>
      </c>
      <c r="D26" s="49">
        <f>B5*C26/100*1000</f>
        <v>51.875</v>
      </c>
      <c r="E26" s="1"/>
      <c r="F26" s="1"/>
    </row>
    <row r="27" spans="1:6" ht="18.75" x14ac:dyDescent="0.3">
      <c r="A27" s="2123" t="str">
        <f>A20</f>
        <v>NEGRO DISPERSO TQ EXSF 300%</v>
      </c>
      <c r="B27" s="2124"/>
      <c r="C27" s="48">
        <f>C20</f>
        <v>3.6</v>
      </c>
      <c r="D27" s="49">
        <f t="shared" ref="D27" si="0">D20</f>
        <v>1867.5</v>
      </c>
      <c r="E27" s="1"/>
      <c r="F27" s="1"/>
    </row>
    <row r="28" spans="1:6" ht="18.75" x14ac:dyDescent="0.3">
      <c r="A28" s="2095"/>
      <c r="B28" s="2096"/>
      <c r="C28" s="48"/>
      <c r="D28" s="49"/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F7*C32</f>
        <v>2000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1:F1"/>
    <mergeCell ref="E9:F9"/>
    <mergeCell ref="A11:B11"/>
    <mergeCell ref="A12:B12"/>
    <mergeCell ref="A13:B13"/>
    <mergeCell ref="A27:B27"/>
    <mergeCell ref="A28:B28"/>
    <mergeCell ref="A19:B19"/>
    <mergeCell ref="A1:B1"/>
    <mergeCell ref="C1:D1"/>
    <mergeCell ref="A14:B14"/>
    <mergeCell ref="A15:B15"/>
    <mergeCell ref="A17:B17"/>
    <mergeCell ref="A18:B18"/>
    <mergeCell ref="A20:B20"/>
    <mergeCell ref="A21:B21"/>
    <mergeCell ref="A22:B22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35"/>
  <sheetViews>
    <sheetView zoomScale="130" zoomScaleNormal="130" workbookViewId="0">
      <selection activeCell="B4" sqref="B4"/>
    </sheetView>
  </sheetViews>
  <sheetFormatPr baseColWidth="10" defaultRowHeight="15" x14ac:dyDescent="0.25"/>
  <cols>
    <col min="1" max="1" width="13.7109375" customWidth="1"/>
    <col min="2" max="2" width="16.140625" customWidth="1"/>
    <col min="3" max="3" width="10.5703125" customWidth="1"/>
    <col min="4" max="4" width="13.5703125" customWidth="1"/>
    <col min="5" max="5" width="12.85546875" customWidth="1"/>
    <col min="6" max="6" width="18.28515625" customWidth="1"/>
  </cols>
  <sheetData>
    <row r="1" spans="1:6" ht="21.75" customHeight="1" thickBot="1" x14ac:dyDescent="0.4">
      <c r="A1" s="2138" t="s">
        <v>54</v>
      </c>
      <c r="B1" s="2139"/>
      <c r="C1" s="2140" t="s">
        <v>85</v>
      </c>
      <c r="D1" s="2141"/>
      <c r="E1" s="2138" t="s">
        <v>44</v>
      </c>
      <c r="F1" s="2139"/>
    </row>
    <row r="2" spans="1:6" s="3" customFormat="1" ht="15.75" x14ac:dyDescent="0.25">
      <c r="A2" s="3" t="s">
        <v>0</v>
      </c>
      <c r="B2" s="585" t="s">
        <v>87</v>
      </c>
      <c r="E2" s="3" t="s">
        <v>1</v>
      </c>
      <c r="F2" s="360">
        <f ca="1">TODAY()</f>
        <v>45555</v>
      </c>
    </row>
    <row r="3" spans="1:6" s="3" customFormat="1" ht="15.75" x14ac:dyDescent="0.25">
      <c r="A3" s="3" t="s">
        <v>2</v>
      </c>
      <c r="B3" s="275" t="s">
        <v>204</v>
      </c>
      <c r="E3" s="3" t="s">
        <v>3</v>
      </c>
      <c r="F3" s="275" t="s">
        <v>144</v>
      </c>
    </row>
    <row r="4" spans="1:6" s="3" customFormat="1" ht="15.75" x14ac:dyDescent="0.25">
      <c r="A4" s="3" t="s">
        <v>4</v>
      </c>
      <c r="B4" s="275">
        <v>1.5</v>
      </c>
      <c r="C4" s="3" t="s">
        <v>5</v>
      </c>
      <c r="E4" s="3" t="s">
        <v>6</v>
      </c>
      <c r="F4" s="275">
        <v>1850</v>
      </c>
    </row>
    <row r="5" spans="1:6" s="3" customFormat="1" ht="15.75" x14ac:dyDescent="0.25">
      <c r="A5" s="3" t="s">
        <v>7</v>
      </c>
      <c r="B5" s="275">
        <f>B6*B8</f>
        <v>136.73999999999998</v>
      </c>
      <c r="C5" s="3" t="s">
        <v>8</v>
      </c>
      <c r="E5" s="3" t="s">
        <v>9</v>
      </c>
      <c r="F5" s="1263" t="s">
        <v>178</v>
      </c>
    </row>
    <row r="6" spans="1:6" s="3" customFormat="1" ht="15.75" x14ac:dyDescent="0.25">
      <c r="A6" s="3" t="s">
        <v>11</v>
      </c>
      <c r="B6" s="293">
        <v>795</v>
      </c>
      <c r="C6" s="3" t="s">
        <v>5</v>
      </c>
      <c r="E6" s="3" t="s">
        <v>12</v>
      </c>
      <c r="F6" s="275" t="s">
        <v>99</v>
      </c>
    </row>
    <row r="7" spans="1:6" s="3" customFormat="1" ht="15.75" x14ac:dyDescent="0.25">
      <c r="A7" s="3" t="s">
        <v>14</v>
      </c>
      <c r="B7" s="275" t="s">
        <v>36</v>
      </c>
      <c r="E7" s="3" t="s">
        <v>15</v>
      </c>
      <c r="F7" s="1264">
        <v>1000</v>
      </c>
    </row>
    <row r="8" spans="1:6" s="3" customFormat="1" ht="15.75" x14ac:dyDescent="0.25">
      <c r="A8" s="3" t="s">
        <v>16</v>
      </c>
      <c r="B8" s="359">
        <v>0.17199999999999999</v>
      </c>
      <c r="E8" s="277" t="s">
        <v>17</v>
      </c>
      <c r="F8" s="275">
        <v>9.8994821809320808</v>
      </c>
    </row>
    <row r="9" spans="1:6" s="3" customFormat="1" ht="15.75" x14ac:dyDescent="0.25">
      <c r="A9" s="3" t="s">
        <v>66</v>
      </c>
      <c r="B9" s="277">
        <v>8121</v>
      </c>
    </row>
    <row r="10" spans="1:6" s="3" customFormat="1" ht="15.75" x14ac:dyDescent="0.25">
      <c r="B10" s="3" t="s">
        <v>29</v>
      </c>
    </row>
    <row r="11" spans="1:6" s="3" customFormat="1" ht="15.75" x14ac:dyDescent="0.25">
      <c r="A11" s="2142" t="s">
        <v>179</v>
      </c>
      <c r="B11" s="2142"/>
      <c r="C11" s="2142"/>
      <c r="D11" s="2142"/>
      <c r="E11" s="2142"/>
      <c r="F11" s="2142"/>
    </row>
    <row r="12" spans="1:6" s="3" customFormat="1" ht="15.75" x14ac:dyDescent="0.25">
      <c r="A12" s="2151" t="s">
        <v>180</v>
      </c>
      <c r="B12" s="2151"/>
      <c r="C12" s="2151"/>
      <c r="D12" s="2151"/>
      <c r="E12" s="2142"/>
      <c r="F12" s="2142"/>
    </row>
    <row r="13" spans="1:6" s="3" customFormat="1" ht="15.75" x14ac:dyDescent="0.25">
      <c r="A13" s="2097" t="s">
        <v>18</v>
      </c>
      <c r="B13" s="2145"/>
      <c r="C13" s="21" t="s">
        <v>25</v>
      </c>
      <c r="D13" s="1253" t="s">
        <v>181</v>
      </c>
      <c r="E13" s="21" t="s">
        <v>182</v>
      </c>
    </row>
    <row r="14" spans="1:6" s="3" customFormat="1" ht="15.75" x14ac:dyDescent="0.25">
      <c r="A14" s="2169" t="s">
        <v>183</v>
      </c>
      <c r="B14" s="2171"/>
      <c r="C14" s="21"/>
      <c r="D14" s="1265">
        <f>D15</f>
        <v>1</v>
      </c>
      <c r="E14" s="21">
        <f>F7*D14</f>
        <v>1000</v>
      </c>
    </row>
    <row r="15" spans="1:6" s="3" customFormat="1" ht="15.75" x14ac:dyDescent="0.25">
      <c r="A15" s="2076" t="s">
        <v>20</v>
      </c>
      <c r="B15" s="2076"/>
      <c r="C15" s="1252"/>
      <c r="D15" s="1252">
        <v>1</v>
      </c>
      <c r="E15" s="21">
        <f>F7*D15</f>
        <v>1000</v>
      </c>
    </row>
    <row r="16" spans="1:6" s="3" customFormat="1" ht="15.75" x14ac:dyDescent="0.25">
      <c r="A16" s="2076" t="s">
        <v>184</v>
      </c>
      <c r="B16" s="2076"/>
      <c r="C16" s="20"/>
      <c r="D16" s="21">
        <v>3</v>
      </c>
      <c r="E16" s="21">
        <f>F7*D16</f>
        <v>3000</v>
      </c>
    </row>
    <row r="17" spans="1:6" s="3" customFormat="1" ht="15.75" x14ac:dyDescent="0.25">
      <c r="A17" s="2076" t="s">
        <v>22</v>
      </c>
      <c r="B17" s="2076"/>
      <c r="C17" s="1266"/>
      <c r="D17" s="21">
        <v>2</v>
      </c>
      <c r="E17" s="21">
        <f>F7*D17</f>
        <v>2000</v>
      </c>
    </row>
    <row r="18" spans="1:6" s="3" customFormat="1" ht="15.75" x14ac:dyDescent="0.25">
      <c r="A18" s="2071" t="s">
        <v>185</v>
      </c>
      <c r="B18" s="2071"/>
      <c r="C18" s="2071"/>
      <c r="D18" s="21">
        <v>35</v>
      </c>
      <c r="E18" s="21">
        <f>F7*D18</f>
        <v>35000</v>
      </c>
    </row>
    <row r="19" spans="1:6" s="3" customFormat="1" ht="15.75" x14ac:dyDescent="0.25">
      <c r="A19" s="2144"/>
      <c r="B19" s="2144"/>
      <c r="C19" s="51"/>
      <c r="D19" s="551"/>
      <c r="E19" s="81"/>
      <c r="F19" s="81" t="s">
        <v>84</v>
      </c>
    </row>
    <row r="20" spans="1:6" s="3" customFormat="1" ht="15.75" x14ac:dyDescent="0.25">
      <c r="A20" s="2136" t="s">
        <v>23</v>
      </c>
      <c r="B20" s="2137"/>
      <c r="C20" s="1267"/>
      <c r="D20" s="1268"/>
      <c r="F20" s="1269"/>
    </row>
    <row r="21" spans="1:6" s="3" customFormat="1" ht="15.75" x14ac:dyDescent="0.25">
      <c r="A21" s="2102" t="s">
        <v>24</v>
      </c>
      <c r="B21" s="2102"/>
      <c r="C21" s="1252" t="s">
        <v>25</v>
      </c>
      <c r="D21" s="21" t="s">
        <v>26</v>
      </c>
      <c r="F21" s="556"/>
    </row>
    <row r="22" spans="1:6" s="3" customFormat="1" ht="15.75" x14ac:dyDescent="0.25">
      <c r="A22" s="2077" t="s">
        <v>40</v>
      </c>
      <c r="B22" s="2077"/>
      <c r="C22" s="20">
        <v>2.5</v>
      </c>
      <c r="D22" s="74">
        <f>B5*C22/100*1000</f>
        <v>3418.5</v>
      </c>
      <c r="F22" s="556"/>
    </row>
    <row r="23" spans="1:6" s="3" customFormat="1" ht="13.5" customHeight="1" x14ac:dyDescent="0.25">
      <c r="A23" s="2076"/>
      <c r="B23" s="2076"/>
      <c r="C23" s="20"/>
      <c r="D23" s="74"/>
      <c r="F23" s="556"/>
    </row>
    <row r="24" spans="1:6" s="3" customFormat="1" ht="15.75" x14ac:dyDescent="0.25">
      <c r="A24" s="2077" t="s">
        <v>186</v>
      </c>
      <c r="B24" s="2077"/>
      <c r="C24" s="1271">
        <v>2.5</v>
      </c>
      <c r="D24" s="74">
        <f>B5*C24/100*1000</f>
        <v>3418.5</v>
      </c>
      <c r="F24" s="559"/>
    </row>
    <row r="25" spans="1:6" s="3" customFormat="1" ht="16.5" thickBot="1" x14ac:dyDescent="0.3">
      <c r="A25" s="1272"/>
      <c r="B25" s="1272"/>
      <c r="C25" s="1273"/>
      <c r="D25" s="558"/>
    </row>
    <row r="26" spans="1:6" s="3" customFormat="1" ht="15.75" x14ac:dyDescent="0.25">
      <c r="A26" s="1274"/>
      <c r="B26" s="1274"/>
      <c r="C26" s="1275"/>
      <c r="D26" s="1276"/>
      <c r="E26" s="1277"/>
      <c r="F26" s="1277"/>
    </row>
    <row r="27" spans="1:6" s="3" customFormat="1" ht="15.75" x14ac:dyDescent="0.25">
      <c r="A27" s="3" t="str">
        <f>B2</f>
        <v>TELARES DEL SUR</v>
      </c>
      <c r="B27" s="3" t="str">
        <f>B3</f>
        <v>PEPPERS</v>
      </c>
      <c r="C27" s="3" t="str">
        <f>B7</f>
        <v>NEGRO</v>
      </c>
      <c r="D27" s="3" t="s">
        <v>6</v>
      </c>
      <c r="E27" s="5">
        <f>F4</f>
        <v>1850</v>
      </c>
      <c r="F27" s="1278">
        <f ca="1">F2</f>
        <v>45555</v>
      </c>
    </row>
    <row r="28" spans="1:6" s="3" customFormat="1" ht="14.25" customHeight="1" x14ac:dyDescent="0.25">
      <c r="A28" s="2135" t="s">
        <v>29</v>
      </c>
      <c r="B28" s="2135"/>
      <c r="C28" s="1279" t="s">
        <v>25</v>
      </c>
      <c r="D28" s="1254" t="s">
        <v>26</v>
      </c>
    </row>
    <row r="29" spans="1:6" s="3" customFormat="1" ht="15" customHeight="1" x14ac:dyDescent="0.25">
      <c r="A29" s="2123" t="str">
        <f>A22</f>
        <v>NEGRO DIANIX CCR SURFACTAN</v>
      </c>
      <c r="B29" s="2124"/>
      <c r="C29" s="20">
        <v>2.5</v>
      </c>
      <c r="D29" s="74">
        <f>B5*C29/100*1000</f>
        <v>3418.5</v>
      </c>
    </row>
    <row r="30" spans="1:6" s="3" customFormat="1" ht="14.25" customHeight="1" x14ac:dyDescent="0.25">
      <c r="A30" s="2091"/>
      <c r="B30" s="2093"/>
      <c r="C30" s="20"/>
      <c r="D30" s="74"/>
    </row>
    <row r="31" spans="1:6" s="3" customFormat="1" ht="15.75" x14ac:dyDescent="0.25">
      <c r="A31" s="2133" t="str">
        <f>A24</f>
        <v>NEGRO KAYARUS  CH 1600</v>
      </c>
      <c r="B31" s="2134"/>
      <c r="C31" s="20">
        <v>2.5</v>
      </c>
      <c r="D31" s="74">
        <f>B5*C31/100*1000</f>
        <v>3418.5</v>
      </c>
      <c r="E31" s="2107" t="s">
        <v>83</v>
      </c>
      <c r="F31" s="2108"/>
    </row>
    <row r="32" spans="1:6" s="3" customFormat="1" ht="15.75" x14ac:dyDescent="0.25"/>
    <row r="33" spans="1:6" s="3" customFormat="1" ht="15.75" x14ac:dyDescent="0.25">
      <c r="A33" s="2070" t="s">
        <v>157</v>
      </c>
      <c r="B33" s="2070"/>
      <c r="C33" s="2070"/>
      <c r="D33" s="2070"/>
      <c r="E33" s="895"/>
      <c r="F33" s="895"/>
    </row>
    <row r="34" spans="1:6" s="3" customFormat="1" ht="15.75" x14ac:dyDescent="0.25">
      <c r="A34" s="2070" t="s">
        <v>21</v>
      </c>
      <c r="B34" s="2070"/>
      <c r="C34" s="141">
        <v>1.5</v>
      </c>
      <c r="D34" s="1280">
        <f>F7*C34</f>
        <v>1500</v>
      </c>
      <c r="E34"/>
      <c r="F34"/>
    </row>
    <row r="35" spans="1:6" s="3" customFormat="1" ht="15.75" x14ac:dyDescent="0.25">
      <c r="A35" s="2070" t="s">
        <v>158</v>
      </c>
      <c r="B35" s="2070"/>
      <c r="C35" s="141">
        <v>2.5</v>
      </c>
      <c r="D35" s="1280">
        <f>F7*C35</f>
        <v>2500</v>
      </c>
      <c r="E35"/>
      <c r="F35"/>
    </row>
  </sheetData>
  <mergeCells count="25">
    <mergeCell ref="A34:B34"/>
    <mergeCell ref="A35:B35"/>
    <mergeCell ref="A28:B28"/>
    <mergeCell ref="A29:B29"/>
    <mergeCell ref="A30:B30"/>
    <mergeCell ref="A31:B31"/>
    <mergeCell ref="E31:F31"/>
    <mergeCell ref="A33:D33"/>
    <mergeCell ref="A19:B19"/>
    <mergeCell ref="A20:B20"/>
    <mergeCell ref="A21:B21"/>
    <mergeCell ref="A22:B22"/>
    <mergeCell ref="A23:B23"/>
    <mergeCell ref="A24:B24"/>
    <mergeCell ref="A14:B14"/>
    <mergeCell ref="A15:B15"/>
    <mergeCell ref="A16:B16"/>
    <mergeCell ref="A17:B17"/>
    <mergeCell ref="A18:C18"/>
    <mergeCell ref="A13:B13"/>
    <mergeCell ref="A1:B1"/>
    <mergeCell ref="C1:D1"/>
    <mergeCell ref="E1:F1"/>
    <mergeCell ref="A11:F11"/>
    <mergeCell ref="A12:F12"/>
  </mergeCells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3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244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1846</v>
      </c>
      <c r="G4" s="3"/>
    </row>
    <row r="5" spans="1:7" ht="18.75" x14ac:dyDescent="0.3">
      <c r="A5" s="1" t="s">
        <v>7</v>
      </c>
      <c r="B5" s="277">
        <f>B6*B8</f>
        <v>134.875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325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0.41499999999999998</v>
      </c>
      <c r="C8" s="3"/>
      <c r="D8" s="3"/>
      <c r="E8" s="3" t="s">
        <v>17</v>
      </c>
      <c r="F8" s="279">
        <f>F7/B5</f>
        <v>7.4142724745134387</v>
      </c>
      <c r="G8" s="3"/>
    </row>
    <row r="9" spans="1:7" ht="18.75" x14ac:dyDescent="0.3">
      <c r="A9" s="1" t="s">
        <v>66</v>
      </c>
      <c r="B9" s="296">
        <v>8086</v>
      </c>
      <c r="C9" s="1"/>
      <c r="D9" s="1"/>
      <c r="E9" s="2130" t="s">
        <v>88</v>
      </c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47"/>
      <c r="D11" s="1247"/>
      <c r="E11" s="1249"/>
      <c r="F11" s="1"/>
    </row>
    <row r="12" spans="1:7" ht="18.75" x14ac:dyDescent="0.3">
      <c r="A12" s="2072" t="s">
        <v>20</v>
      </c>
      <c r="B12" s="2072"/>
      <c r="C12" s="1245"/>
      <c r="D12" s="1245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2.4</v>
      </c>
      <c r="E14" s="21">
        <f>D14*F7</f>
        <v>2400</v>
      </c>
      <c r="F14" s="1"/>
    </row>
    <row r="15" spans="1:7" ht="18.75" x14ac:dyDescent="0.3">
      <c r="A15" s="2105"/>
      <c r="B15" s="2105"/>
      <c r="C15" s="22"/>
      <c r="D15" s="23"/>
      <c r="E15" s="23"/>
      <c r="F15" s="1"/>
    </row>
    <row r="16" spans="1:7" ht="18.75" x14ac:dyDescent="0.3">
      <c r="A16" s="1250"/>
      <c r="B16" s="1250"/>
      <c r="C16" s="22"/>
      <c r="D16" s="25"/>
      <c r="E16" s="23"/>
      <c r="F16" s="1248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1251" t="s">
        <v>25</v>
      </c>
      <c r="D18" s="1246" t="s">
        <v>26</v>
      </c>
      <c r="E18" s="1"/>
      <c r="F18" s="212"/>
    </row>
    <row r="19" spans="1:6" ht="18.75" x14ac:dyDescent="0.3">
      <c r="A19" s="2077" t="s">
        <v>28</v>
      </c>
      <c r="B19" s="2077"/>
      <c r="C19" s="20">
        <v>0.1</v>
      </c>
      <c r="D19" s="74">
        <f>B5*C19/100*1000</f>
        <v>134.875</v>
      </c>
      <c r="E19" s="1"/>
      <c r="F19" s="212"/>
    </row>
    <row r="20" spans="1:6" ht="18.75" x14ac:dyDescent="0.3">
      <c r="A20" s="2077" t="s">
        <v>74</v>
      </c>
      <c r="B20" s="2077"/>
      <c r="C20" s="34">
        <v>3.6</v>
      </c>
      <c r="D20" s="74">
        <f>B5*C20/100*1000</f>
        <v>4855.5</v>
      </c>
      <c r="E20" s="1"/>
      <c r="F20" s="212"/>
    </row>
    <row r="21" spans="1:6" ht="18.75" x14ac:dyDescent="0.3">
      <c r="A21" s="2148"/>
      <c r="B21" s="2148"/>
      <c r="C21" s="20"/>
      <c r="D21" s="74"/>
      <c r="E21" s="1"/>
      <c r="F21" s="213"/>
    </row>
    <row r="22" spans="1:6" ht="18.75" x14ac:dyDescent="0.3">
      <c r="A22" s="2105"/>
      <c r="B22" s="2105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 SUR</v>
      </c>
      <c r="B24" s="1"/>
      <c r="C24" s="44" t="str">
        <f>B7</f>
        <v>NEGRO</v>
      </c>
      <c r="D24" s="1244" t="s">
        <v>30</v>
      </c>
      <c r="E24" s="9">
        <f>F4</f>
        <v>1846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251" t="s">
        <v>25</v>
      </c>
      <c r="D25" s="1246" t="s">
        <v>26</v>
      </c>
      <c r="E25" s="1"/>
      <c r="F25" s="1"/>
    </row>
    <row r="26" spans="1:6" ht="18.75" x14ac:dyDescent="0.3">
      <c r="A26" s="2149" t="str">
        <f>A19</f>
        <v>RUBINA LUMACRON 2GFL CONC</v>
      </c>
      <c r="B26" s="2150"/>
      <c r="C26" s="48">
        <v>0.1</v>
      </c>
      <c r="D26" s="49">
        <f>B5*C26/100*1000</f>
        <v>134.875</v>
      </c>
      <c r="E26" s="1"/>
      <c r="F26" s="1"/>
    </row>
    <row r="27" spans="1:6" ht="18.75" x14ac:dyDescent="0.3">
      <c r="A27" s="2123" t="str">
        <f>A20</f>
        <v>NEGRO DISPERSO TQ EXSF 300%</v>
      </c>
      <c r="B27" s="2124"/>
      <c r="C27" s="48">
        <f>C20</f>
        <v>3.6</v>
      </c>
      <c r="D27" s="49">
        <f t="shared" ref="D27" si="0">D20</f>
        <v>4855.5</v>
      </c>
      <c r="E27" s="1"/>
      <c r="F27" s="1"/>
    </row>
    <row r="28" spans="1:6" ht="18.75" x14ac:dyDescent="0.3">
      <c r="A28" s="2095"/>
      <c r="B28" s="2096"/>
      <c r="C28" s="48"/>
      <c r="D28" s="49"/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F7*C32</f>
        <v>2000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A1:B1"/>
    <mergeCell ref="C1:D1"/>
    <mergeCell ref="E1:F1"/>
    <mergeCell ref="E9:F9"/>
    <mergeCell ref="A11:B11"/>
    <mergeCell ref="A26:B26"/>
    <mergeCell ref="A12:B12"/>
    <mergeCell ref="A13:B13"/>
    <mergeCell ref="A14:B14"/>
    <mergeCell ref="A15:B15"/>
    <mergeCell ref="A17:B17"/>
    <mergeCell ref="A18:B18"/>
    <mergeCell ref="A19:B19"/>
    <mergeCell ref="A20:B20"/>
    <mergeCell ref="A21:B21"/>
    <mergeCell ref="A22:B22"/>
    <mergeCell ref="A25:B25"/>
    <mergeCell ref="A33:B33"/>
    <mergeCell ref="A27:B27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6"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1840</v>
      </c>
      <c r="G4" s="3"/>
    </row>
    <row r="5" spans="1:7" ht="18.75" x14ac:dyDescent="0.3">
      <c r="A5" s="1" t="s">
        <v>7</v>
      </c>
      <c r="B5" s="275">
        <f>B6*B8</f>
        <v>132.84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324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</v>
      </c>
      <c r="C8" s="3"/>
      <c r="D8" s="3"/>
      <c r="E8" s="3" t="s">
        <v>17</v>
      </c>
      <c r="F8" s="279">
        <f>F7/B5</f>
        <v>7.5278530563083406</v>
      </c>
      <c r="G8" s="3"/>
    </row>
    <row r="9" spans="1:7" ht="18.75" x14ac:dyDescent="0.3">
      <c r="A9" s="1" t="s">
        <v>66</v>
      </c>
      <c r="B9" s="1241">
        <v>8085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39"/>
      <c r="D11" s="1239"/>
      <c r="E11" s="1240"/>
      <c r="F11" s="1"/>
    </row>
    <row r="12" spans="1:7" ht="18.75" x14ac:dyDescent="0.3">
      <c r="A12" s="2072" t="s">
        <v>20</v>
      </c>
      <c r="B12" s="2072"/>
      <c r="C12" s="1237"/>
      <c r="D12" s="1237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42"/>
      <c r="B15" s="1242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43" t="s">
        <v>25</v>
      </c>
      <c r="D17" s="1238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185.97600000000003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5.313600000000001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41.180399999999999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241" t="s">
        <v>30</v>
      </c>
      <c r="E23" s="9">
        <f>F4</f>
        <v>1840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243" t="s">
        <v>25</v>
      </c>
      <c r="D25" s="1238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185.97600000000003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5.313600000000001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41.180399999999999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1:F1"/>
    <mergeCell ref="A11:B11"/>
    <mergeCell ref="A12:B12"/>
    <mergeCell ref="A13:B13"/>
    <mergeCell ref="A14:B14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4"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1839</v>
      </c>
      <c r="G4" s="3"/>
    </row>
    <row r="5" spans="1:7" ht="18.75" x14ac:dyDescent="0.3">
      <c r="A5" s="1" t="s">
        <v>7</v>
      </c>
      <c r="B5" s="275">
        <f>B6*B8</f>
        <v>129.97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317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</v>
      </c>
      <c r="C8" s="3"/>
      <c r="D8" s="3"/>
      <c r="E8" s="3" t="s">
        <v>17</v>
      </c>
      <c r="F8" s="279">
        <f>F7/B5</f>
        <v>7.694083249980765</v>
      </c>
      <c r="G8" s="3"/>
    </row>
    <row r="9" spans="1:7" ht="18.75" x14ac:dyDescent="0.3">
      <c r="A9" s="1" t="s">
        <v>66</v>
      </c>
      <c r="B9" s="1241">
        <v>8085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39"/>
      <c r="D11" s="1239"/>
      <c r="E11" s="1240"/>
      <c r="F11" s="1"/>
    </row>
    <row r="12" spans="1:7" ht="18.75" x14ac:dyDescent="0.3">
      <c r="A12" s="2072" t="s">
        <v>20</v>
      </c>
      <c r="B12" s="2072"/>
      <c r="C12" s="1237"/>
      <c r="D12" s="1237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42"/>
      <c r="B15" s="1242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43" t="s">
        <v>25</v>
      </c>
      <c r="D17" s="1238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181.958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5.1988000000000003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40.290700000000001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241" t="s">
        <v>30</v>
      </c>
      <c r="E23" s="9">
        <f>F4</f>
        <v>1839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243" t="s">
        <v>25</v>
      </c>
      <c r="D25" s="1238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181.958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5.1988000000000003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40.290700000000001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1:F1"/>
    <mergeCell ref="A11:B11"/>
    <mergeCell ref="A12:B12"/>
    <mergeCell ref="A13:B13"/>
    <mergeCell ref="A14:B14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1838</v>
      </c>
      <c r="G4" s="3"/>
    </row>
    <row r="5" spans="1:7" ht="18.75" x14ac:dyDescent="0.3">
      <c r="A5" s="1" t="s">
        <v>7</v>
      </c>
      <c r="B5" s="275">
        <f>B6*B8</f>
        <v>136.53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</v>
      </c>
      <c r="C8" s="3"/>
      <c r="D8" s="3"/>
      <c r="E8" s="3" t="s">
        <v>17</v>
      </c>
      <c r="F8" s="279">
        <f>F7/B5</f>
        <v>7.3243975683000073</v>
      </c>
      <c r="G8" s="3"/>
    </row>
    <row r="9" spans="1:7" ht="18.75" x14ac:dyDescent="0.3">
      <c r="A9" s="1" t="s">
        <v>66</v>
      </c>
      <c r="B9" s="1241">
        <v>8085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39"/>
      <c r="D11" s="1239"/>
      <c r="E11" s="1240"/>
      <c r="F11" s="1"/>
    </row>
    <row r="12" spans="1:7" ht="18.75" x14ac:dyDescent="0.3">
      <c r="A12" s="2072" t="s">
        <v>20</v>
      </c>
      <c r="B12" s="2072"/>
      <c r="C12" s="1237"/>
      <c r="D12" s="1237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42"/>
      <c r="B15" s="1242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43" t="s">
        <v>25</v>
      </c>
      <c r="D17" s="1238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191.142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5.4611999999999998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42.324300000000001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241" t="s">
        <v>30</v>
      </c>
      <c r="E23" s="9">
        <f>F4</f>
        <v>1838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243" t="s">
        <v>25</v>
      </c>
      <c r="D25" s="1238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191.142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5.4611999999999998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42.324300000000001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1:F1"/>
    <mergeCell ref="A11:B11"/>
    <mergeCell ref="A12:B12"/>
    <mergeCell ref="A13:B13"/>
    <mergeCell ref="A14:B14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C28" sqref="C2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1832</v>
      </c>
    </row>
    <row r="5" spans="1:6" ht="18.75" x14ac:dyDescent="0.3">
      <c r="A5" s="1" t="s">
        <v>7</v>
      </c>
      <c r="B5" s="315">
        <f>B6*B8</f>
        <v>341.59999999999997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1120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1.7564402810304451</v>
      </c>
    </row>
    <row r="9" spans="1:6" ht="18.75" x14ac:dyDescent="0.3">
      <c r="A9" s="1" t="s">
        <v>66</v>
      </c>
      <c r="B9" s="1232">
        <v>7498</v>
      </c>
      <c r="C9" s="1"/>
      <c r="D9" s="1"/>
      <c r="E9" s="1"/>
      <c r="F9" s="1232" t="s">
        <v>88</v>
      </c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1236"/>
      <c r="D12" s="1236">
        <v>1</v>
      </c>
      <c r="E12" s="21">
        <f>F7*D12</f>
        <v>600</v>
      </c>
      <c r="F12" s="1"/>
    </row>
    <row r="13" spans="1:6" ht="18.75" x14ac:dyDescent="0.3">
      <c r="A13" s="2072" t="s">
        <v>152</v>
      </c>
      <c r="B13" s="2072"/>
      <c r="C13" s="1230"/>
      <c r="D13" s="1230">
        <v>1</v>
      </c>
      <c r="E13" s="21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6" ht="18.75" x14ac:dyDescent="0.3">
      <c r="A15" s="2072"/>
      <c r="B15" s="2072"/>
      <c r="C15" s="20"/>
      <c r="D15" s="21"/>
      <c r="E15" s="21"/>
      <c r="F15" s="1"/>
    </row>
    <row r="16" spans="1:6" ht="18.75" x14ac:dyDescent="0.3">
      <c r="A16" s="1234"/>
      <c r="B16" s="1234"/>
      <c r="C16" s="22"/>
      <c r="D16" s="25"/>
      <c r="E16" s="23"/>
      <c r="F16" s="1"/>
    </row>
    <row r="17" spans="1:6" ht="18.75" x14ac:dyDescent="0.3">
      <c r="A17" s="2073" t="s">
        <v>23</v>
      </c>
      <c r="B17" s="2125"/>
      <c r="C17" s="1231"/>
      <c r="D17" s="1231"/>
      <c r="E17" s="1"/>
      <c r="F17" s="1229" t="s">
        <v>84</v>
      </c>
    </row>
    <row r="18" spans="1:6" ht="18.75" x14ac:dyDescent="0.3">
      <c r="A18" s="2079" t="s">
        <v>24</v>
      </c>
      <c r="B18" s="2079"/>
      <c r="C18" s="1233" t="s">
        <v>25</v>
      </c>
      <c r="D18" s="1231" t="s">
        <v>26</v>
      </c>
      <c r="E18" s="1"/>
      <c r="F18" s="211" t="s">
        <v>72</v>
      </c>
    </row>
    <row r="19" spans="1:6" ht="18.75" x14ac:dyDescent="0.3">
      <c r="A19" s="2076" t="s">
        <v>154</v>
      </c>
      <c r="B19" s="2076"/>
      <c r="C19" s="20"/>
      <c r="D19" s="74"/>
      <c r="E19" s="1"/>
      <c r="F19" s="212"/>
    </row>
    <row r="20" spans="1:6" ht="18.75" x14ac:dyDescent="0.3">
      <c r="A20" s="2077" t="s">
        <v>159</v>
      </c>
      <c r="B20" s="2076"/>
      <c r="C20" s="34">
        <v>1</v>
      </c>
      <c r="D20" s="74">
        <f>B5*C20/100*1000</f>
        <v>3415.9999999999995</v>
      </c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156</v>
      </c>
      <c r="D22" s="23"/>
      <c r="E22" s="1"/>
      <c r="F22" s="1"/>
    </row>
    <row r="23" spans="1:6" ht="18.75" x14ac:dyDescent="0.3">
      <c r="A23" s="891"/>
      <c r="B23" s="891"/>
      <c r="C23" s="892"/>
      <c r="D23" s="893"/>
      <c r="E23" s="894"/>
      <c r="F23" s="894"/>
    </row>
    <row r="24" spans="1:6" ht="18.75" x14ac:dyDescent="0.3">
      <c r="A24" s="1" t="str">
        <f>B2</f>
        <v>TELARES DEL SUR</v>
      </c>
      <c r="B24" s="2078" t="str">
        <f>B7</f>
        <v>NEGRO</v>
      </c>
      <c r="C24" s="2078"/>
      <c r="D24" s="1" t="s">
        <v>6</v>
      </c>
      <c r="E24" s="9">
        <f>F4</f>
        <v>1832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235" t="s">
        <v>25</v>
      </c>
      <c r="D25" s="1231" t="s">
        <v>26</v>
      </c>
      <c r="E25" s="1"/>
      <c r="F25" s="1"/>
    </row>
    <row r="26" spans="1:6" ht="18.75" x14ac:dyDescent="0.3">
      <c r="A26" s="2071" t="str">
        <f>A19</f>
        <v>AZUL KAYARUS BRL 200%</v>
      </c>
      <c r="B26" s="2071"/>
      <c r="C26" s="48"/>
      <c r="D26" s="49"/>
      <c r="E26" s="1"/>
      <c r="F26" s="1"/>
    </row>
    <row r="27" spans="1:6" ht="18.75" x14ac:dyDescent="0.3">
      <c r="A27" s="2077" t="str">
        <f>A20</f>
        <v>NEGRO DIRECTO LUZ TQ FG 1800</v>
      </c>
      <c r="B27" s="2077"/>
      <c r="C27" s="48">
        <f>C20</f>
        <v>1</v>
      </c>
      <c r="D27" s="49">
        <f t="shared" ref="D27" si="0">D20</f>
        <v>3415.9999999999995</v>
      </c>
      <c r="E27" s="1"/>
      <c r="F27" s="1"/>
    </row>
    <row r="28" spans="1:6" ht="18.75" x14ac:dyDescent="0.3">
      <c r="A28" s="2068"/>
      <c r="B28" s="2068"/>
      <c r="C28" s="48"/>
      <c r="D28" s="49"/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  <c r="E30" s="895"/>
      <c r="F30" s="895"/>
    </row>
    <row r="31" spans="1:6" x14ac:dyDescent="0.25">
      <c r="A31" s="2070" t="s">
        <v>21</v>
      </c>
      <c r="B31" s="2070"/>
      <c r="C31" s="141">
        <v>1.5</v>
      </c>
      <c r="D31" s="141">
        <f>F7*C31</f>
        <v>900</v>
      </c>
    </row>
    <row r="32" spans="1:6" x14ac:dyDescent="0.25">
      <c r="A32" s="2070" t="s">
        <v>158</v>
      </c>
      <c r="B32" s="2070"/>
      <c r="C32" s="141">
        <v>3</v>
      </c>
      <c r="D32" s="141">
        <f>F7*C32</f>
        <v>1800</v>
      </c>
    </row>
  </sheetData>
  <mergeCells count="24">
    <mergeCell ref="E28:F28"/>
    <mergeCell ref="A30:D30"/>
    <mergeCell ref="A31:B31"/>
    <mergeCell ref="A32:B32"/>
    <mergeCell ref="A19:B19"/>
    <mergeCell ref="A20:B20"/>
    <mergeCell ref="A21:B21"/>
    <mergeCell ref="B24:C24"/>
    <mergeCell ref="A25:B25"/>
    <mergeCell ref="A26:B26"/>
    <mergeCell ref="A27:B27"/>
    <mergeCell ref="A28:B28"/>
    <mergeCell ref="A18:B18"/>
    <mergeCell ref="A1:B1"/>
    <mergeCell ref="C1:D1"/>
    <mergeCell ref="E1:F1"/>
    <mergeCell ref="B2:C2"/>
    <mergeCell ref="A11:B11"/>
    <mergeCell ref="C11:E11"/>
    <mergeCell ref="A12:B12"/>
    <mergeCell ref="A13:B13"/>
    <mergeCell ref="A14:B14"/>
    <mergeCell ref="A15:B15"/>
    <mergeCell ref="A17:B17"/>
  </mergeCells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topLeftCell="A16" zoomScale="130" zoomScaleNormal="130" workbookViewId="0">
      <selection activeCell="A13" sqref="A13:B1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22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1831</v>
      </c>
      <c r="G4" s="3"/>
    </row>
    <row r="5" spans="1:7" ht="18.75" x14ac:dyDescent="0.3">
      <c r="A5" s="1" t="s">
        <v>7</v>
      </c>
      <c r="B5" s="277">
        <f>B6*B8</f>
        <v>151.9</v>
      </c>
      <c r="C5" s="3" t="s">
        <v>8</v>
      </c>
      <c r="D5" s="3"/>
      <c r="E5" s="5" t="s">
        <v>9</v>
      </c>
      <c r="F5" s="1224" t="s">
        <v>10</v>
      </c>
      <c r="G5" s="3"/>
    </row>
    <row r="6" spans="1:7" ht="18.75" x14ac:dyDescent="0.3">
      <c r="A6" s="1" t="s">
        <v>11</v>
      </c>
      <c r="B6" s="276">
        <v>490</v>
      </c>
      <c r="C6" s="3" t="s">
        <v>5</v>
      </c>
      <c r="D6" s="3"/>
      <c r="E6" s="3" t="s">
        <v>12</v>
      </c>
      <c r="F6" s="1224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0.31</v>
      </c>
      <c r="C8" s="3"/>
      <c r="D8" s="3"/>
      <c r="E8" s="3" t="s">
        <v>17</v>
      </c>
      <c r="F8" s="1224">
        <f>F7/B5</f>
        <v>6.5832784726793943</v>
      </c>
      <c r="G8" s="3"/>
    </row>
    <row r="9" spans="1:7" ht="18.75" x14ac:dyDescent="0.3">
      <c r="A9" s="1" t="s">
        <v>66</v>
      </c>
      <c r="B9" s="1224">
        <v>7553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23"/>
      <c r="D11" s="1223"/>
      <c r="E11" s="1222"/>
      <c r="F11" s="1"/>
    </row>
    <row r="12" spans="1:7" ht="18.75" x14ac:dyDescent="0.3">
      <c r="A12" s="2072" t="s">
        <v>20</v>
      </c>
      <c r="B12" s="2072"/>
      <c r="C12" s="1220"/>
      <c r="D12" s="1220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26" t="s">
        <v>29</v>
      </c>
      <c r="B15" s="1226"/>
      <c r="C15" s="22"/>
      <c r="D15" s="25"/>
      <c r="E15" s="23"/>
      <c r="F15" s="1225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227" t="s">
        <v>25</v>
      </c>
      <c r="D17" s="1221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303.8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45.570000000000007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911.4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1831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225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303.8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45.570000000000007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911.4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E27:F27"/>
    <mergeCell ref="D29:F2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topLeftCell="A19"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22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1830</v>
      </c>
      <c r="G4" s="3"/>
    </row>
    <row r="5" spans="1:7" ht="18.75" x14ac:dyDescent="0.3">
      <c r="A5" s="1" t="s">
        <v>7</v>
      </c>
      <c r="B5" s="277">
        <f>B6*B8</f>
        <v>151.9</v>
      </c>
      <c r="C5" s="3" t="s">
        <v>8</v>
      </c>
      <c r="D5" s="3"/>
      <c r="E5" s="5" t="s">
        <v>9</v>
      </c>
      <c r="F5" s="1224" t="s">
        <v>10</v>
      </c>
      <c r="G5" s="3"/>
    </row>
    <row r="6" spans="1:7" ht="18.75" x14ac:dyDescent="0.3">
      <c r="A6" s="1" t="s">
        <v>11</v>
      </c>
      <c r="B6" s="276">
        <v>490</v>
      </c>
      <c r="C6" s="3" t="s">
        <v>5</v>
      </c>
      <c r="D6" s="3"/>
      <c r="E6" s="3" t="s">
        <v>12</v>
      </c>
      <c r="F6" s="1224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0.31</v>
      </c>
      <c r="C8" s="3"/>
      <c r="D8" s="3"/>
      <c r="E8" s="3" t="s">
        <v>17</v>
      </c>
      <c r="F8" s="1224">
        <f>F7/B5</f>
        <v>6.5832784726793943</v>
      </c>
      <c r="G8" s="3"/>
    </row>
    <row r="9" spans="1:7" ht="18.75" x14ac:dyDescent="0.3">
      <c r="A9" s="1" t="s">
        <v>66</v>
      </c>
      <c r="B9" s="1224">
        <v>7553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23"/>
      <c r="D11" s="1223"/>
      <c r="E11" s="1222"/>
      <c r="F11" s="1"/>
    </row>
    <row r="12" spans="1:7" ht="18.75" x14ac:dyDescent="0.3">
      <c r="A12" s="2072" t="s">
        <v>170</v>
      </c>
      <c r="B12" s="2072"/>
      <c r="C12" s="1220"/>
      <c r="D12" s="1220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26" t="s">
        <v>29</v>
      </c>
      <c r="B15" s="1226"/>
      <c r="C15" s="22"/>
      <c r="D15" s="25"/>
      <c r="E15" s="23"/>
      <c r="F15" s="1225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227" t="s">
        <v>25</v>
      </c>
      <c r="D17" s="1221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303.8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45.570000000000007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911.4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1830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225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303.8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45.570000000000007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911.4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E27:F27"/>
    <mergeCell ref="D29:F2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2"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216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1825</v>
      </c>
      <c r="G4" s="3"/>
    </row>
    <row r="5" spans="1:7" ht="18.75" x14ac:dyDescent="0.3">
      <c r="A5" s="1" t="s">
        <v>7</v>
      </c>
      <c r="B5" s="8">
        <f>B6*B8</f>
        <v>168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560</v>
      </c>
      <c r="C6" s="3" t="s">
        <v>5</v>
      </c>
      <c r="D6" s="3"/>
      <c r="E6" s="3" t="s">
        <v>12</v>
      </c>
      <c r="F6" s="1216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7.1428571428571432</v>
      </c>
      <c r="G8" s="3"/>
    </row>
    <row r="9" spans="1:7" ht="18.75" x14ac:dyDescent="0.3">
      <c r="A9" s="1" t="s">
        <v>66</v>
      </c>
      <c r="B9" s="1216">
        <v>7498</v>
      </c>
      <c r="C9" s="1"/>
      <c r="D9" s="1"/>
      <c r="E9" s="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14"/>
      <c r="D11" s="1214"/>
      <c r="E11" s="1213"/>
      <c r="F11" s="1"/>
    </row>
    <row r="12" spans="1:7" ht="18.75" x14ac:dyDescent="0.3">
      <c r="A12" s="2072" t="s">
        <v>170</v>
      </c>
      <c r="B12" s="2072"/>
      <c r="C12" s="1212"/>
      <c r="D12" s="1212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219"/>
      <c r="B15" s="1219"/>
      <c r="C15" s="22"/>
      <c r="D15" s="25"/>
      <c r="E15" s="23"/>
      <c r="F15" s="1218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17" t="s">
        <v>25</v>
      </c>
      <c r="D17" s="1215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2.8000000000000001E-2</v>
      </c>
      <c r="D18" s="74">
        <f>B5*C18/100*1000</f>
        <v>47.04</v>
      </c>
      <c r="E18" s="1"/>
      <c r="F18" s="212"/>
    </row>
    <row r="19" spans="1:12" ht="18.75" x14ac:dyDescent="0.3">
      <c r="A19" s="2077" t="s">
        <v>145</v>
      </c>
      <c r="B19" s="2077"/>
      <c r="C19" s="34">
        <v>1</v>
      </c>
      <c r="D19" s="736">
        <f>B5*C19/100*1000</f>
        <v>1680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1825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218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2.8000000000000001E-2</v>
      </c>
      <c r="D25" s="74">
        <f>B5*C25/100*1000</f>
        <v>47.04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1</v>
      </c>
      <c r="D26" s="1228">
        <f>B5*C26/100*1000</f>
        <v>1680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E27:F27"/>
    <mergeCell ref="A29:D29"/>
    <mergeCell ref="A30:B30"/>
    <mergeCell ref="A31:B31"/>
    <mergeCell ref="A32:B32"/>
    <mergeCell ref="A27:B27"/>
    <mergeCell ref="A20:B20"/>
    <mergeCell ref="B23:C23"/>
    <mergeCell ref="A24:B24"/>
    <mergeCell ref="A25:B25"/>
    <mergeCell ref="A26:B26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2"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216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1824</v>
      </c>
      <c r="G4" s="3"/>
    </row>
    <row r="5" spans="1:7" ht="18.75" x14ac:dyDescent="0.3">
      <c r="A5" s="1" t="s">
        <v>7</v>
      </c>
      <c r="B5" s="8">
        <f>B6*B8</f>
        <v>168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560</v>
      </c>
      <c r="C6" s="3" t="s">
        <v>5</v>
      </c>
      <c r="D6" s="3"/>
      <c r="E6" s="3" t="s">
        <v>12</v>
      </c>
      <c r="F6" s="1216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7.1428571428571432</v>
      </c>
      <c r="G8" s="3"/>
    </row>
    <row r="9" spans="1:7" ht="18.75" x14ac:dyDescent="0.3">
      <c r="A9" s="1" t="s">
        <v>66</v>
      </c>
      <c r="B9" s="1216">
        <v>7498</v>
      </c>
      <c r="C9" s="1"/>
      <c r="D9" s="1"/>
      <c r="E9" s="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14"/>
      <c r="D11" s="1214"/>
      <c r="E11" s="1213"/>
      <c r="F11" s="1"/>
    </row>
    <row r="12" spans="1:7" ht="18.75" x14ac:dyDescent="0.3">
      <c r="A12" s="2072" t="s">
        <v>170</v>
      </c>
      <c r="B12" s="2072"/>
      <c r="C12" s="1212"/>
      <c r="D12" s="1212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219"/>
      <c r="B15" s="1219"/>
      <c r="C15" s="22"/>
      <c r="D15" s="25"/>
      <c r="E15" s="23"/>
      <c r="F15" s="1218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17" t="s">
        <v>25</v>
      </c>
      <c r="D17" s="1215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2.8000000000000001E-2</v>
      </c>
      <c r="D18" s="74">
        <f>B5*C18/100*1000</f>
        <v>47.04</v>
      </c>
      <c r="E18" s="1"/>
      <c r="F18" s="212"/>
    </row>
    <row r="19" spans="1:12" ht="18.75" x14ac:dyDescent="0.3">
      <c r="A19" s="2077" t="s">
        <v>145</v>
      </c>
      <c r="B19" s="2077"/>
      <c r="C19" s="34">
        <v>1</v>
      </c>
      <c r="D19" s="736">
        <f>B5*C19/100*1000</f>
        <v>1680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1824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218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2.8000000000000001E-2</v>
      </c>
      <c r="D25" s="74">
        <f>B5*C25/100*1000</f>
        <v>47.04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1</v>
      </c>
      <c r="D26" s="1228">
        <f>B5*C26/100*1000</f>
        <v>1680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E27:F27"/>
    <mergeCell ref="A29:D29"/>
    <mergeCell ref="A30:B30"/>
    <mergeCell ref="A31:B31"/>
    <mergeCell ref="A32:B32"/>
    <mergeCell ref="A27:B27"/>
    <mergeCell ref="A20:B20"/>
    <mergeCell ref="B23:C23"/>
    <mergeCell ref="A24:B24"/>
    <mergeCell ref="A25:B25"/>
    <mergeCell ref="A26:B26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0" zoomScale="130" zoomScaleNormal="130" workbookViewId="0">
      <selection activeCell="G15" sqref="G1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1817</v>
      </c>
    </row>
    <row r="5" spans="1:6" ht="18.75" x14ac:dyDescent="0.3">
      <c r="A5" s="1" t="s">
        <v>7</v>
      </c>
      <c r="B5" s="275">
        <f>B6*B8</f>
        <v>134.875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325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1100</v>
      </c>
    </row>
    <row r="8" spans="1:6" ht="18.75" x14ac:dyDescent="0.3">
      <c r="A8" s="1" t="s">
        <v>16</v>
      </c>
      <c r="B8" s="359">
        <v>0.41499999999999998</v>
      </c>
      <c r="C8" s="1"/>
      <c r="D8" s="1"/>
      <c r="E8" s="3" t="s">
        <v>17</v>
      </c>
      <c r="F8" s="361">
        <f>F7/B5</f>
        <v>8.1556997219647815</v>
      </c>
    </row>
    <row r="9" spans="1:6" ht="18.75" x14ac:dyDescent="0.3">
      <c r="A9" s="1" t="s">
        <v>66</v>
      </c>
      <c r="B9" s="296">
        <v>8086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89"/>
      <c r="F11" s="211" t="s">
        <v>175</v>
      </c>
    </row>
    <row r="12" spans="1:6" ht="18.75" x14ac:dyDescent="0.3">
      <c r="A12" s="2072" t="s">
        <v>20</v>
      </c>
      <c r="B12" s="2072"/>
      <c r="C12" s="1204"/>
      <c r="D12" s="1204">
        <v>0.6</v>
      </c>
      <c r="E12" s="1209">
        <f>F7*D12</f>
        <v>660</v>
      </c>
      <c r="F12" s="212" t="s">
        <v>176</v>
      </c>
    </row>
    <row r="13" spans="1:6" ht="18.75" x14ac:dyDescent="0.3">
      <c r="A13" s="2072" t="s">
        <v>21</v>
      </c>
      <c r="B13" s="2072"/>
      <c r="C13" s="20"/>
      <c r="D13" s="21">
        <v>2</v>
      </c>
      <c r="E13" s="1209">
        <f>D13*F7</f>
        <v>2200</v>
      </c>
      <c r="F13" s="213" t="s">
        <v>172</v>
      </c>
    </row>
    <row r="14" spans="1:6" ht="18.75" x14ac:dyDescent="0.3">
      <c r="A14" s="2072" t="s">
        <v>22</v>
      </c>
      <c r="B14" s="2072"/>
      <c r="C14" s="20"/>
      <c r="D14" s="21">
        <v>2.5</v>
      </c>
      <c r="E14" s="21">
        <f>D14*F7</f>
        <v>2750</v>
      </c>
      <c r="F14" s="25"/>
    </row>
    <row r="15" spans="1:6" ht="18.75" x14ac:dyDescent="0.3">
      <c r="A15" s="1208"/>
      <c r="B15" s="1208"/>
      <c r="C15" s="22"/>
      <c r="D15" s="25"/>
      <c r="E15" s="23"/>
      <c r="F15" s="120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206" t="s">
        <v>25</v>
      </c>
      <c r="D17" s="1205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1618.5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1817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207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v>1.2</v>
      </c>
      <c r="D25" s="49">
        <f t="shared" ref="D25" si="0">D18</f>
        <v>1618.5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1650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G15" sqref="G1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1816</v>
      </c>
    </row>
    <row r="5" spans="1:6" ht="18.75" x14ac:dyDescent="0.3">
      <c r="A5" s="1" t="s">
        <v>7</v>
      </c>
      <c r="B5" s="275">
        <f>B6*B8</f>
        <v>141.51499999999999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341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1100</v>
      </c>
    </row>
    <row r="8" spans="1:6" ht="18.75" x14ac:dyDescent="0.3">
      <c r="A8" s="1" t="s">
        <v>16</v>
      </c>
      <c r="B8" s="359">
        <v>0.41499999999999998</v>
      </c>
      <c r="C8" s="1"/>
      <c r="D8" s="1"/>
      <c r="E8" s="3" t="s">
        <v>17</v>
      </c>
      <c r="F8" s="361">
        <f>F7/B5</f>
        <v>7.7730275942479601</v>
      </c>
    </row>
    <row r="9" spans="1:6" ht="18.75" x14ac:dyDescent="0.3">
      <c r="A9" s="1" t="s">
        <v>66</v>
      </c>
      <c r="B9" s="296">
        <v>8086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211" t="s">
        <v>175</v>
      </c>
    </row>
    <row r="12" spans="1:6" ht="18.75" x14ac:dyDescent="0.3">
      <c r="A12" s="2072" t="s">
        <v>20</v>
      </c>
      <c r="B12" s="2072"/>
      <c r="C12" s="1204"/>
      <c r="D12" s="1204">
        <v>0.6</v>
      </c>
      <c r="E12" s="21">
        <f>F7*D12</f>
        <v>660</v>
      </c>
      <c r="F12" s="212" t="s">
        <v>176</v>
      </c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2200</v>
      </c>
      <c r="F13" s="213" t="s">
        <v>172</v>
      </c>
    </row>
    <row r="14" spans="1:6" ht="18.75" x14ac:dyDescent="0.3">
      <c r="A14" s="2072" t="s">
        <v>22</v>
      </c>
      <c r="B14" s="2072"/>
      <c r="C14" s="20"/>
      <c r="D14" s="21">
        <v>2.5</v>
      </c>
      <c r="E14" s="21">
        <f>D14*F7</f>
        <v>2750</v>
      </c>
      <c r="F14" s="25"/>
    </row>
    <row r="15" spans="1:6" ht="18.75" x14ac:dyDescent="0.3">
      <c r="A15" s="1208"/>
      <c r="B15" s="1208"/>
      <c r="C15" s="22"/>
      <c r="D15" s="25"/>
      <c r="E15" s="23"/>
      <c r="F15" s="120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206" t="s">
        <v>25</v>
      </c>
      <c r="D17" s="1205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1698.1799999999998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1816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207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v>1.2</v>
      </c>
      <c r="D25" s="49">
        <f t="shared" ref="D25" si="0">D18</f>
        <v>1698.1799999999998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1650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7" zoomScale="130" zoomScaleNormal="130" workbookViewId="0">
      <selection activeCell="D9" sqref="D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1815</v>
      </c>
    </row>
    <row r="5" spans="1:6" ht="18.75" x14ac:dyDescent="0.3">
      <c r="A5" s="1" t="s">
        <v>7</v>
      </c>
      <c r="B5" s="275">
        <f>B6*B8</f>
        <v>140.26999999999998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338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1100</v>
      </c>
    </row>
    <row r="8" spans="1:6" ht="18.75" x14ac:dyDescent="0.3">
      <c r="A8" s="1" t="s">
        <v>16</v>
      </c>
      <c r="B8" s="359">
        <v>0.41499999999999998</v>
      </c>
      <c r="C8" s="1"/>
      <c r="D8" s="1"/>
      <c r="E8" s="3" t="s">
        <v>17</v>
      </c>
      <c r="F8" s="361">
        <f>F7/B5</f>
        <v>7.8420189634276758</v>
      </c>
    </row>
    <row r="9" spans="1:6" ht="18.75" x14ac:dyDescent="0.3">
      <c r="A9" s="1" t="s">
        <v>66</v>
      </c>
      <c r="B9" s="296">
        <v>8086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211" t="s">
        <v>174</v>
      </c>
    </row>
    <row r="12" spans="1:6" ht="18.75" x14ac:dyDescent="0.3">
      <c r="A12" s="2072" t="s">
        <v>20</v>
      </c>
      <c r="B12" s="2072"/>
      <c r="C12" s="1204"/>
      <c r="D12" s="1204">
        <v>0.6</v>
      </c>
      <c r="E12" s="1209">
        <f>F7*D12</f>
        <v>660</v>
      </c>
      <c r="F12" s="212" t="s">
        <v>173</v>
      </c>
    </row>
    <row r="13" spans="1:6" ht="18.75" x14ac:dyDescent="0.3">
      <c r="A13" s="2072" t="s">
        <v>21</v>
      </c>
      <c r="B13" s="2072"/>
      <c r="C13" s="20"/>
      <c r="D13" s="21">
        <v>2</v>
      </c>
      <c r="E13" s="1209">
        <f>D13*F7</f>
        <v>2200</v>
      </c>
      <c r="F13" s="1211" t="s">
        <v>172</v>
      </c>
    </row>
    <row r="14" spans="1:6" ht="18.75" x14ac:dyDescent="0.3">
      <c r="A14" s="2072" t="s">
        <v>22</v>
      </c>
      <c r="B14" s="2072"/>
      <c r="C14" s="20"/>
      <c r="D14" s="21">
        <v>2.5</v>
      </c>
      <c r="E14" s="21">
        <f>D14*F7</f>
        <v>2750</v>
      </c>
      <c r="F14" s="1210"/>
    </row>
    <row r="15" spans="1:6" ht="18.75" x14ac:dyDescent="0.3">
      <c r="A15" s="1208"/>
      <c r="B15" s="1208"/>
      <c r="C15" s="22"/>
      <c r="D15" s="25"/>
      <c r="E15" s="23"/>
      <c r="F15" s="120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206" t="s">
        <v>25</v>
      </c>
      <c r="D17" s="1205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1683.2399999999998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1815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207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v>1.2</v>
      </c>
      <c r="D25" s="49">
        <f t="shared" ref="D25" si="0">D18</f>
        <v>1683.2399999999998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1650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7" zoomScale="130" zoomScaleNormal="130" workbookViewId="0">
      <selection activeCell="B9" sqref="B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1796</v>
      </c>
      <c r="G4" s="3"/>
    </row>
    <row r="5" spans="1:7" ht="18.75" x14ac:dyDescent="0.3">
      <c r="A5" s="1" t="s">
        <v>7</v>
      </c>
      <c r="B5" s="275">
        <f>B6*B8</f>
        <v>135.70999999999998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</v>
      </c>
      <c r="C8" s="3"/>
      <c r="D8" s="3"/>
      <c r="E8" s="3" t="s">
        <v>17</v>
      </c>
      <c r="F8" s="279">
        <f>F7/B5</f>
        <v>7.3686537469604314</v>
      </c>
      <c r="G8" s="3"/>
    </row>
    <row r="9" spans="1:7" ht="18.75" x14ac:dyDescent="0.3">
      <c r="A9" s="1" t="s">
        <v>66</v>
      </c>
      <c r="B9" s="1201">
        <v>8034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00"/>
      <c r="D11" s="1200"/>
      <c r="E11" s="1199"/>
      <c r="F11" s="1"/>
    </row>
    <row r="12" spans="1:7" ht="18.75" x14ac:dyDescent="0.3">
      <c r="A12" s="2072" t="s">
        <v>20</v>
      </c>
      <c r="B12" s="2072"/>
      <c r="C12" s="1198"/>
      <c r="D12" s="1198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02"/>
      <c r="B15" s="1202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03" t="s">
        <v>25</v>
      </c>
      <c r="D17" s="1197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189.99399999999997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5.428399999999999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42.070099999999989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201" t="s">
        <v>30</v>
      </c>
      <c r="E23" s="9">
        <f>F4</f>
        <v>1796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203" t="s">
        <v>25</v>
      </c>
      <c r="D25" s="1197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189.99399999999997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5.428399999999999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42.070099999999989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28:F28"/>
    <mergeCell ref="A30:D30"/>
    <mergeCell ref="A31:B31"/>
    <mergeCell ref="A32:B32"/>
    <mergeCell ref="A33:B33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1:F1"/>
    <mergeCell ref="A11:B11"/>
    <mergeCell ref="A12:B12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6" zoomScale="130" zoomScaleNormal="130" workbookViewId="0">
      <selection activeCell="B9" sqref="B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1795</v>
      </c>
      <c r="G4" s="3"/>
    </row>
    <row r="5" spans="1:7" ht="18.75" x14ac:dyDescent="0.3">
      <c r="A5" s="1" t="s">
        <v>7</v>
      </c>
      <c r="B5" s="275">
        <f>B6*B8</f>
        <v>140.22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</v>
      </c>
      <c r="C8" s="3"/>
      <c r="D8" s="3"/>
      <c r="E8" s="3" t="s">
        <v>17</v>
      </c>
      <c r="F8" s="279">
        <f>F7/B5</f>
        <v>7.1316502638710597</v>
      </c>
      <c r="G8" s="3"/>
    </row>
    <row r="9" spans="1:7" ht="18.75" x14ac:dyDescent="0.3">
      <c r="A9" s="1" t="s">
        <v>66</v>
      </c>
      <c r="B9" s="1201">
        <v>8034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00"/>
      <c r="D11" s="1200"/>
      <c r="E11" s="1199"/>
      <c r="F11" s="1"/>
    </row>
    <row r="12" spans="1:7" ht="18.75" x14ac:dyDescent="0.3">
      <c r="A12" s="2072" t="s">
        <v>20</v>
      </c>
      <c r="B12" s="2072"/>
      <c r="C12" s="1198"/>
      <c r="D12" s="1198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02"/>
      <c r="B15" s="1202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03" t="s">
        <v>25</v>
      </c>
      <c r="D17" s="1197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196.30800000000002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5.6088000000000005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43.468199999999996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201" t="s">
        <v>30</v>
      </c>
      <c r="E23" s="9">
        <f>F4</f>
        <v>1795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203" t="s">
        <v>25</v>
      </c>
      <c r="D25" s="1197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196.30800000000002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5.6088000000000005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43.468199999999996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28:F28"/>
    <mergeCell ref="A30:D30"/>
    <mergeCell ref="A31:B31"/>
    <mergeCell ref="A32:B32"/>
    <mergeCell ref="A33:B33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1:F1"/>
    <mergeCell ref="A11:B11"/>
    <mergeCell ref="A12:B12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B9" sqref="B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1794</v>
      </c>
      <c r="G4" s="3"/>
    </row>
    <row r="5" spans="1:7" ht="18.75" x14ac:dyDescent="0.3">
      <c r="A5" s="1" t="s">
        <v>7</v>
      </c>
      <c r="B5" s="275">
        <f>B6*B8</f>
        <v>134.07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327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0.41</v>
      </c>
      <c r="C8" s="3"/>
      <c r="D8" s="3"/>
      <c r="E8" s="3" t="s">
        <v>17</v>
      </c>
      <c r="F8" s="279">
        <f>F7/B5</f>
        <v>7.458790184232118</v>
      </c>
      <c r="G8" s="3"/>
    </row>
    <row r="9" spans="1:7" ht="18.75" x14ac:dyDescent="0.3">
      <c r="A9" s="1" t="s">
        <v>66</v>
      </c>
      <c r="B9" s="1201">
        <v>8034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200"/>
      <c r="D11" s="1200"/>
      <c r="E11" s="1199"/>
      <c r="F11" s="1"/>
    </row>
    <row r="12" spans="1:7" ht="18.75" x14ac:dyDescent="0.3">
      <c r="A12" s="2072" t="s">
        <v>20</v>
      </c>
      <c r="B12" s="2072"/>
      <c r="C12" s="1198"/>
      <c r="D12" s="1198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202"/>
      <c r="B15" s="1202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203" t="s">
        <v>25</v>
      </c>
      <c r="D17" s="1197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187.69800000000001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5.3628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41.561699999999995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201" t="s">
        <v>30</v>
      </c>
      <c r="E23" s="9">
        <f>F4</f>
        <v>1794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203" t="s">
        <v>25</v>
      </c>
      <c r="D25" s="1197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187.69800000000001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5.3628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41.561699999999995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28:F28"/>
    <mergeCell ref="A30:D30"/>
    <mergeCell ref="A31:B31"/>
    <mergeCell ref="A32:B32"/>
    <mergeCell ref="A33:B33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1:F1"/>
    <mergeCell ref="A11:B11"/>
    <mergeCell ref="A12:B12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3" zoomScale="130" zoomScaleNormal="130" workbookViewId="0">
      <selection activeCell="C21" sqref="C21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1791</v>
      </c>
    </row>
    <row r="5" spans="1:6" ht="18.75" x14ac:dyDescent="0.3">
      <c r="A5" s="1" t="s">
        <v>7</v>
      </c>
      <c r="B5" s="315">
        <f>B6*B8</f>
        <v>322.08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1056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1.8628912071535024</v>
      </c>
    </row>
    <row r="9" spans="1:6" ht="18.75" x14ac:dyDescent="0.3">
      <c r="A9" s="1" t="s">
        <v>66</v>
      </c>
      <c r="B9" s="1193">
        <v>7249</v>
      </c>
      <c r="C9" s="1"/>
      <c r="D9" s="1"/>
      <c r="E9" s="1"/>
      <c r="F9" s="1193" t="s">
        <v>88</v>
      </c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1196"/>
      <c r="D12" s="1196">
        <v>1</v>
      </c>
      <c r="E12" s="21">
        <f>F7*D12</f>
        <v>600</v>
      </c>
      <c r="F12" s="1"/>
    </row>
    <row r="13" spans="1:6" ht="18.75" x14ac:dyDescent="0.3">
      <c r="A13" s="2072" t="s">
        <v>152</v>
      </c>
      <c r="B13" s="2072"/>
      <c r="C13" s="1189"/>
      <c r="D13" s="1189">
        <v>1</v>
      </c>
      <c r="E13" s="21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6" ht="18.75" x14ac:dyDescent="0.3">
      <c r="A15" s="2072"/>
      <c r="B15" s="2072"/>
      <c r="C15" s="20"/>
      <c r="D15" s="21"/>
      <c r="E15" s="21"/>
      <c r="F15" s="1"/>
    </row>
    <row r="16" spans="1:6" ht="18.75" x14ac:dyDescent="0.3">
      <c r="A16" s="1194"/>
      <c r="B16" s="1194"/>
      <c r="C16" s="22"/>
      <c r="D16" s="25"/>
      <c r="E16" s="23"/>
      <c r="F16" s="1"/>
    </row>
    <row r="17" spans="1:6" ht="18.75" x14ac:dyDescent="0.3">
      <c r="A17" s="2073" t="s">
        <v>23</v>
      </c>
      <c r="B17" s="2125"/>
      <c r="C17" s="1190"/>
      <c r="D17" s="1190"/>
      <c r="E17" s="1"/>
      <c r="F17" s="1192" t="s">
        <v>84</v>
      </c>
    </row>
    <row r="18" spans="1:6" ht="18.75" x14ac:dyDescent="0.3">
      <c r="A18" s="2079" t="s">
        <v>24</v>
      </c>
      <c r="B18" s="2079"/>
      <c r="C18" s="1191" t="s">
        <v>25</v>
      </c>
      <c r="D18" s="1190" t="s">
        <v>26</v>
      </c>
      <c r="E18" s="1"/>
      <c r="F18" s="211" t="s">
        <v>72</v>
      </c>
    </row>
    <row r="19" spans="1:6" ht="18.75" x14ac:dyDescent="0.3">
      <c r="A19" s="2076" t="s">
        <v>154</v>
      </c>
      <c r="B19" s="2076"/>
      <c r="C19" s="20"/>
      <c r="D19" s="74"/>
      <c r="E19" s="1"/>
      <c r="F19" s="212"/>
    </row>
    <row r="20" spans="1:6" ht="18.75" x14ac:dyDescent="0.3">
      <c r="A20" s="2077" t="s">
        <v>159</v>
      </c>
      <c r="B20" s="2076"/>
      <c r="C20" s="34">
        <v>1.25</v>
      </c>
      <c r="D20" s="74">
        <f>B5*C20/100*1000</f>
        <v>4026</v>
      </c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156</v>
      </c>
      <c r="D22" s="23"/>
      <c r="E22" s="1"/>
      <c r="F22" s="1"/>
    </row>
    <row r="23" spans="1:6" ht="18.75" x14ac:dyDescent="0.3">
      <c r="A23" s="891"/>
      <c r="B23" s="891"/>
      <c r="C23" s="892"/>
      <c r="D23" s="893"/>
      <c r="E23" s="894"/>
      <c r="F23" s="894"/>
    </row>
    <row r="24" spans="1:6" ht="18.75" x14ac:dyDescent="0.3">
      <c r="A24" s="1" t="str">
        <f>B2</f>
        <v>TELARES DEL SUR</v>
      </c>
      <c r="B24" s="2078" t="str">
        <f>B7</f>
        <v>NEGRO</v>
      </c>
      <c r="C24" s="2078"/>
      <c r="D24" s="1" t="s">
        <v>6</v>
      </c>
      <c r="E24" s="9">
        <f>F4</f>
        <v>1791</v>
      </c>
      <c r="F24" s="4">
        <f ca="1">F2</f>
        <v>45555</v>
      </c>
    </row>
    <row r="25" spans="1:6" ht="18.75" x14ac:dyDescent="0.3">
      <c r="A25" s="2079" t="s">
        <v>24</v>
      </c>
      <c r="B25" s="2079"/>
      <c r="C25" s="1195" t="s">
        <v>25</v>
      </c>
      <c r="D25" s="1190" t="s">
        <v>26</v>
      </c>
      <c r="E25" s="1"/>
      <c r="F25" s="1"/>
    </row>
    <row r="26" spans="1:6" ht="18.75" x14ac:dyDescent="0.3">
      <c r="A26" s="2071" t="str">
        <f>A19</f>
        <v>AZUL KAYARUS BRL 200%</v>
      </c>
      <c r="B26" s="2071"/>
      <c r="C26" s="48"/>
      <c r="D26" s="49"/>
      <c r="E26" s="1"/>
      <c r="F26" s="1"/>
    </row>
    <row r="27" spans="1:6" ht="18.75" x14ac:dyDescent="0.3">
      <c r="A27" s="2077" t="str">
        <f>A20</f>
        <v>NEGRO DIRECTO LUZ TQ FG 1800</v>
      </c>
      <c r="B27" s="2077"/>
      <c r="C27" s="48">
        <v>1.25</v>
      </c>
      <c r="D27" s="49">
        <f t="shared" ref="D27" si="0">D20</f>
        <v>4026</v>
      </c>
      <c r="E27" s="1"/>
      <c r="F27" s="1"/>
    </row>
    <row r="28" spans="1:6" ht="18.75" x14ac:dyDescent="0.3">
      <c r="A28" s="2068"/>
      <c r="B28" s="2068"/>
      <c r="C28" s="48"/>
      <c r="D28" s="49"/>
      <c r="E28" s="2069" t="s">
        <v>83</v>
      </c>
      <c r="F28" s="2069"/>
    </row>
    <row r="29" spans="1:6" x14ac:dyDescent="0.25">
      <c r="D29" s="50"/>
    </row>
    <row r="30" spans="1:6" x14ac:dyDescent="0.25">
      <c r="A30" s="2070" t="s">
        <v>157</v>
      </c>
      <c r="B30" s="2070"/>
      <c r="C30" s="2070"/>
      <c r="D30" s="2070"/>
      <c r="E30" s="895"/>
      <c r="F30" s="895"/>
    </row>
    <row r="31" spans="1:6" x14ac:dyDescent="0.25">
      <c r="A31" s="2070" t="s">
        <v>21</v>
      </c>
      <c r="B31" s="2070"/>
      <c r="C31" s="141">
        <v>1.5</v>
      </c>
      <c r="D31" s="141">
        <f>F7*C31</f>
        <v>900</v>
      </c>
    </row>
    <row r="32" spans="1:6" x14ac:dyDescent="0.25">
      <c r="A32" s="2070" t="s">
        <v>158</v>
      </c>
      <c r="B32" s="2070"/>
      <c r="C32" s="141">
        <v>3</v>
      </c>
      <c r="D32" s="141">
        <f>F7*C32</f>
        <v>1800</v>
      </c>
    </row>
  </sheetData>
  <mergeCells count="24">
    <mergeCell ref="A31:B31"/>
    <mergeCell ref="A32:B32"/>
    <mergeCell ref="A25:B25"/>
    <mergeCell ref="A26:B26"/>
    <mergeCell ref="A27:B27"/>
    <mergeCell ref="A28:B28"/>
    <mergeCell ref="E28:F28"/>
    <mergeCell ref="A30:D30"/>
    <mergeCell ref="A17:B17"/>
    <mergeCell ref="A18:B18"/>
    <mergeCell ref="A19:B19"/>
    <mergeCell ref="A20:B20"/>
    <mergeCell ref="A21:B21"/>
    <mergeCell ref="B24:C24"/>
    <mergeCell ref="A12:B12"/>
    <mergeCell ref="A13:B13"/>
    <mergeCell ref="A14:B14"/>
    <mergeCell ref="A15:B15"/>
    <mergeCell ref="A1:B1"/>
    <mergeCell ref="C1:D1"/>
    <mergeCell ref="E1:F1"/>
    <mergeCell ref="B2:C2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9" zoomScale="130" zoomScaleNormal="130" workbookViewId="0">
      <selection activeCell="A29" sqref="A29:D3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1788</v>
      </c>
    </row>
    <row r="5" spans="1:6" ht="18.75" x14ac:dyDescent="0.3">
      <c r="A5" s="1" t="s">
        <v>7</v>
      </c>
      <c r="B5" s="275">
        <f>B6*B8</f>
        <v>136.12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332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1100</v>
      </c>
    </row>
    <row r="8" spans="1:6" ht="18.75" x14ac:dyDescent="0.3">
      <c r="A8" s="1" t="s">
        <v>16</v>
      </c>
      <c r="B8" s="359">
        <v>0.41</v>
      </c>
      <c r="C8" s="1"/>
      <c r="D8" s="1"/>
      <c r="E8" s="3" t="s">
        <v>17</v>
      </c>
      <c r="F8" s="361">
        <f>F7/B5</f>
        <v>8.0811049074346162</v>
      </c>
    </row>
    <row r="9" spans="1:6" ht="18.75" x14ac:dyDescent="0.3">
      <c r="A9" s="1" t="s">
        <v>66</v>
      </c>
      <c r="B9" s="296">
        <v>8035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1184"/>
      <c r="D12" s="1184">
        <v>1</v>
      </c>
      <c r="E12" s="21">
        <f>F7*D12</f>
        <v>1100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2200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2200</v>
      </c>
      <c r="F14" s="1"/>
    </row>
    <row r="15" spans="1:6" ht="18.75" x14ac:dyDescent="0.3">
      <c r="A15" s="1188"/>
      <c r="B15" s="1188"/>
      <c r="C15" s="22"/>
      <c r="D15" s="25"/>
      <c r="E15" s="23"/>
      <c r="F15" s="118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185" t="s">
        <v>25</v>
      </c>
      <c r="D17" s="1186" t="s">
        <v>26</v>
      </c>
      <c r="E17" s="1"/>
      <c r="F17" s="212"/>
    </row>
    <row r="18" spans="1:6" ht="18.75" x14ac:dyDescent="0.3">
      <c r="A18" s="2076" t="s">
        <v>169</v>
      </c>
      <c r="B18" s="2076"/>
      <c r="C18" s="20">
        <v>0.6</v>
      </c>
      <c r="D18" s="74">
        <f>B5*C18/100*1000</f>
        <v>816.72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1788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187" t="s">
        <v>26</v>
      </c>
      <c r="E24" s="1"/>
      <c r="F24" s="1"/>
    </row>
    <row r="25" spans="1:6" ht="18.75" x14ac:dyDescent="0.3">
      <c r="A25" s="2071" t="str">
        <f>A18</f>
        <v>AZUL LUMACRON SFBL 300%</v>
      </c>
      <c r="B25" s="2071"/>
      <c r="C25" s="48">
        <f>C18</f>
        <v>0.6</v>
      </c>
      <c r="D25" s="49">
        <f t="shared" ref="D25" si="0">D18</f>
        <v>816.72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1650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1787</v>
      </c>
    </row>
    <row r="5" spans="1:6" ht="18.75" x14ac:dyDescent="0.3">
      <c r="A5" s="1" t="s">
        <v>7</v>
      </c>
      <c r="B5" s="275">
        <f>B6*B8</f>
        <v>136.12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332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1100</v>
      </c>
    </row>
    <row r="8" spans="1:6" ht="18.75" x14ac:dyDescent="0.3">
      <c r="A8" s="1" t="s">
        <v>16</v>
      </c>
      <c r="B8" s="359">
        <v>0.41</v>
      </c>
      <c r="C8" s="1"/>
      <c r="D8" s="1"/>
      <c r="E8" s="3" t="s">
        <v>17</v>
      </c>
      <c r="F8" s="361">
        <f>F7/B5</f>
        <v>8.0811049074346162</v>
      </c>
    </row>
    <row r="9" spans="1:6" ht="18.75" x14ac:dyDescent="0.3">
      <c r="A9" s="1" t="s">
        <v>66</v>
      </c>
      <c r="B9" s="296">
        <v>8035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1184"/>
      <c r="D12" s="1184">
        <v>1</v>
      </c>
      <c r="E12" s="21">
        <f>F7*D12</f>
        <v>1100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2200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2200</v>
      </c>
      <c r="F14" s="1"/>
    </row>
    <row r="15" spans="1:6" ht="18.75" x14ac:dyDescent="0.3">
      <c r="A15" s="1188"/>
      <c r="B15" s="1188"/>
      <c r="C15" s="22"/>
      <c r="D15" s="25"/>
      <c r="E15" s="23"/>
      <c r="F15" s="1187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185" t="s">
        <v>25</v>
      </c>
      <c r="D17" s="1186" t="s">
        <v>26</v>
      </c>
      <c r="E17" s="1"/>
      <c r="F17" s="212"/>
    </row>
    <row r="18" spans="1:6" ht="18.75" x14ac:dyDescent="0.3">
      <c r="A18" s="2076" t="s">
        <v>169</v>
      </c>
      <c r="B18" s="2076"/>
      <c r="C18" s="20">
        <v>0.6</v>
      </c>
      <c r="D18" s="74">
        <f>B5*C18/100*1000</f>
        <v>816.72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1787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187" t="s">
        <v>26</v>
      </c>
      <c r="E24" s="1"/>
      <c r="F24" s="1"/>
    </row>
    <row r="25" spans="1:6" ht="18.75" x14ac:dyDescent="0.3">
      <c r="A25" s="2071" t="str">
        <f>A18</f>
        <v>AZUL LUMACRON SFBL 300%</v>
      </c>
      <c r="B25" s="2071"/>
      <c r="C25" s="48">
        <f>C18</f>
        <v>0.6</v>
      </c>
      <c r="D25" s="49">
        <f t="shared" ref="D25" si="0">D18</f>
        <v>816.72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1650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1786</v>
      </c>
    </row>
    <row r="5" spans="1:6" ht="18.75" x14ac:dyDescent="0.3">
      <c r="A5" s="1" t="s">
        <v>7</v>
      </c>
      <c r="B5" s="275">
        <f>B6*B8</f>
        <v>136.12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332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1100</v>
      </c>
    </row>
    <row r="8" spans="1:6" ht="18.75" x14ac:dyDescent="0.3">
      <c r="A8" s="1" t="s">
        <v>16</v>
      </c>
      <c r="B8" s="359">
        <v>0.41</v>
      </c>
      <c r="C8" s="1"/>
      <c r="D8" s="1"/>
      <c r="E8" s="3" t="s">
        <v>17</v>
      </c>
      <c r="F8" s="361">
        <f>F7/B5</f>
        <v>8.0811049074346162</v>
      </c>
    </row>
    <row r="9" spans="1:6" ht="18.75" x14ac:dyDescent="0.3">
      <c r="A9" s="1" t="s">
        <v>66</v>
      </c>
      <c r="B9" s="296">
        <v>8035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1180"/>
      <c r="D12" s="1180">
        <v>1</v>
      </c>
      <c r="E12" s="21">
        <f>F7*D12</f>
        <v>1100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2200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2200</v>
      </c>
      <c r="F14" s="1"/>
    </row>
    <row r="15" spans="1:6" ht="18.75" x14ac:dyDescent="0.3">
      <c r="A15" s="1183"/>
      <c r="B15" s="1183"/>
      <c r="C15" s="22"/>
      <c r="D15" s="25"/>
      <c r="E15" s="23"/>
      <c r="F15" s="1182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181" t="s">
        <v>25</v>
      </c>
      <c r="D17" s="1179" t="s">
        <v>26</v>
      </c>
      <c r="E17" s="1"/>
      <c r="F17" s="212"/>
    </row>
    <row r="18" spans="1:6" ht="18.75" x14ac:dyDescent="0.3">
      <c r="A18" s="2076" t="s">
        <v>169</v>
      </c>
      <c r="B18" s="2076"/>
      <c r="C18" s="20">
        <v>0.6</v>
      </c>
      <c r="D18" s="74">
        <f>B5*C18/100*1000</f>
        <v>816.72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1786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182" t="s">
        <v>26</v>
      </c>
      <c r="E24" s="1"/>
      <c r="F24" s="1"/>
    </row>
    <row r="25" spans="1:6" ht="18.75" x14ac:dyDescent="0.3">
      <c r="A25" s="2071" t="str">
        <f>A18</f>
        <v>AZUL LUMACRON SFBL 300%</v>
      </c>
      <c r="B25" s="2071"/>
      <c r="C25" s="48">
        <f>C18</f>
        <v>0.6</v>
      </c>
      <c r="D25" s="49">
        <f t="shared" ref="D25" si="0">D18</f>
        <v>816.72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1650</v>
      </c>
    </row>
  </sheetData>
  <mergeCells count="22"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  <mergeCell ref="E27:F27"/>
    <mergeCell ref="A13:B13"/>
    <mergeCell ref="A14:B14"/>
    <mergeCell ref="A16:B16"/>
    <mergeCell ref="A17:B17"/>
    <mergeCell ref="A18:B18"/>
    <mergeCell ref="A19:B19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7" zoomScale="130" zoomScaleNormal="130" workbookViewId="0">
      <selection activeCell="B7" sqref="B7:C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1777</v>
      </c>
    </row>
    <row r="5" spans="1:12" ht="18.75" x14ac:dyDescent="0.3">
      <c r="A5" s="1" t="s">
        <v>7</v>
      </c>
      <c r="B5" s="315">
        <f>B6*B8</f>
        <v>346.17500000000001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1135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1.7332274138802628</v>
      </c>
    </row>
    <row r="9" spans="1:12" ht="18.75" x14ac:dyDescent="0.3">
      <c r="A9" s="1" t="s">
        <v>66</v>
      </c>
      <c r="B9" s="1">
        <v>7774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178"/>
      <c r="D12" s="1178">
        <v>1</v>
      </c>
      <c r="E12" s="21">
        <f>F7*D12</f>
        <v>600</v>
      </c>
      <c r="F12" s="1"/>
    </row>
    <row r="13" spans="1:12" ht="18.75" x14ac:dyDescent="0.3">
      <c r="A13" s="2072" t="s">
        <v>152</v>
      </c>
      <c r="B13" s="2072"/>
      <c r="C13" s="1170"/>
      <c r="D13" s="1170">
        <v>1</v>
      </c>
      <c r="E13" s="2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12" ht="18.75" x14ac:dyDescent="0.3">
      <c r="A15" s="1175"/>
      <c r="B15" s="1175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171"/>
      <c r="D16" s="1171"/>
      <c r="E16" s="1"/>
      <c r="F16" s="1174" t="s">
        <v>84</v>
      </c>
    </row>
    <row r="17" spans="1:6" ht="18.75" x14ac:dyDescent="0.3">
      <c r="A17" s="2079" t="s">
        <v>24</v>
      </c>
      <c r="B17" s="2079"/>
      <c r="C17" s="1173" t="s">
        <v>25</v>
      </c>
      <c r="D17" s="1171" t="s">
        <v>26</v>
      </c>
      <c r="E17" s="1"/>
      <c r="F17" s="211"/>
    </row>
    <row r="18" spans="1:6" ht="18.75" x14ac:dyDescent="0.3">
      <c r="A18" s="2076" t="s">
        <v>154</v>
      </c>
      <c r="B18" s="2076"/>
      <c r="C18" s="20">
        <v>2.88</v>
      </c>
      <c r="D18" s="74">
        <f>B5*C18/100*1000</f>
        <v>9969.84</v>
      </c>
      <c r="E18" s="1"/>
      <c r="F18" s="212"/>
    </row>
    <row r="19" spans="1:6" ht="18.75" x14ac:dyDescent="0.3">
      <c r="A19" s="2076" t="s">
        <v>155</v>
      </c>
      <c r="B19" s="2076"/>
      <c r="C19" s="34">
        <v>1.3</v>
      </c>
      <c r="D19" s="74">
        <f>B5*C19/100*1000</f>
        <v>4500.2750000000005</v>
      </c>
      <c r="E19" s="1" t="s">
        <v>29</v>
      </c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1777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177" t="s">
        <v>25</v>
      </c>
      <c r="D24" s="1171" t="s">
        <v>26</v>
      </c>
      <c r="E24" s="1"/>
      <c r="F24" s="1"/>
    </row>
    <row r="25" spans="1:6" ht="18.75" x14ac:dyDescent="0.3">
      <c r="A25" s="2071" t="str">
        <f>A18</f>
        <v>AZUL KAYARUS BRL 200%</v>
      </c>
      <c r="B25" s="2071"/>
      <c r="C25" s="48">
        <f t="shared" ref="C25:D26" si="0">C18</f>
        <v>2.88</v>
      </c>
      <c r="D25" s="49">
        <f t="shared" si="0"/>
        <v>9969.84</v>
      </c>
      <c r="E25" s="1"/>
      <c r="F25" s="1"/>
    </row>
    <row r="26" spans="1:6" ht="18.75" x14ac:dyDescent="0.3">
      <c r="A26" s="2071" t="str">
        <f>A19</f>
        <v>NEGRO DIRECTO LUZ TQA 1800</v>
      </c>
      <c r="B26" s="2071"/>
      <c r="C26" s="48">
        <f t="shared" si="0"/>
        <v>1.3</v>
      </c>
      <c r="D26" s="49">
        <f t="shared" si="0"/>
        <v>4500.2750000000005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11:B11"/>
    <mergeCell ref="C11:E11"/>
    <mergeCell ref="A1:B1"/>
    <mergeCell ref="C1:D1"/>
    <mergeCell ref="E1:F1"/>
    <mergeCell ref="B2:C2"/>
    <mergeCell ref="B7:C7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27:B27"/>
    <mergeCell ref="E27:F27"/>
    <mergeCell ref="A29:D29"/>
    <mergeCell ref="A30:B30"/>
    <mergeCell ref="A31:B31"/>
  </mergeCells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6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1776</v>
      </c>
      <c r="G4" s="3"/>
    </row>
    <row r="5" spans="1:7" ht="18.75" x14ac:dyDescent="0.3">
      <c r="A5" s="1" t="s">
        <v>7</v>
      </c>
      <c r="B5" s="277">
        <f>B6*B8</f>
        <v>175.77</v>
      </c>
      <c r="C5" s="3" t="s">
        <v>8</v>
      </c>
      <c r="D5" s="3"/>
      <c r="E5" s="5" t="s">
        <v>9</v>
      </c>
      <c r="F5" s="1169" t="s">
        <v>10</v>
      </c>
      <c r="G5" s="3"/>
    </row>
    <row r="6" spans="1:7" ht="18.75" x14ac:dyDescent="0.3">
      <c r="A6" s="1" t="s">
        <v>11</v>
      </c>
      <c r="B6" s="276">
        <v>567</v>
      </c>
      <c r="C6" s="3" t="s">
        <v>5</v>
      </c>
      <c r="D6" s="3"/>
      <c r="E6" s="3" t="s">
        <v>12</v>
      </c>
      <c r="F6" s="1169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</v>
      </c>
      <c r="C8" s="3"/>
      <c r="D8" s="3"/>
      <c r="E8" s="3" t="s">
        <v>17</v>
      </c>
      <c r="F8" s="1169">
        <f>F7/B5</f>
        <v>6.8271036012971491</v>
      </c>
      <c r="G8" s="3"/>
    </row>
    <row r="9" spans="1:7" ht="18.75" x14ac:dyDescent="0.3">
      <c r="A9" s="1" t="s">
        <v>66</v>
      </c>
      <c r="B9" s="1169">
        <v>7774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72"/>
      <c r="D11" s="1172"/>
      <c r="E11" s="1176"/>
      <c r="F11" s="1"/>
    </row>
    <row r="12" spans="1:7" ht="18.75" x14ac:dyDescent="0.3">
      <c r="A12" s="2072" t="s">
        <v>170</v>
      </c>
      <c r="B12" s="2072"/>
      <c r="C12" s="1170"/>
      <c r="D12" s="1170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75" t="s">
        <v>29</v>
      </c>
      <c r="B15" s="1175"/>
      <c r="C15" s="22"/>
      <c r="D15" s="25"/>
      <c r="E15" s="23"/>
      <c r="F15" s="1174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177" t="s">
        <v>25</v>
      </c>
      <c r="D17" s="1171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351.54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52.731000000000002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1054.6200000000001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1776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74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351.54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52.731000000000002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1054.6200000000001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E27:F27"/>
    <mergeCell ref="D29:F2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6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1775</v>
      </c>
      <c r="G4" s="3"/>
    </row>
    <row r="5" spans="1:7" ht="18.75" x14ac:dyDescent="0.3">
      <c r="A5" s="1" t="s">
        <v>7</v>
      </c>
      <c r="B5" s="277">
        <f>B6*B8</f>
        <v>175.77</v>
      </c>
      <c r="C5" s="3" t="s">
        <v>8</v>
      </c>
      <c r="D5" s="3"/>
      <c r="E5" s="5" t="s">
        <v>9</v>
      </c>
      <c r="F5" s="1169" t="s">
        <v>10</v>
      </c>
      <c r="G5" s="3"/>
    </row>
    <row r="6" spans="1:7" ht="18.75" x14ac:dyDescent="0.3">
      <c r="A6" s="1" t="s">
        <v>11</v>
      </c>
      <c r="B6" s="276">
        <v>567</v>
      </c>
      <c r="C6" s="3" t="s">
        <v>5</v>
      </c>
      <c r="D6" s="3"/>
      <c r="E6" s="3" t="s">
        <v>12</v>
      </c>
      <c r="F6" s="1169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</v>
      </c>
      <c r="C8" s="3"/>
      <c r="D8" s="3"/>
      <c r="E8" s="3" t="s">
        <v>17</v>
      </c>
      <c r="F8" s="1169">
        <f>F7/B5</f>
        <v>6.8271036012971491</v>
      </c>
      <c r="G8" s="3"/>
    </row>
    <row r="9" spans="1:7" ht="18.75" x14ac:dyDescent="0.3">
      <c r="A9" s="1" t="s">
        <v>66</v>
      </c>
      <c r="B9" s="1169">
        <v>7774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72"/>
      <c r="D11" s="1172"/>
      <c r="E11" s="1176"/>
      <c r="F11" s="1"/>
    </row>
    <row r="12" spans="1:7" ht="18.75" x14ac:dyDescent="0.3">
      <c r="A12" s="2072" t="s">
        <v>170</v>
      </c>
      <c r="B12" s="2072"/>
      <c r="C12" s="1170"/>
      <c r="D12" s="1170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75" t="s">
        <v>29</v>
      </c>
      <c r="B15" s="1175"/>
      <c r="C15" s="22"/>
      <c r="D15" s="25"/>
      <c r="E15" s="23"/>
      <c r="F15" s="1174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177" t="s">
        <v>25</v>
      </c>
      <c r="D17" s="1171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351.54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52.731000000000002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1054.6200000000001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1775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74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351.54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52.731000000000002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1054.6200000000001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E27:F27"/>
    <mergeCell ref="D29:F29"/>
    <mergeCell ref="A20:B20"/>
    <mergeCell ref="B23:C23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16"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67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1773</v>
      </c>
      <c r="G4" s="3"/>
    </row>
    <row r="5" spans="1:7" ht="18.75" x14ac:dyDescent="0.3">
      <c r="A5" s="1" t="s">
        <v>7</v>
      </c>
      <c r="B5" s="8">
        <f>B6*B8</f>
        <v>156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520</v>
      </c>
      <c r="C6" s="3" t="s">
        <v>5</v>
      </c>
      <c r="D6" s="3"/>
      <c r="E6" s="3" t="s">
        <v>12</v>
      </c>
      <c r="F6" s="1167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7.6923076923076925</v>
      </c>
      <c r="G8" s="3"/>
    </row>
    <row r="9" spans="1:7" ht="18.75" x14ac:dyDescent="0.3">
      <c r="A9" s="1" t="s">
        <v>66</v>
      </c>
      <c r="B9" s="1167">
        <v>7249</v>
      </c>
      <c r="C9" s="1"/>
      <c r="D9" s="1"/>
      <c r="E9" s="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65"/>
      <c r="D11" s="1165"/>
      <c r="E11" s="1168"/>
      <c r="F11" s="1"/>
    </row>
    <row r="12" spans="1:7" ht="18.75" x14ac:dyDescent="0.3">
      <c r="A12" s="2072" t="s">
        <v>170</v>
      </c>
      <c r="B12" s="2072"/>
      <c r="C12" s="1161"/>
      <c r="D12" s="1161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66"/>
      <c r="B15" s="1166"/>
      <c r="C15" s="22"/>
      <c r="D15" s="25"/>
      <c r="E15" s="23"/>
      <c r="F15" s="1162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164" t="s">
        <v>25</v>
      </c>
      <c r="D17" s="1163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0.05</v>
      </c>
      <c r="D18" s="74">
        <f>B5*C18/100*1000</f>
        <v>78.000000000000014</v>
      </c>
      <c r="E18" s="1"/>
      <c r="F18" s="212"/>
    </row>
    <row r="19" spans="1:12" ht="18.75" x14ac:dyDescent="0.3">
      <c r="A19" s="2077" t="s">
        <v>145</v>
      </c>
      <c r="B19" s="2077"/>
      <c r="C19" s="34">
        <v>1.75</v>
      </c>
      <c r="D19" s="141">
        <f>B5*C19/100*1000</f>
        <v>2730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1773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62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0.05</v>
      </c>
      <c r="D25" s="74">
        <f>B5*C25/100*1000</f>
        <v>78.000000000000014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1.75</v>
      </c>
      <c r="D26" s="870">
        <f>B5*C26/100*1000</f>
        <v>2730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E27:F27"/>
    <mergeCell ref="A29:D29"/>
    <mergeCell ref="A30:B30"/>
    <mergeCell ref="A31:B31"/>
    <mergeCell ref="A32:B32"/>
    <mergeCell ref="A27:B27"/>
    <mergeCell ref="A20:B20"/>
    <mergeCell ref="B23:C23"/>
    <mergeCell ref="A24:B24"/>
    <mergeCell ref="A25:B25"/>
    <mergeCell ref="A26:B26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7"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67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1772</v>
      </c>
      <c r="G4" s="3"/>
    </row>
    <row r="5" spans="1:7" ht="18.75" x14ac:dyDescent="0.3">
      <c r="A5" s="1" t="s">
        <v>7</v>
      </c>
      <c r="B5" s="8">
        <f>B6*B8</f>
        <v>156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520</v>
      </c>
      <c r="C6" s="3" t="s">
        <v>5</v>
      </c>
      <c r="D6" s="3"/>
      <c r="E6" s="3" t="s">
        <v>12</v>
      </c>
      <c r="F6" s="1167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7.6923076923076925</v>
      </c>
      <c r="G8" s="3"/>
    </row>
    <row r="9" spans="1:7" ht="18.75" x14ac:dyDescent="0.3">
      <c r="A9" s="1" t="s">
        <v>66</v>
      </c>
      <c r="B9" s="1167">
        <v>7249</v>
      </c>
      <c r="C9" s="1"/>
      <c r="D9" s="1"/>
      <c r="E9" s="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65"/>
      <c r="D11" s="1165"/>
      <c r="E11" s="1168"/>
      <c r="F11" s="1"/>
    </row>
    <row r="12" spans="1:7" ht="18.75" x14ac:dyDescent="0.3">
      <c r="A12" s="2072" t="s">
        <v>170</v>
      </c>
      <c r="B12" s="2072"/>
      <c r="C12" s="1161"/>
      <c r="D12" s="1161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66"/>
      <c r="B15" s="1166"/>
      <c r="C15" s="22"/>
      <c r="D15" s="25"/>
      <c r="E15" s="23"/>
      <c r="F15" s="1162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164" t="s">
        <v>25</v>
      </c>
      <c r="D17" s="1163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0.05</v>
      </c>
      <c r="D18" s="74">
        <f>B5*C18/100*1000</f>
        <v>78.000000000000014</v>
      </c>
      <c r="E18" s="1"/>
      <c r="F18" s="212"/>
    </row>
    <row r="19" spans="1:12" ht="18.75" x14ac:dyDescent="0.3">
      <c r="A19" s="2077" t="s">
        <v>145</v>
      </c>
      <c r="B19" s="2077"/>
      <c r="C19" s="34">
        <v>1.75</v>
      </c>
      <c r="D19" s="141">
        <f>B5*C19/100*1000</f>
        <v>2730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1772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62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0.05</v>
      </c>
      <c r="D25" s="74">
        <f>B5*C25/100*1000</f>
        <v>78.000000000000014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1.75</v>
      </c>
      <c r="D26" s="870">
        <f>B5*C26/100*1000</f>
        <v>2730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E27:F27"/>
    <mergeCell ref="A29:D29"/>
    <mergeCell ref="A30:B30"/>
    <mergeCell ref="A31:B31"/>
    <mergeCell ref="A32:B32"/>
    <mergeCell ref="A27:B27"/>
    <mergeCell ref="A20:B20"/>
    <mergeCell ref="B23:C23"/>
    <mergeCell ref="A24:B24"/>
    <mergeCell ref="A25:B25"/>
    <mergeCell ref="A26:B26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1769</v>
      </c>
      <c r="G4" s="3"/>
    </row>
    <row r="5" spans="1:7" ht="18.75" x14ac:dyDescent="0.3">
      <c r="A5" s="1" t="s">
        <v>7</v>
      </c>
      <c r="B5" s="275">
        <f>B6*B8</f>
        <v>144.5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6.9204152249134951</v>
      </c>
      <c r="G8" s="3"/>
    </row>
    <row r="9" spans="1:7" ht="18.75" x14ac:dyDescent="0.3">
      <c r="A9" s="1" t="s">
        <v>66</v>
      </c>
      <c r="B9" s="1158">
        <v>7890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57"/>
      <c r="D11" s="1157"/>
      <c r="E11" s="1159"/>
      <c r="F11" s="1"/>
    </row>
    <row r="12" spans="1:7" ht="18.75" x14ac:dyDescent="0.3">
      <c r="A12" s="2072" t="s">
        <v>20</v>
      </c>
      <c r="B12" s="2072"/>
      <c r="C12" s="1155"/>
      <c r="D12" s="1155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156"/>
      <c r="B15" s="1156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160" t="s">
        <v>25</v>
      </c>
      <c r="D17" s="1154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202.3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5.7799999999999994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44.795000000000002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158" t="s">
        <v>30</v>
      </c>
      <c r="E23" s="9">
        <f>F4</f>
        <v>1769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160" t="s">
        <v>25</v>
      </c>
      <c r="D25" s="1154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202.3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5.7799999999999994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44.795000000000002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1:F1"/>
    <mergeCell ref="A11:B11"/>
    <mergeCell ref="A12:B12"/>
    <mergeCell ref="A13:B13"/>
    <mergeCell ref="A14:B14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1768</v>
      </c>
      <c r="G4" s="3"/>
    </row>
    <row r="5" spans="1:7" ht="18.75" x14ac:dyDescent="0.3">
      <c r="A5" s="1" t="s">
        <v>7</v>
      </c>
      <c r="B5" s="275">
        <f>B6*B8</f>
        <v>144.5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6.9204152249134951</v>
      </c>
      <c r="G8" s="3"/>
    </row>
    <row r="9" spans="1:7" ht="18.75" x14ac:dyDescent="0.3">
      <c r="A9" s="1" t="s">
        <v>66</v>
      </c>
      <c r="B9" s="1158">
        <v>7890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57"/>
      <c r="D11" s="1157"/>
      <c r="E11" s="1159"/>
      <c r="F11" s="1"/>
    </row>
    <row r="12" spans="1:7" ht="18.75" x14ac:dyDescent="0.3">
      <c r="A12" s="2072" t="s">
        <v>20</v>
      </c>
      <c r="B12" s="2072"/>
      <c r="C12" s="1155"/>
      <c r="D12" s="1155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156"/>
      <c r="B15" s="1156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160" t="s">
        <v>25</v>
      </c>
      <c r="D17" s="1154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202.3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5.7799999999999994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44.795000000000002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158" t="s">
        <v>30</v>
      </c>
      <c r="E23" s="9">
        <f>F4</f>
        <v>1768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160" t="s">
        <v>25</v>
      </c>
      <c r="D25" s="1154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202.3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5.7799999999999994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44.795000000000002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E1:F1"/>
    <mergeCell ref="A11:B11"/>
    <mergeCell ref="A12:B12"/>
    <mergeCell ref="A13:B13"/>
    <mergeCell ref="A14:B14"/>
    <mergeCell ref="A27:B27"/>
    <mergeCell ref="A28:B28"/>
    <mergeCell ref="A20:B20"/>
    <mergeCell ref="A1:B1"/>
    <mergeCell ref="C1:D1"/>
    <mergeCell ref="A16:B16"/>
    <mergeCell ref="A17:B17"/>
    <mergeCell ref="A18:B18"/>
    <mergeCell ref="A19:B19"/>
    <mergeCell ref="B23:C23"/>
    <mergeCell ref="A24:B24"/>
    <mergeCell ref="C24:D24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1767</v>
      </c>
      <c r="G4" s="3"/>
    </row>
    <row r="5" spans="1:7" ht="18.75" x14ac:dyDescent="0.3">
      <c r="A5" s="1" t="s">
        <v>7</v>
      </c>
      <c r="B5" s="275">
        <f>B6*B8</f>
        <v>144.5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6.9204152249134951</v>
      </c>
      <c r="G8" s="3"/>
    </row>
    <row r="9" spans="1:7" ht="18.75" x14ac:dyDescent="0.3">
      <c r="A9" s="1" t="s">
        <v>66</v>
      </c>
      <c r="B9" s="1158">
        <v>7890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57"/>
      <c r="D11" s="1157"/>
      <c r="E11" s="1159"/>
      <c r="F11" s="1"/>
    </row>
    <row r="12" spans="1:7" ht="18.75" x14ac:dyDescent="0.3">
      <c r="A12" s="2072" t="s">
        <v>20</v>
      </c>
      <c r="B12" s="2072"/>
      <c r="C12" s="1155"/>
      <c r="D12" s="1155">
        <v>0.6</v>
      </c>
      <c r="E12" s="21">
        <f>F7*D12</f>
        <v>600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2000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2000</v>
      </c>
      <c r="F14" s="1"/>
    </row>
    <row r="15" spans="1:7" ht="18.75" x14ac:dyDescent="0.3">
      <c r="A15" s="1156"/>
      <c r="B15" s="1156"/>
      <c r="C15" s="22"/>
      <c r="D15" s="25"/>
      <c r="E15" s="23"/>
      <c r="F15" s="23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160" t="s">
        <v>25</v>
      </c>
      <c r="D17" s="1154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0.14000000000000001</v>
      </c>
      <c r="D18" s="74">
        <f>B5*C18/100*1000</f>
        <v>202.3</v>
      </c>
      <c r="E18" s="1"/>
      <c r="F18" s="212"/>
    </row>
    <row r="19" spans="1:12" ht="18.75" x14ac:dyDescent="0.3">
      <c r="A19" s="2077" t="s">
        <v>28</v>
      </c>
      <c r="B19" s="2077"/>
      <c r="C19" s="20">
        <v>4.0000000000000001E-3</v>
      </c>
      <c r="D19" s="74">
        <f>B5*C19/100*1000</f>
        <v>5.7799999999999994</v>
      </c>
      <c r="E19" s="1"/>
      <c r="F19" s="212"/>
    </row>
    <row r="20" spans="1:12" ht="18.75" x14ac:dyDescent="0.3">
      <c r="A20" s="2077" t="s">
        <v>52</v>
      </c>
      <c r="B20" s="2077"/>
      <c r="C20" s="20">
        <v>3.1E-2</v>
      </c>
      <c r="D20" s="74">
        <f>B5*C20/100*1000</f>
        <v>44.795000000000002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ARENA 227</v>
      </c>
      <c r="C23" s="2130"/>
      <c r="D23" s="1158" t="s">
        <v>30</v>
      </c>
      <c r="E23" s="9">
        <f>F4</f>
        <v>1767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73"/>
      <c r="D24" s="2173"/>
      <c r="E24" s="9"/>
      <c r="F24" s="4"/>
    </row>
    <row r="25" spans="1:12" ht="18.75" x14ac:dyDescent="0.3">
      <c r="A25" s="2075" t="s">
        <v>24</v>
      </c>
      <c r="B25" s="2075"/>
      <c r="C25" s="1160" t="s">
        <v>25</v>
      </c>
      <c r="D25" s="1154" t="s">
        <v>26</v>
      </c>
      <c r="E25" s="1"/>
      <c r="F25" s="1"/>
    </row>
    <row r="26" spans="1:12" ht="18.75" x14ac:dyDescent="0.3">
      <c r="A26" s="2149" t="str">
        <f>A18</f>
        <v>PARDO LUMACRON SER 150%</v>
      </c>
      <c r="B26" s="2150"/>
      <c r="C26" s="48">
        <f>C18</f>
        <v>0.14000000000000001</v>
      </c>
      <c r="D26" s="49">
        <f>B5*C26/100*1000</f>
        <v>202.3</v>
      </c>
      <c r="E26" s="1"/>
      <c r="F26" s="1"/>
    </row>
    <row r="27" spans="1:12" ht="18.75" x14ac:dyDescent="0.3">
      <c r="A27" s="2149" t="str">
        <f>A19</f>
        <v>RUBINA LUMACRON 2GFL CONC</v>
      </c>
      <c r="B27" s="2150"/>
      <c r="C27" s="48">
        <f>C19</f>
        <v>4.0000000000000001E-3</v>
      </c>
      <c r="D27" s="49">
        <f>D19</f>
        <v>5.7799999999999994</v>
      </c>
      <c r="E27" s="1"/>
      <c r="F27" s="1"/>
    </row>
    <row r="28" spans="1:12" ht="18.75" x14ac:dyDescent="0.3">
      <c r="A28" s="2149" t="str">
        <f>A20</f>
        <v>AZUL LUMACRON FBLE 150%</v>
      </c>
      <c r="B28" s="2150"/>
      <c r="C28" s="48">
        <f>C20</f>
        <v>3.1E-2</v>
      </c>
      <c r="D28" s="49">
        <f>D20</f>
        <v>44.795000000000002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2000</v>
      </c>
    </row>
    <row r="32" spans="1:12" x14ac:dyDescent="0.25">
      <c r="A32" s="2070" t="s">
        <v>71</v>
      </c>
      <c r="B32" s="2070"/>
      <c r="C32" s="141">
        <v>2</v>
      </c>
      <c r="D32" s="141">
        <f>F7*C32</f>
        <v>2000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1500</v>
      </c>
    </row>
  </sheetData>
  <mergeCells count="24">
    <mergeCell ref="A1:B1"/>
    <mergeCell ref="C1:D1"/>
    <mergeCell ref="E1:F1"/>
    <mergeCell ref="A11:B11"/>
    <mergeCell ref="A12:B12"/>
    <mergeCell ref="A26:B26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C24:D24"/>
    <mergeCell ref="A25:B25"/>
    <mergeCell ref="A33:B33"/>
    <mergeCell ref="A27:B27"/>
    <mergeCell ref="A28:B28"/>
    <mergeCell ref="E28:F28"/>
    <mergeCell ref="A30:D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4" zoomScale="130" zoomScaleNormal="130" workbookViewId="0">
      <selection activeCell="B9" sqref="B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1752</v>
      </c>
    </row>
    <row r="5" spans="1:12" ht="18.75" x14ac:dyDescent="0.3">
      <c r="A5" s="1" t="s">
        <v>7</v>
      </c>
      <c r="B5" s="315">
        <f>B6*B8</f>
        <v>322.08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1056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1.8628912071535024</v>
      </c>
    </row>
    <row r="9" spans="1:12" ht="18.75" x14ac:dyDescent="0.3">
      <c r="A9" s="1" t="s">
        <v>66</v>
      </c>
      <c r="B9" s="1">
        <v>7249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153"/>
      <c r="D12" s="1153">
        <v>1</v>
      </c>
      <c r="E12" s="21">
        <f>F7*D12</f>
        <v>600</v>
      </c>
      <c r="F12" s="1"/>
    </row>
    <row r="13" spans="1:12" ht="18.75" x14ac:dyDescent="0.3">
      <c r="A13" s="2072" t="s">
        <v>152</v>
      </c>
      <c r="B13" s="2072"/>
      <c r="C13" s="1145"/>
      <c r="D13" s="1145">
        <v>1</v>
      </c>
      <c r="E13" s="2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12" ht="18.75" x14ac:dyDescent="0.3">
      <c r="A15" s="1146"/>
      <c r="B15" s="1146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147"/>
      <c r="D16" s="1147"/>
      <c r="E16" s="1"/>
      <c r="F16" s="1149" t="s">
        <v>84</v>
      </c>
    </row>
    <row r="17" spans="1:6" ht="18.75" x14ac:dyDescent="0.3">
      <c r="A17" s="2079" t="s">
        <v>24</v>
      </c>
      <c r="B17" s="2079"/>
      <c r="C17" s="1150" t="s">
        <v>25</v>
      </c>
      <c r="D17" s="1147" t="s">
        <v>26</v>
      </c>
      <c r="E17" s="1"/>
      <c r="F17" s="211"/>
    </row>
    <row r="18" spans="1:6" ht="18.75" x14ac:dyDescent="0.3">
      <c r="A18" s="2076" t="s">
        <v>154</v>
      </c>
      <c r="B18" s="2076"/>
      <c r="C18" s="20">
        <v>2.88</v>
      </c>
      <c r="D18" s="74">
        <f>B5*C18/100*1000</f>
        <v>9275.9039999999986</v>
      </c>
      <c r="E18" s="1"/>
      <c r="F18" s="212"/>
    </row>
    <row r="19" spans="1:6" ht="18.75" x14ac:dyDescent="0.3">
      <c r="A19" s="2076" t="s">
        <v>155</v>
      </c>
      <c r="B19" s="2076"/>
      <c r="C19" s="34">
        <v>1.3</v>
      </c>
      <c r="D19" s="74">
        <f>B5*C19/100*1000</f>
        <v>4187.04</v>
      </c>
      <c r="E19" s="1" t="s">
        <v>29</v>
      </c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1752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152" t="s">
        <v>25</v>
      </c>
      <c r="D24" s="1147" t="s">
        <v>26</v>
      </c>
      <c r="E24" s="1"/>
      <c r="F24" s="1"/>
    </row>
    <row r="25" spans="1:6" ht="18.75" x14ac:dyDescent="0.3">
      <c r="A25" s="2071" t="str">
        <f>A18</f>
        <v>AZUL KAYARUS BRL 200%</v>
      </c>
      <c r="B25" s="2071"/>
      <c r="C25" s="48">
        <f t="shared" ref="C25:D26" si="0">C18</f>
        <v>2.88</v>
      </c>
      <c r="D25" s="49">
        <f t="shared" si="0"/>
        <v>9275.9039999999986</v>
      </c>
      <c r="E25" s="1"/>
      <c r="F25" s="1"/>
    </row>
    <row r="26" spans="1:6" ht="18.75" x14ac:dyDescent="0.3">
      <c r="A26" s="2071" t="str">
        <f>A19</f>
        <v>NEGRO DIRECTO LUZ TQA 1800</v>
      </c>
      <c r="B26" s="2071"/>
      <c r="C26" s="48">
        <f t="shared" si="0"/>
        <v>1.3</v>
      </c>
      <c r="D26" s="49">
        <f t="shared" si="0"/>
        <v>4187.04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4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1751</v>
      </c>
      <c r="G4" s="3"/>
    </row>
    <row r="5" spans="1:7" ht="18.75" x14ac:dyDescent="0.3">
      <c r="A5" s="1" t="s">
        <v>7</v>
      </c>
      <c r="B5" s="277">
        <f>B6*B8</f>
        <v>161.04</v>
      </c>
      <c r="C5" s="3" t="s">
        <v>8</v>
      </c>
      <c r="D5" s="3"/>
      <c r="E5" s="5" t="s">
        <v>9</v>
      </c>
      <c r="F5" s="1144" t="s">
        <v>10</v>
      </c>
      <c r="G5" s="3"/>
    </row>
    <row r="6" spans="1:7" ht="18.75" x14ac:dyDescent="0.3">
      <c r="A6" s="1" t="s">
        <v>11</v>
      </c>
      <c r="B6" s="276">
        <v>528</v>
      </c>
      <c r="C6" s="3" t="s">
        <v>5</v>
      </c>
      <c r="D6" s="3"/>
      <c r="E6" s="3" t="s">
        <v>12</v>
      </c>
      <c r="F6" s="1144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0.30499999999999999</v>
      </c>
      <c r="C8" s="3"/>
      <c r="D8" s="3"/>
      <c r="E8" s="3" t="s">
        <v>17</v>
      </c>
      <c r="F8" s="1144">
        <f>F7/B5</f>
        <v>7.4515648286140097</v>
      </c>
      <c r="G8" s="3"/>
    </row>
    <row r="9" spans="1:7" ht="18.75" x14ac:dyDescent="0.3">
      <c r="A9" s="1" t="s">
        <v>66</v>
      </c>
      <c r="B9" s="1144">
        <v>7249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48"/>
      <c r="D11" s="1148"/>
      <c r="E11" s="1151"/>
      <c r="F11" s="1"/>
    </row>
    <row r="12" spans="1:7" ht="18.75" x14ac:dyDescent="0.3">
      <c r="A12" s="2072" t="s">
        <v>170</v>
      </c>
      <c r="B12" s="2072"/>
      <c r="C12" s="1145"/>
      <c r="D12" s="1145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46" t="s">
        <v>29</v>
      </c>
      <c r="B15" s="1146"/>
      <c r="C15" s="22"/>
      <c r="D15" s="25"/>
      <c r="E15" s="23"/>
      <c r="F15" s="1149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152" t="s">
        <v>25</v>
      </c>
      <c r="D17" s="1147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322.08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48.311999999999998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966.24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1751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49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322.08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48.311999999999998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966.24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E27:F27"/>
    <mergeCell ref="D29:F29"/>
    <mergeCell ref="A20:B20"/>
    <mergeCell ref="B23:C23"/>
    <mergeCell ref="A24:B24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topLeftCell="A4" zoomScale="130" zoomScaleNormal="130" workbookViewId="0">
      <selection activeCell="B9" sqref="B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4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1750</v>
      </c>
      <c r="G4" s="3"/>
    </row>
    <row r="5" spans="1:7" ht="18.75" x14ac:dyDescent="0.3">
      <c r="A5" s="1" t="s">
        <v>7</v>
      </c>
      <c r="B5" s="277">
        <f>B6*B8</f>
        <v>161.04</v>
      </c>
      <c r="C5" s="3" t="s">
        <v>8</v>
      </c>
      <c r="D5" s="3"/>
      <c r="E5" s="5" t="s">
        <v>9</v>
      </c>
      <c r="F5" s="1144" t="s">
        <v>10</v>
      </c>
      <c r="G5" s="3"/>
    </row>
    <row r="6" spans="1:7" ht="18.75" x14ac:dyDescent="0.3">
      <c r="A6" s="1" t="s">
        <v>11</v>
      </c>
      <c r="B6" s="276">
        <v>528</v>
      </c>
      <c r="C6" s="3" t="s">
        <v>5</v>
      </c>
      <c r="D6" s="3"/>
      <c r="E6" s="3" t="s">
        <v>12</v>
      </c>
      <c r="F6" s="1144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0.30499999999999999</v>
      </c>
      <c r="C8" s="3"/>
      <c r="D8" s="3"/>
      <c r="E8" s="3" t="s">
        <v>17</v>
      </c>
      <c r="F8" s="1144">
        <f>F7/B5</f>
        <v>7.4515648286140097</v>
      </c>
      <c r="G8" s="3"/>
    </row>
    <row r="9" spans="1:7" ht="18.75" x14ac:dyDescent="0.3">
      <c r="A9" s="1" t="s">
        <v>66</v>
      </c>
      <c r="B9" s="1144">
        <v>7249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48"/>
      <c r="D11" s="1148"/>
      <c r="E11" s="1151"/>
      <c r="F11" s="1"/>
    </row>
    <row r="12" spans="1:7" ht="18.75" x14ac:dyDescent="0.3">
      <c r="A12" s="2072" t="s">
        <v>170</v>
      </c>
      <c r="B12" s="2072"/>
      <c r="C12" s="1145"/>
      <c r="D12" s="1145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46" t="s">
        <v>29</v>
      </c>
      <c r="B15" s="1146"/>
      <c r="C15" s="22"/>
      <c r="D15" s="25"/>
      <c r="E15" s="23"/>
      <c r="F15" s="1149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152" t="s">
        <v>25</v>
      </c>
      <c r="D17" s="1147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322.08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48.311999999999998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966.24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1750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49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322.08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48.311999999999998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966.24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E27:F27"/>
    <mergeCell ref="D29:F29"/>
    <mergeCell ref="A20:B20"/>
    <mergeCell ref="B23:C23"/>
    <mergeCell ref="A24:B24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topLeftCell="A10" zoomScale="130" zoomScaleNormal="130" workbookViewId="0">
      <selection activeCell="B8" sqref="B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1746</v>
      </c>
    </row>
    <row r="5" spans="1:6" ht="18.75" x14ac:dyDescent="0.3">
      <c r="A5" s="1" t="s">
        <v>7</v>
      </c>
      <c r="B5" s="315">
        <f>B6*B8</f>
        <v>310.185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1017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1.9343295130325451</v>
      </c>
    </row>
    <row r="9" spans="1:6" ht="18.75" x14ac:dyDescent="0.3">
      <c r="A9" s="1" t="s">
        <v>66</v>
      </c>
      <c r="B9" s="1139">
        <v>7552</v>
      </c>
      <c r="C9" s="1"/>
      <c r="D9" s="1"/>
      <c r="E9" s="1"/>
      <c r="F9" s="1"/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1143"/>
      <c r="D12" s="1143">
        <v>1</v>
      </c>
      <c r="E12" s="21">
        <f>F7*D12</f>
        <v>600</v>
      </c>
      <c r="F12" s="1"/>
    </row>
    <row r="13" spans="1:6" ht="18.75" x14ac:dyDescent="0.3">
      <c r="A13" s="2072" t="s">
        <v>152</v>
      </c>
      <c r="B13" s="2072"/>
      <c r="C13" s="1136"/>
      <c r="D13" s="1136">
        <v>1</v>
      </c>
      <c r="E13" s="21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6" ht="18.75" x14ac:dyDescent="0.3">
      <c r="A15" s="2072"/>
      <c r="B15" s="2072"/>
      <c r="C15" s="20"/>
      <c r="D15" s="21"/>
      <c r="E15" s="21"/>
      <c r="F15" s="1"/>
    </row>
    <row r="16" spans="1:6" ht="18.75" x14ac:dyDescent="0.3">
      <c r="A16" s="2072"/>
      <c r="B16" s="2072"/>
      <c r="C16" s="20"/>
      <c r="D16" s="21"/>
      <c r="E16" s="21"/>
      <c r="F16" s="1"/>
    </row>
    <row r="17" spans="1:6" ht="18.75" x14ac:dyDescent="0.3">
      <c r="A17" s="2105"/>
      <c r="B17" s="2105"/>
      <c r="C17" s="22"/>
      <c r="D17" s="23"/>
      <c r="E17" s="23"/>
      <c r="F17" s="1"/>
    </row>
    <row r="18" spans="1:6" ht="18.75" x14ac:dyDescent="0.3">
      <c r="A18" s="1137"/>
      <c r="B18" s="1137"/>
      <c r="C18" s="22"/>
      <c r="D18" s="25"/>
      <c r="E18" s="23"/>
      <c r="F18" s="1"/>
    </row>
    <row r="19" spans="1:6" ht="18.75" x14ac:dyDescent="0.3">
      <c r="A19" s="2073" t="s">
        <v>23</v>
      </c>
      <c r="B19" s="2125"/>
      <c r="C19" s="1138"/>
      <c r="D19" s="1138"/>
      <c r="E19" s="1"/>
      <c r="F19" s="1140" t="s">
        <v>84</v>
      </c>
    </row>
    <row r="20" spans="1:6" ht="18.75" x14ac:dyDescent="0.3">
      <c r="A20" s="2079" t="s">
        <v>24</v>
      </c>
      <c r="B20" s="2079"/>
      <c r="C20" s="1141" t="s">
        <v>25</v>
      </c>
      <c r="D20" s="1138" t="s">
        <v>26</v>
      </c>
      <c r="E20" s="1"/>
      <c r="F20" s="211" t="s">
        <v>72</v>
      </c>
    </row>
    <row r="21" spans="1:6" ht="18.75" x14ac:dyDescent="0.3">
      <c r="A21" s="2076" t="s">
        <v>154</v>
      </c>
      <c r="B21" s="2076"/>
      <c r="C21" s="20">
        <v>0.2</v>
      </c>
      <c r="D21" s="74">
        <f>B5*C21/100*1000</f>
        <v>620.37000000000012</v>
      </c>
      <c r="E21" s="1"/>
      <c r="F21" s="212"/>
    </row>
    <row r="22" spans="1:6" ht="18.75" x14ac:dyDescent="0.3">
      <c r="A22" s="2077" t="s">
        <v>159</v>
      </c>
      <c r="B22" s="2076"/>
      <c r="C22" s="34">
        <v>2.4</v>
      </c>
      <c r="D22" s="74">
        <f>B5*C22/100*1000</f>
        <v>7444.44</v>
      </c>
      <c r="E22" s="1"/>
      <c r="F22" s="212"/>
    </row>
    <row r="23" spans="1:6" ht="18.75" x14ac:dyDescent="0.3">
      <c r="A23" s="2072"/>
      <c r="B23" s="2072"/>
      <c r="C23" s="20"/>
      <c r="D23" s="74"/>
      <c r="E23" s="1"/>
      <c r="F23" s="213"/>
    </row>
    <row r="24" spans="1:6" ht="18.75" x14ac:dyDescent="0.3">
      <c r="A24" s="36"/>
      <c r="B24" s="36"/>
      <c r="C24" s="22" t="s">
        <v>156</v>
      </c>
      <c r="D24" s="23"/>
      <c r="E24" s="1"/>
      <c r="F24" s="1"/>
    </row>
    <row r="25" spans="1:6" ht="18.75" x14ac:dyDescent="0.3">
      <c r="A25" s="891"/>
      <c r="B25" s="891"/>
      <c r="C25" s="892"/>
      <c r="D25" s="893"/>
      <c r="E25" s="894"/>
      <c r="F25" s="894"/>
    </row>
    <row r="26" spans="1:6" ht="18.75" x14ac:dyDescent="0.3">
      <c r="A26" s="1" t="str">
        <f>B2</f>
        <v>TELARES DEL SUR</v>
      </c>
      <c r="B26" s="2078" t="str">
        <f>B7</f>
        <v>NEGRO</v>
      </c>
      <c r="C26" s="2078"/>
      <c r="D26" s="1" t="s">
        <v>6</v>
      </c>
      <c r="E26" s="9">
        <f>F4</f>
        <v>1746</v>
      </c>
      <c r="F26" s="4">
        <f ca="1">F2</f>
        <v>45555</v>
      </c>
    </row>
    <row r="27" spans="1:6" ht="18.75" x14ac:dyDescent="0.3">
      <c r="A27" s="2079" t="s">
        <v>24</v>
      </c>
      <c r="B27" s="2079"/>
      <c r="C27" s="1142" t="s">
        <v>25</v>
      </c>
      <c r="D27" s="1138" t="s">
        <v>26</v>
      </c>
      <c r="E27" s="1"/>
      <c r="F27" s="1"/>
    </row>
    <row r="28" spans="1:6" ht="18.75" x14ac:dyDescent="0.3">
      <c r="A28" s="2071" t="str">
        <f>A21</f>
        <v>AZUL KAYARUS BRL 200%</v>
      </c>
      <c r="B28" s="2071"/>
      <c r="C28" s="48">
        <f>C21</f>
        <v>0.2</v>
      </c>
      <c r="D28" s="49">
        <f>D21</f>
        <v>620.37000000000012</v>
      </c>
      <c r="E28" s="1"/>
      <c r="F28" s="1"/>
    </row>
    <row r="29" spans="1:6" ht="18.75" x14ac:dyDescent="0.3">
      <c r="A29" s="2077" t="str">
        <f>A22</f>
        <v>NEGRO DIRECTO LUZ TQ FG 1800</v>
      </c>
      <c r="B29" s="2077"/>
      <c r="C29" s="48">
        <f t="shared" ref="C29:D29" si="0">C22</f>
        <v>2.4</v>
      </c>
      <c r="D29" s="49">
        <f t="shared" si="0"/>
        <v>7444.44</v>
      </c>
      <c r="E29" s="1"/>
      <c r="F29" s="1"/>
    </row>
    <row r="30" spans="1:6" ht="18.75" x14ac:dyDescent="0.3">
      <c r="A30" s="2068"/>
      <c r="B30" s="2068"/>
      <c r="C30" s="48"/>
      <c r="D30" s="49"/>
      <c r="E30" s="2069" t="s">
        <v>83</v>
      </c>
      <c r="F30" s="2069"/>
    </row>
    <row r="31" spans="1:6" x14ac:dyDescent="0.25">
      <c r="D31" s="50"/>
    </row>
    <row r="32" spans="1:6" x14ac:dyDescent="0.25">
      <c r="A32" s="2070" t="s">
        <v>157</v>
      </c>
      <c r="B32" s="2070"/>
      <c r="C32" s="2070"/>
      <c r="D32" s="2070"/>
      <c r="E32" s="895"/>
      <c r="F32" s="895"/>
    </row>
    <row r="33" spans="1:4" x14ac:dyDescent="0.25">
      <c r="A33" s="2070" t="s">
        <v>21</v>
      </c>
      <c r="B33" s="2070"/>
      <c r="C33" s="141">
        <v>1.5</v>
      </c>
      <c r="D33" s="141">
        <f>F7*C33</f>
        <v>900</v>
      </c>
    </row>
    <row r="34" spans="1:4" x14ac:dyDescent="0.25">
      <c r="A34" s="2070" t="s">
        <v>158</v>
      </c>
      <c r="B34" s="2070"/>
      <c r="C34" s="141">
        <v>3</v>
      </c>
      <c r="D34" s="141">
        <f>F7*C34</f>
        <v>1800</v>
      </c>
    </row>
  </sheetData>
  <mergeCells count="26">
    <mergeCell ref="A17:B17"/>
    <mergeCell ref="A1:B1"/>
    <mergeCell ref="C1:D1"/>
    <mergeCell ref="E1:F1"/>
    <mergeCell ref="B2:C2"/>
    <mergeCell ref="A11:B11"/>
    <mergeCell ref="C11:E11"/>
    <mergeCell ref="A12:B12"/>
    <mergeCell ref="A13:B13"/>
    <mergeCell ref="A14:B14"/>
    <mergeCell ref="A15:B15"/>
    <mergeCell ref="A16:B16"/>
    <mergeCell ref="E30:F30"/>
    <mergeCell ref="A32:D32"/>
    <mergeCell ref="A19:B19"/>
    <mergeCell ref="A20:B20"/>
    <mergeCell ref="A21:B21"/>
    <mergeCell ref="A22:B22"/>
    <mergeCell ref="A23:B23"/>
    <mergeCell ref="B26:C26"/>
    <mergeCell ref="A33:B33"/>
    <mergeCell ref="A34:B34"/>
    <mergeCell ref="A27:B27"/>
    <mergeCell ref="A28:B28"/>
    <mergeCell ref="A29:B29"/>
    <mergeCell ref="A30:B30"/>
  </mergeCells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1737</v>
      </c>
      <c r="G4" s="3"/>
    </row>
    <row r="5" spans="1:7" ht="18.75" x14ac:dyDescent="0.3">
      <c r="A5" s="1" t="s">
        <v>7</v>
      </c>
      <c r="B5" s="277">
        <f>B6*B8</f>
        <v>140.94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348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168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0.40500000000000003</v>
      </c>
      <c r="C8" s="3"/>
      <c r="D8" s="3"/>
      <c r="E8" s="3" t="s">
        <v>17</v>
      </c>
      <c r="F8" s="279">
        <f>F7/B5</f>
        <v>8.5142613878246056</v>
      </c>
      <c r="G8" s="3"/>
    </row>
    <row r="9" spans="1:7" ht="18.75" x14ac:dyDescent="0.3">
      <c r="A9" s="1" t="s">
        <v>66</v>
      </c>
      <c r="B9" s="296">
        <v>6154</v>
      </c>
      <c r="C9" s="1" t="s">
        <v>29</v>
      </c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31"/>
      <c r="D11" s="1131"/>
      <c r="E11" s="1134"/>
      <c r="F11" s="1"/>
    </row>
    <row r="12" spans="1:7" ht="18.75" x14ac:dyDescent="0.3">
      <c r="A12" s="2072" t="s">
        <v>19</v>
      </c>
      <c r="B12" s="2072"/>
      <c r="C12" s="1135"/>
      <c r="D12" s="1135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1128"/>
      <c r="D13" s="112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1129"/>
      <c r="B17" s="1129"/>
      <c r="C17" s="22"/>
      <c r="D17" s="25"/>
      <c r="E17" s="23"/>
      <c r="F17" s="1132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1133" t="s">
        <v>25</v>
      </c>
      <c r="D19" s="1130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986.57999999999993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118.3896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3720.8160000000007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204 VERDE FERRO 2</v>
      </c>
      <c r="C25" s="2130"/>
      <c r="D25" s="1126" t="s">
        <v>30</v>
      </c>
      <c r="E25" s="9">
        <f>F4</f>
        <v>1737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112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20">
        <f>C20</f>
        <v>0.7</v>
      </c>
      <c r="D28" s="74">
        <f>B5*C28/100*1000</f>
        <v>986.57999999999993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20">
        <f>C21</f>
        <v>8.4000000000000005E-2</v>
      </c>
      <c r="D29" s="74">
        <f>B5*C29/100*1000</f>
        <v>118.3896</v>
      </c>
      <c r="E29" s="1"/>
      <c r="F29" s="1"/>
    </row>
    <row r="30" spans="1:12" ht="15.75" x14ac:dyDescent="0.25">
      <c r="A30" s="2123" t="str">
        <f>A22</f>
        <v>TURQUESA LUMACRON SGL 200%</v>
      </c>
      <c r="B30" s="2124"/>
      <c r="C30" s="20">
        <f>C22</f>
        <v>2.64</v>
      </c>
      <c r="D30" s="74">
        <f>B5*C30/100*1000</f>
        <v>3720.8160000000007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sqref="A1:B1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1736</v>
      </c>
      <c r="G4" s="3"/>
    </row>
    <row r="5" spans="1:7" ht="18.75" x14ac:dyDescent="0.3">
      <c r="A5" s="1" t="s">
        <v>7</v>
      </c>
      <c r="B5" s="277">
        <f>B6*B8</f>
        <v>140.94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348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168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0.40500000000000003</v>
      </c>
      <c r="C8" s="3"/>
      <c r="D8" s="3"/>
      <c r="E8" s="3" t="s">
        <v>17</v>
      </c>
      <c r="F8" s="279">
        <f>F7/B5</f>
        <v>8.5142613878246056</v>
      </c>
      <c r="G8" s="3"/>
    </row>
    <row r="9" spans="1:7" ht="18.75" x14ac:dyDescent="0.3">
      <c r="A9" s="1" t="s">
        <v>66</v>
      </c>
      <c r="B9" s="296">
        <v>6154</v>
      </c>
      <c r="C9" s="1" t="s">
        <v>29</v>
      </c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20"/>
      <c r="D11" s="1120"/>
      <c r="E11" s="1124"/>
      <c r="F11" s="1"/>
    </row>
    <row r="12" spans="1:7" ht="18.75" x14ac:dyDescent="0.3">
      <c r="A12" s="2072" t="s">
        <v>19</v>
      </c>
      <c r="B12" s="2072"/>
      <c r="C12" s="1125"/>
      <c r="D12" s="1125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1116"/>
      <c r="D13" s="1116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1121"/>
      <c r="B17" s="1121"/>
      <c r="C17" s="22"/>
      <c r="D17" s="25"/>
      <c r="E17" s="23"/>
      <c r="F17" s="1117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1119" t="s">
        <v>25</v>
      </c>
      <c r="D19" s="1118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986.57999999999993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118.3896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3720.8160000000007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204 VERDE FERRO 2</v>
      </c>
      <c r="C25" s="2130"/>
      <c r="D25" s="1122" t="s">
        <v>30</v>
      </c>
      <c r="E25" s="9">
        <f>F4</f>
        <v>1736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1123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20">
        <f>C20</f>
        <v>0.7</v>
      </c>
      <c r="D28" s="74">
        <f>B5*C28/100*1000</f>
        <v>986.57999999999993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20">
        <f>C21</f>
        <v>8.4000000000000005E-2</v>
      </c>
      <c r="D29" s="74">
        <f>B5*C29/100*1000</f>
        <v>118.3896</v>
      </c>
      <c r="E29" s="1"/>
      <c r="F29" s="1"/>
    </row>
    <row r="30" spans="1:12" ht="15.75" x14ac:dyDescent="0.25">
      <c r="A30" s="2123" t="str">
        <f>A22</f>
        <v>TURQUESA LUMACRON SGL 200%</v>
      </c>
      <c r="B30" s="2124"/>
      <c r="C30" s="20">
        <f>C22</f>
        <v>2.64</v>
      </c>
      <c r="D30" s="74">
        <f>B5*C30/100*1000</f>
        <v>3720.8160000000007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1735</v>
      </c>
      <c r="G4" s="3"/>
    </row>
    <row r="5" spans="1:7" ht="18.75" x14ac:dyDescent="0.3">
      <c r="A5" s="1" t="s">
        <v>7</v>
      </c>
      <c r="B5" s="277">
        <f>B6*B8</f>
        <v>140.94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348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168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0.40500000000000003</v>
      </c>
      <c r="C8" s="3"/>
      <c r="D8" s="3"/>
      <c r="E8" s="3" t="s">
        <v>17</v>
      </c>
      <c r="F8" s="279">
        <f>F7/B5</f>
        <v>8.5142613878246056</v>
      </c>
      <c r="G8" s="3"/>
    </row>
    <row r="9" spans="1:7" ht="18.75" x14ac:dyDescent="0.3">
      <c r="A9" s="1" t="s">
        <v>66</v>
      </c>
      <c r="B9" s="296">
        <v>6154</v>
      </c>
      <c r="C9" s="1" t="s">
        <v>29</v>
      </c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20"/>
      <c r="D11" s="1120"/>
      <c r="E11" s="1124"/>
      <c r="F11" s="1"/>
    </row>
    <row r="12" spans="1:7" ht="18.75" x14ac:dyDescent="0.3">
      <c r="A12" s="2072" t="s">
        <v>19</v>
      </c>
      <c r="B12" s="2072"/>
      <c r="C12" s="1125"/>
      <c r="D12" s="1125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1116"/>
      <c r="D13" s="1116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1121"/>
      <c r="B17" s="1121"/>
      <c r="C17" s="22"/>
      <c r="D17" s="25"/>
      <c r="E17" s="23"/>
      <c r="F17" s="1117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1119" t="s">
        <v>25</v>
      </c>
      <c r="D19" s="1118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986.57999999999993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118.3896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3720.8160000000007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204 VERDE FERRO 2</v>
      </c>
      <c r="C25" s="2130"/>
      <c r="D25" s="1122" t="s">
        <v>30</v>
      </c>
      <c r="E25" s="9">
        <f>F4</f>
        <v>1735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1123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20">
        <f>C20</f>
        <v>0.7</v>
      </c>
      <c r="D28" s="74">
        <f>B5*C28/100*1000</f>
        <v>986.57999999999993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20">
        <f>C21</f>
        <v>8.4000000000000005E-2</v>
      </c>
      <c r="D29" s="74">
        <f>B5*C29/100*1000</f>
        <v>118.3896</v>
      </c>
      <c r="E29" s="1"/>
      <c r="F29" s="1"/>
    </row>
    <row r="30" spans="1:12" ht="15.75" x14ac:dyDescent="0.25">
      <c r="A30" s="2123" t="str">
        <f>A22</f>
        <v>TURQUESA LUMACRON SGL 200%</v>
      </c>
      <c r="B30" s="2124"/>
      <c r="C30" s="20">
        <f>C22</f>
        <v>2.64</v>
      </c>
      <c r="D30" s="74">
        <f>B5*C30/100*1000</f>
        <v>3720.8160000000007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10" zoomScale="130" zoomScaleNormal="130" workbookViewId="0">
      <selection activeCell="F6" sqref="F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1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1734</v>
      </c>
      <c r="G4" s="3"/>
    </row>
    <row r="5" spans="1:7" ht="18.75" x14ac:dyDescent="0.3">
      <c r="A5" s="1" t="s">
        <v>7</v>
      </c>
      <c r="B5" s="8">
        <f>B6*B8</f>
        <v>152.4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508</v>
      </c>
      <c r="C6" s="3" t="s">
        <v>5</v>
      </c>
      <c r="D6" s="3"/>
      <c r="E6" s="3" t="s">
        <v>12</v>
      </c>
      <c r="F6" s="1114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7.8740157480314954</v>
      </c>
      <c r="G8" s="3"/>
    </row>
    <row r="9" spans="1:7" ht="18.75" x14ac:dyDescent="0.3">
      <c r="A9" s="1" t="s">
        <v>66</v>
      </c>
      <c r="B9" s="1114">
        <v>7552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13"/>
      <c r="D11" s="1113"/>
      <c r="E11" s="1115"/>
      <c r="F11" s="1"/>
    </row>
    <row r="12" spans="1:7" ht="18.75" x14ac:dyDescent="0.3">
      <c r="A12" s="2072" t="s">
        <v>170</v>
      </c>
      <c r="B12" s="2072"/>
      <c r="C12" s="1110"/>
      <c r="D12" s="1110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12"/>
      <c r="B15" s="1112"/>
      <c r="C15" s="22"/>
      <c r="D15" s="25"/>
      <c r="E15" s="23"/>
      <c r="F15" s="1111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109" t="s">
        <v>25</v>
      </c>
      <c r="D17" s="1108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7.0000000000000007E-2</v>
      </c>
      <c r="D18" s="74">
        <f>B5*C18/100*1000</f>
        <v>106.68</v>
      </c>
      <c r="E18" s="1"/>
      <c r="F18" s="212"/>
    </row>
    <row r="19" spans="1:12" ht="18.75" x14ac:dyDescent="0.3">
      <c r="A19" s="2077" t="s">
        <v>145</v>
      </c>
      <c r="B19" s="2077"/>
      <c r="C19" s="34">
        <v>2.5</v>
      </c>
      <c r="D19" s="141">
        <f>B5*C19/100*1000</f>
        <v>3810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1734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11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7.0000000000000007E-2</v>
      </c>
      <c r="D25" s="74">
        <f>B5*C25/100*1000</f>
        <v>106.68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2.5</v>
      </c>
      <c r="D26" s="870">
        <f>B5*C26/100*1000</f>
        <v>3810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A20:B20"/>
    <mergeCell ref="B23:C23"/>
    <mergeCell ref="A24:B24"/>
    <mergeCell ref="A25:B25"/>
    <mergeCell ref="A26:B26"/>
    <mergeCell ref="E27:F27"/>
    <mergeCell ref="A29:D29"/>
    <mergeCell ref="A30:B30"/>
    <mergeCell ref="A31:B31"/>
    <mergeCell ref="A32:B32"/>
    <mergeCell ref="A27:B27"/>
  </mergeCells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1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1733</v>
      </c>
      <c r="G4" s="3"/>
    </row>
    <row r="5" spans="1:7" ht="18.75" x14ac:dyDescent="0.3">
      <c r="A5" s="1" t="s">
        <v>7</v>
      </c>
      <c r="B5" s="8">
        <f>B6*B8</f>
        <v>152.4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508</v>
      </c>
      <c r="C6" s="3" t="s">
        <v>5</v>
      </c>
      <c r="D6" s="3"/>
      <c r="E6" s="3" t="s">
        <v>12</v>
      </c>
      <c r="F6" s="1114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7.8740157480314954</v>
      </c>
      <c r="G8" s="3"/>
    </row>
    <row r="9" spans="1:7" ht="18.75" x14ac:dyDescent="0.3">
      <c r="A9" s="1" t="s">
        <v>66</v>
      </c>
      <c r="B9" s="1114">
        <v>7552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13"/>
      <c r="D11" s="1113"/>
      <c r="E11" s="1115"/>
      <c r="F11" s="1"/>
    </row>
    <row r="12" spans="1:7" ht="18.75" x14ac:dyDescent="0.3">
      <c r="A12" s="2072" t="s">
        <v>170</v>
      </c>
      <c r="B12" s="2072"/>
      <c r="C12" s="1110"/>
      <c r="D12" s="1110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12"/>
      <c r="B15" s="1112"/>
      <c r="C15" s="22"/>
      <c r="D15" s="25"/>
      <c r="E15" s="23"/>
      <c r="F15" s="1111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109" t="s">
        <v>25</v>
      </c>
      <c r="D17" s="1108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7.0000000000000007E-2</v>
      </c>
      <c r="D18" s="74">
        <f>B5*C18/100*1000</f>
        <v>106.68</v>
      </c>
      <c r="E18" s="1"/>
      <c r="F18" s="212"/>
    </row>
    <row r="19" spans="1:12" ht="18.75" x14ac:dyDescent="0.3">
      <c r="A19" s="2077" t="s">
        <v>145</v>
      </c>
      <c r="B19" s="2077"/>
      <c r="C19" s="34">
        <v>2.5</v>
      </c>
      <c r="D19" s="141">
        <f>B5*C19/100*1000</f>
        <v>3810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1733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111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7.0000000000000007E-2</v>
      </c>
      <c r="D25" s="74">
        <f>B5*C25/100*1000</f>
        <v>106.68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2.5</v>
      </c>
      <c r="D26" s="870">
        <f>B5*C26/100*1000</f>
        <v>3810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A20:B20"/>
    <mergeCell ref="B23:C23"/>
    <mergeCell ref="A24:B24"/>
    <mergeCell ref="A25:B25"/>
    <mergeCell ref="A26:B26"/>
    <mergeCell ref="E27:F27"/>
    <mergeCell ref="A29:D29"/>
    <mergeCell ref="A30:B30"/>
    <mergeCell ref="A31:B31"/>
    <mergeCell ref="A32:B32"/>
    <mergeCell ref="A27:B27"/>
  </mergeCells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1726</v>
      </c>
    </row>
    <row r="5" spans="1:12" ht="18.75" x14ac:dyDescent="0.3">
      <c r="A5" s="1" t="s">
        <v>7</v>
      </c>
      <c r="B5" s="315">
        <f>B6*B8</f>
        <v>316.89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1006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0.315</v>
      </c>
      <c r="C8" s="1"/>
      <c r="D8" s="1"/>
      <c r="E8" s="3" t="s">
        <v>17</v>
      </c>
      <c r="F8" s="546">
        <f>F7/B5</f>
        <v>1.8934014957871816</v>
      </c>
    </row>
    <row r="9" spans="1:12" ht="18.75" x14ac:dyDescent="0.3">
      <c r="A9" s="1" t="s">
        <v>66</v>
      </c>
      <c r="B9" s="1">
        <v>7889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107"/>
      <c r="D12" s="1107">
        <v>1</v>
      </c>
      <c r="E12" s="21">
        <f>F7*D12</f>
        <v>600</v>
      </c>
      <c r="F12" s="1"/>
    </row>
    <row r="13" spans="1:12" ht="18.75" x14ac:dyDescent="0.3">
      <c r="A13" s="2072" t="s">
        <v>152</v>
      </c>
      <c r="B13" s="2072"/>
      <c r="C13" s="1099"/>
      <c r="D13" s="1099">
        <v>1</v>
      </c>
      <c r="E13" s="2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12" ht="18.75" x14ac:dyDescent="0.3">
      <c r="A15" s="1102"/>
      <c r="B15" s="1102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100"/>
      <c r="D16" s="1100"/>
      <c r="E16" s="1"/>
      <c r="F16" s="1098" t="s">
        <v>84</v>
      </c>
    </row>
    <row r="17" spans="1:6" ht="18.75" x14ac:dyDescent="0.3">
      <c r="A17" s="2079" t="s">
        <v>24</v>
      </c>
      <c r="B17" s="2079"/>
      <c r="C17" s="1104" t="s">
        <v>25</v>
      </c>
      <c r="D17" s="1100" t="s">
        <v>26</v>
      </c>
      <c r="E17" s="1"/>
      <c r="F17" s="211"/>
    </row>
    <row r="18" spans="1:6" ht="18.75" x14ac:dyDescent="0.3">
      <c r="A18" s="2076" t="s">
        <v>154</v>
      </c>
      <c r="B18" s="2076"/>
      <c r="C18" s="20">
        <v>2.88</v>
      </c>
      <c r="D18" s="74">
        <f>B5*C18/100*1000</f>
        <v>9126.4319999999989</v>
      </c>
      <c r="E18" s="1"/>
      <c r="F18" s="212"/>
    </row>
    <row r="19" spans="1:6" ht="18.75" x14ac:dyDescent="0.3">
      <c r="A19" s="2076" t="s">
        <v>155</v>
      </c>
      <c r="B19" s="2076"/>
      <c r="C19" s="34">
        <v>1.3</v>
      </c>
      <c r="D19" s="74">
        <f>B5*C19/100*1000</f>
        <v>4119.57</v>
      </c>
      <c r="E19" s="1" t="s">
        <v>29</v>
      </c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1726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106" t="s">
        <v>25</v>
      </c>
      <c r="D24" s="1100" t="s">
        <v>26</v>
      </c>
      <c r="E24" s="1"/>
      <c r="F24" s="1"/>
    </row>
    <row r="25" spans="1:6" ht="18.75" x14ac:dyDescent="0.3">
      <c r="A25" s="2071" t="str">
        <f>A18</f>
        <v>AZUL KAYARUS BRL 200%</v>
      </c>
      <c r="B25" s="2071"/>
      <c r="C25" s="48">
        <f t="shared" ref="C25:D26" si="0">C18</f>
        <v>2.88</v>
      </c>
      <c r="D25" s="49">
        <f t="shared" si="0"/>
        <v>9126.4319999999989</v>
      </c>
      <c r="E25" s="1"/>
      <c r="F25" s="1"/>
    </row>
    <row r="26" spans="1:6" ht="18.75" x14ac:dyDescent="0.3">
      <c r="A26" s="2071" t="str">
        <f>A19</f>
        <v>NEGRO DIRECTO LUZ TQA 1800</v>
      </c>
      <c r="B26" s="2071"/>
      <c r="C26" s="48">
        <f t="shared" si="0"/>
        <v>1.3</v>
      </c>
      <c r="D26" s="49">
        <f t="shared" si="0"/>
        <v>4119.57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03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1725</v>
      </c>
      <c r="G4" s="3"/>
    </row>
    <row r="5" spans="1:7" ht="18.75" x14ac:dyDescent="0.3">
      <c r="A5" s="1" t="s">
        <v>7</v>
      </c>
      <c r="B5" s="277">
        <f>B6*B8</f>
        <v>158.44499999999999</v>
      </c>
      <c r="C5" s="3" t="s">
        <v>8</v>
      </c>
      <c r="D5" s="3"/>
      <c r="E5" s="5" t="s">
        <v>9</v>
      </c>
      <c r="F5" s="1103" t="s">
        <v>10</v>
      </c>
      <c r="G5" s="3"/>
    </row>
    <row r="6" spans="1:7" ht="18.75" x14ac:dyDescent="0.3">
      <c r="A6" s="1" t="s">
        <v>11</v>
      </c>
      <c r="B6" s="276">
        <v>503</v>
      </c>
      <c r="C6" s="3" t="s">
        <v>5</v>
      </c>
      <c r="D6" s="3"/>
      <c r="E6" s="3" t="s">
        <v>12</v>
      </c>
      <c r="F6" s="1103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1103">
        <f>F7/B5</f>
        <v>7.5736059831487266</v>
      </c>
      <c r="G8" s="3"/>
    </row>
    <row r="9" spans="1:7" ht="18.75" x14ac:dyDescent="0.3">
      <c r="A9" s="1" t="s">
        <v>66</v>
      </c>
      <c r="B9" s="1103">
        <v>7889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01"/>
      <c r="D11" s="1101"/>
      <c r="E11" s="1105"/>
      <c r="F11" s="1"/>
    </row>
    <row r="12" spans="1:7" ht="18.75" x14ac:dyDescent="0.3">
      <c r="A12" s="2072" t="s">
        <v>170</v>
      </c>
      <c r="B12" s="2072"/>
      <c r="C12" s="1099"/>
      <c r="D12" s="1099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02" t="s">
        <v>29</v>
      </c>
      <c r="B15" s="1102"/>
      <c r="C15" s="22"/>
      <c r="D15" s="25"/>
      <c r="E15" s="23"/>
      <c r="F15" s="1098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106" t="s">
        <v>25</v>
      </c>
      <c r="D17" s="1100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316.89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47.533499999999989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950.67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1725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098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316.89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47.533499999999989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950.67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E27:F27"/>
    <mergeCell ref="D29:F29"/>
    <mergeCell ref="A20:B20"/>
    <mergeCell ref="B23:C23"/>
    <mergeCell ref="A24:B24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103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1724</v>
      </c>
      <c r="G4" s="3"/>
    </row>
    <row r="5" spans="1:7" ht="18.75" x14ac:dyDescent="0.3">
      <c r="A5" s="1" t="s">
        <v>7</v>
      </c>
      <c r="B5" s="277">
        <f>B6*B8</f>
        <v>158.44499999999999</v>
      </c>
      <c r="C5" s="3" t="s">
        <v>8</v>
      </c>
      <c r="D5" s="3"/>
      <c r="E5" s="5" t="s">
        <v>9</v>
      </c>
      <c r="F5" s="1103" t="s">
        <v>10</v>
      </c>
      <c r="G5" s="3"/>
    </row>
    <row r="6" spans="1:7" ht="18.75" x14ac:dyDescent="0.3">
      <c r="A6" s="1" t="s">
        <v>11</v>
      </c>
      <c r="B6" s="276">
        <v>503</v>
      </c>
      <c r="C6" s="3" t="s">
        <v>5</v>
      </c>
      <c r="D6" s="3"/>
      <c r="E6" s="3" t="s">
        <v>12</v>
      </c>
      <c r="F6" s="1103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1103">
        <f>F7/B5</f>
        <v>7.5736059831487266</v>
      </c>
      <c r="G8" s="3"/>
    </row>
    <row r="9" spans="1:7" ht="18.75" x14ac:dyDescent="0.3">
      <c r="A9" s="1" t="s">
        <v>66</v>
      </c>
      <c r="B9" s="1103">
        <v>7889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101"/>
      <c r="D11" s="1101"/>
      <c r="E11" s="1105"/>
      <c r="F11" s="1"/>
    </row>
    <row r="12" spans="1:7" ht="18.75" x14ac:dyDescent="0.3">
      <c r="A12" s="2072" t="s">
        <v>170</v>
      </c>
      <c r="B12" s="2072"/>
      <c r="C12" s="1099"/>
      <c r="D12" s="1099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102" t="s">
        <v>29</v>
      </c>
      <c r="B15" s="1102"/>
      <c r="C15" s="22"/>
      <c r="D15" s="25"/>
      <c r="E15" s="23"/>
      <c r="F15" s="1098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106" t="s">
        <v>25</v>
      </c>
      <c r="D17" s="1100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316.89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47.533499999999989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950.67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1724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098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316.89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47.533499999999989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950.67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E27:F27"/>
    <mergeCell ref="D29:F29"/>
    <mergeCell ref="A20:B20"/>
    <mergeCell ref="B23:C23"/>
    <mergeCell ref="A24:B24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1717</v>
      </c>
    </row>
    <row r="5" spans="1:6" ht="18.75" x14ac:dyDescent="0.3">
      <c r="A5" s="1" t="s">
        <v>7</v>
      </c>
      <c r="B5" s="315">
        <f>B6*B8</f>
        <v>305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1000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1.9672131147540983</v>
      </c>
    </row>
    <row r="9" spans="1:6" ht="18.75" x14ac:dyDescent="0.3">
      <c r="A9" s="1" t="s">
        <v>66</v>
      </c>
      <c r="B9" s="1093">
        <v>7888</v>
      </c>
      <c r="C9" s="1"/>
      <c r="D9" s="1"/>
      <c r="E9" s="1"/>
      <c r="F9" s="1"/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1097"/>
      <c r="D12" s="1097">
        <v>1</v>
      </c>
      <c r="E12" s="21">
        <f>F7*D12</f>
        <v>600</v>
      </c>
      <c r="F12" s="1"/>
    </row>
    <row r="13" spans="1:6" ht="18.75" x14ac:dyDescent="0.3">
      <c r="A13" s="2072" t="s">
        <v>152</v>
      </c>
      <c r="B13" s="2072"/>
      <c r="C13" s="1091"/>
      <c r="D13" s="1091">
        <v>1</v>
      </c>
      <c r="E13" s="21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6" ht="18.75" x14ac:dyDescent="0.3">
      <c r="A15" s="2072"/>
      <c r="B15" s="2072"/>
      <c r="C15" s="20"/>
      <c r="D15" s="21"/>
      <c r="E15" s="21"/>
      <c r="F15" s="1"/>
    </row>
    <row r="16" spans="1:6" ht="18.75" x14ac:dyDescent="0.3">
      <c r="A16" s="2072"/>
      <c r="B16" s="2072"/>
      <c r="C16" s="20"/>
      <c r="D16" s="21"/>
      <c r="E16" s="21"/>
      <c r="F16" s="1"/>
    </row>
    <row r="17" spans="1:6" ht="18.75" x14ac:dyDescent="0.3">
      <c r="A17" s="2105"/>
      <c r="B17" s="2105"/>
      <c r="C17" s="22"/>
      <c r="D17" s="23"/>
      <c r="E17" s="23"/>
      <c r="F17" s="1"/>
    </row>
    <row r="18" spans="1:6" ht="18.75" x14ac:dyDescent="0.3">
      <c r="A18" s="1092"/>
      <c r="B18" s="1092"/>
      <c r="C18" s="22"/>
      <c r="D18" s="25"/>
      <c r="E18" s="23"/>
      <c r="F18" s="1"/>
    </row>
    <row r="19" spans="1:6" ht="18.75" x14ac:dyDescent="0.3">
      <c r="A19" s="2073" t="s">
        <v>23</v>
      </c>
      <c r="B19" s="2125"/>
      <c r="C19" s="1090"/>
      <c r="D19" s="1090"/>
      <c r="E19" s="1"/>
      <c r="F19" s="1095" t="s">
        <v>84</v>
      </c>
    </row>
    <row r="20" spans="1:6" ht="18.75" x14ac:dyDescent="0.3">
      <c r="A20" s="2079" t="s">
        <v>24</v>
      </c>
      <c r="B20" s="2079"/>
      <c r="C20" s="1094" t="s">
        <v>25</v>
      </c>
      <c r="D20" s="1090" t="s">
        <v>26</v>
      </c>
      <c r="E20" s="1"/>
      <c r="F20" s="211" t="s">
        <v>72</v>
      </c>
    </row>
    <row r="21" spans="1:6" ht="18.75" x14ac:dyDescent="0.3">
      <c r="A21" s="2076" t="s">
        <v>154</v>
      </c>
      <c r="B21" s="2076"/>
      <c r="C21" s="20">
        <v>0.2</v>
      </c>
      <c r="D21" s="74">
        <f>B5*C21/100*1000</f>
        <v>610</v>
      </c>
      <c r="E21" s="1"/>
      <c r="F21" s="212"/>
    </row>
    <row r="22" spans="1:6" ht="18.75" x14ac:dyDescent="0.3">
      <c r="A22" s="2077" t="s">
        <v>159</v>
      </c>
      <c r="B22" s="2076"/>
      <c r="C22" s="34">
        <v>2.4</v>
      </c>
      <c r="D22" s="74">
        <f>B5*C22/100*1000</f>
        <v>7320</v>
      </c>
      <c r="E22" s="1"/>
      <c r="F22" s="212"/>
    </row>
    <row r="23" spans="1:6" ht="18.75" x14ac:dyDescent="0.3">
      <c r="A23" s="2072"/>
      <c r="B23" s="2072"/>
      <c r="C23" s="20"/>
      <c r="D23" s="74"/>
      <c r="E23" s="1"/>
      <c r="F23" s="213"/>
    </row>
    <row r="24" spans="1:6" ht="18.75" x14ac:dyDescent="0.3">
      <c r="A24" s="36"/>
      <c r="B24" s="36"/>
      <c r="C24" s="22" t="s">
        <v>156</v>
      </c>
      <c r="D24" s="23"/>
      <c r="E24" s="1"/>
      <c r="F24" s="1"/>
    </row>
    <row r="25" spans="1:6" ht="18.75" x14ac:dyDescent="0.3">
      <c r="A25" s="891"/>
      <c r="B25" s="891"/>
      <c r="C25" s="892"/>
      <c r="D25" s="893"/>
      <c r="E25" s="894"/>
      <c r="F25" s="894"/>
    </row>
    <row r="26" spans="1:6" ht="18.75" x14ac:dyDescent="0.3">
      <c r="A26" s="1" t="str">
        <f>B2</f>
        <v>TELARES DEL SUR</v>
      </c>
      <c r="B26" s="2078" t="str">
        <f>B7</f>
        <v>NEGRO</v>
      </c>
      <c r="C26" s="2078"/>
      <c r="D26" s="1" t="s">
        <v>6</v>
      </c>
      <c r="E26" s="9">
        <f>F4</f>
        <v>1717</v>
      </c>
      <c r="F26" s="4">
        <f ca="1">F2</f>
        <v>45555</v>
      </c>
    </row>
    <row r="27" spans="1:6" ht="18.75" x14ac:dyDescent="0.3">
      <c r="A27" s="2079" t="s">
        <v>24</v>
      </c>
      <c r="B27" s="2079"/>
      <c r="C27" s="1096" t="s">
        <v>25</v>
      </c>
      <c r="D27" s="1090" t="s">
        <v>26</v>
      </c>
      <c r="E27" s="1"/>
      <c r="F27" s="1"/>
    </row>
    <row r="28" spans="1:6" ht="18.75" x14ac:dyDescent="0.3">
      <c r="A28" s="2071" t="str">
        <f>A21</f>
        <v>AZUL KAYARUS BRL 200%</v>
      </c>
      <c r="B28" s="2071"/>
      <c r="C28" s="48">
        <f>C21</f>
        <v>0.2</v>
      </c>
      <c r="D28" s="49">
        <f>D21</f>
        <v>610</v>
      </c>
      <c r="E28" s="1"/>
      <c r="F28" s="1"/>
    </row>
    <row r="29" spans="1:6" ht="18.75" x14ac:dyDescent="0.3">
      <c r="A29" s="2077" t="str">
        <f>A22</f>
        <v>NEGRO DIRECTO LUZ TQ FG 1800</v>
      </c>
      <c r="B29" s="2077"/>
      <c r="C29" s="48">
        <f t="shared" ref="C29:D29" si="0">C22</f>
        <v>2.4</v>
      </c>
      <c r="D29" s="49">
        <f t="shared" si="0"/>
        <v>7320</v>
      </c>
      <c r="E29" s="1"/>
      <c r="F29" s="1"/>
    </row>
    <row r="30" spans="1:6" ht="18.75" x14ac:dyDescent="0.3">
      <c r="A30" s="2068"/>
      <c r="B30" s="2068"/>
      <c r="C30" s="48"/>
      <c r="D30" s="49"/>
      <c r="E30" s="2069" t="s">
        <v>83</v>
      </c>
      <c r="F30" s="2069"/>
    </row>
    <row r="31" spans="1:6" x14ac:dyDescent="0.25">
      <c r="D31" s="50"/>
    </row>
    <row r="32" spans="1:6" x14ac:dyDescent="0.25">
      <c r="A32" s="2070" t="s">
        <v>157</v>
      </c>
      <c r="B32" s="2070"/>
      <c r="C32" s="2070"/>
      <c r="D32" s="2070"/>
      <c r="E32" s="895"/>
      <c r="F32" s="895"/>
    </row>
    <row r="33" spans="1:4" x14ac:dyDescent="0.25">
      <c r="A33" s="2070" t="s">
        <v>21</v>
      </c>
      <c r="B33" s="2070"/>
      <c r="C33" s="141">
        <v>1.5</v>
      </c>
      <c r="D33" s="141">
        <f>F7*C33</f>
        <v>900</v>
      </c>
    </row>
    <row r="34" spans="1:4" x14ac:dyDescent="0.25">
      <c r="A34" s="2070" t="s">
        <v>158</v>
      </c>
      <c r="B34" s="2070"/>
      <c r="C34" s="141">
        <v>3</v>
      </c>
      <c r="D34" s="141">
        <f>F7*C34</f>
        <v>1800</v>
      </c>
    </row>
  </sheetData>
  <mergeCells count="26">
    <mergeCell ref="A17:B17"/>
    <mergeCell ref="A1:B1"/>
    <mergeCell ref="C1:D1"/>
    <mergeCell ref="E1:F1"/>
    <mergeCell ref="B2:C2"/>
    <mergeCell ref="A11:B11"/>
    <mergeCell ref="C11:E11"/>
    <mergeCell ref="A12:B12"/>
    <mergeCell ref="A13:B13"/>
    <mergeCell ref="A14:B14"/>
    <mergeCell ref="A15:B15"/>
    <mergeCell ref="A16:B16"/>
    <mergeCell ref="E30:F30"/>
    <mergeCell ref="A32:D32"/>
    <mergeCell ref="A19:B19"/>
    <mergeCell ref="A20:B20"/>
    <mergeCell ref="A21:B21"/>
    <mergeCell ref="A22:B22"/>
    <mergeCell ref="A23:B23"/>
    <mergeCell ref="B26:C26"/>
    <mergeCell ref="A33:B33"/>
    <mergeCell ref="A34:B34"/>
    <mergeCell ref="A27:B27"/>
    <mergeCell ref="A28:B28"/>
    <mergeCell ref="A29:B29"/>
    <mergeCell ref="A30:B30"/>
  </mergeCells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F8" sqref="F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085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1714</v>
      </c>
      <c r="G4" s="3"/>
    </row>
    <row r="5" spans="1:7" ht="18.75" x14ac:dyDescent="0.3">
      <c r="A5" s="1" t="s">
        <v>7</v>
      </c>
      <c r="B5" s="8">
        <f>B6*B8</f>
        <v>150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500</v>
      </c>
      <c r="C6" s="3" t="s">
        <v>5</v>
      </c>
      <c r="D6" s="3"/>
      <c r="E6" s="3" t="s">
        <v>12</v>
      </c>
      <c r="F6" s="1085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019">
        <f>F7/B5</f>
        <v>8</v>
      </c>
      <c r="G8" s="3"/>
    </row>
    <row r="9" spans="1:7" ht="18.75" x14ac:dyDescent="0.3">
      <c r="A9" s="1" t="s">
        <v>66</v>
      </c>
      <c r="B9" s="1085">
        <v>7888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083"/>
      <c r="D11" s="1083"/>
      <c r="E11" s="1088"/>
      <c r="F11" s="1"/>
    </row>
    <row r="12" spans="1:7" ht="18.75" x14ac:dyDescent="0.3">
      <c r="A12" s="2072" t="s">
        <v>171</v>
      </c>
      <c r="B12" s="2072"/>
      <c r="C12" s="1082"/>
      <c r="D12" s="1082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089"/>
      <c r="B15" s="1089"/>
      <c r="C15" s="22"/>
      <c r="D15" s="25"/>
      <c r="E15" s="23"/>
      <c r="F15" s="1087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086" t="s">
        <v>25</v>
      </c>
      <c r="D17" s="1084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7.0000000000000007E-2</v>
      </c>
      <c r="D18" s="74">
        <f>B5*C18/100*1000</f>
        <v>105.00000000000003</v>
      </c>
      <c r="E18" s="1"/>
      <c r="F18" s="212"/>
    </row>
    <row r="19" spans="1:12" ht="18.75" x14ac:dyDescent="0.3">
      <c r="A19" s="2077" t="s">
        <v>145</v>
      </c>
      <c r="B19" s="2077"/>
      <c r="C19" s="34">
        <v>2.5</v>
      </c>
      <c r="D19" s="141">
        <f>B5*C19/100*1000</f>
        <v>3750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1714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087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7.0000000000000007E-2</v>
      </c>
      <c r="D25" s="74">
        <f>B5*C25/100*1000</f>
        <v>105.00000000000003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2.5</v>
      </c>
      <c r="D26" s="870">
        <f>B5*C26/100*1000</f>
        <v>3750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E27:F27"/>
    <mergeCell ref="A29:D29"/>
    <mergeCell ref="A30:B30"/>
    <mergeCell ref="A31:B31"/>
    <mergeCell ref="A32:B32"/>
    <mergeCell ref="A27:B27"/>
    <mergeCell ref="A20:B20"/>
    <mergeCell ref="B23:C23"/>
    <mergeCell ref="A24:B24"/>
    <mergeCell ref="A25:B25"/>
    <mergeCell ref="A26:B26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B9" sqref="B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085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1713</v>
      </c>
      <c r="G4" s="3"/>
    </row>
    <row r="5" spans="1:7" ht="18.75" x14ac:dyDescent="0.3">
      <c r="A5" s="1" t="s">
        <v>7</v>
      </c>
      <c r="B5" s="8">
        <f>B6*B8</f>
        <v>150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500</v>
      </c>
      <c r="C6" s="3" t="s">
        <v>5</v>
      </c>
      <c r="D6" s="3"/>
      <c r="E6" s="3" t="s">
        <v>12</v>
      </c>
      <c r="F6" s="1085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</v>
      </c>
      <c r="C8" s="3"/>
      <c r="D8" s="3"/>
      <c r="E8" s="3" t="s">
        <v>17</v>
      </c>
      <c r="F8" s="1">
        <f>F7/B5</f>
        <v>8</v>
      </c>
      <c r="G8" s="3"/>
    </row>
    <row r="9" spans="1:7" ht="18.75" x14ac:dyDescent="0.3">
      <c r="A9" s="1" t="s">
        <v>66</v>
      </c>
      <c r="B9" s="1085">
        <v>7888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083"/>
      <c r="D11" s="1083"/>
      <c r="E11" s="1088"/>
      <c r="F11" s="1"/>
    </row>
    <row r="12" spans="1:7" ht="18.75" x14ac:dyDescent="0.3">
      <c r="A12" s="2072" t="s">
        <v>171</v>
      </c>
      <c r="B12" s="2072"/>
      <c r="C12" s="1082"/>
      <c r="D12" s="1082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089"/>
      <c r="B15" s="1089"/>
      <c r="C15" s="22"/>
      <c r="D15" s="25"/>
      <c r="E15" s="23"/>
      <c r="F15" s="1087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1086" t="s">
        <v>25</v>
      </c>
      <c r="D17" s="1084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7.0000000000000007E-2</v>
      </c>
      <c r="D18" s="74">
        <f>B5*C18/100*1000</f>
        <v>105.00000000000003</v>
      </c>
      <c r="E18" s="1"/>
      <c r="F18" s="212"/>
    </row>
    <row r="19" spans="1:12" ht="18.75" x14ac:dyDescent="0.3">
      <c r="A19" s="2077" t="s">
        <v>145</v>
      </c>
      <c r="B19" s="2077"/>
      <c r="C19" s="34">
        <v>2.5</v>
      </c>
      <c r="D19" s="141">
        <f>B5*C19/100*1000</f>
        <v>3750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1713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087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7.0000000000000007E-2</v>
      </c>
      <c r="D25" s="74">
        <f>B5*C25/100*1000</f>
        <v>105.00000000000003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2.5</v>
      </c>
      <c r="D26" s="870">
        <f>B5*C26/100*1000</f>
        <v>3750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E27:F27"/>
    <mergeCell ref="A29:D29"/>
    <mergeCell ref="A30:B30"/>
    <mergeCell ref="A31:B31"/>
    <mergeCell ref="A32:B32"/>
    <mergeCell ref="A27:B27"/>
    <mergeCell ref="A20:B20"/>
    <mergeCell ref="B23:C23"/>
    <mergeCell ref="A24:B24"/>
    <mergeCell ref="A25:B25"/>
    <mergeCell ref="A26:B26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7" zoomScale="130" zoomScaleNormal="130" workbookViewId="0">
      <selection activeCell="B9" sqref="B9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38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1695</v>
      </c>
      <c r="G4" s="3"/>
    </row>
    <row r="5" spans="1:10" ht="18.75" x14ac:dyDescent="0.3">
      <c r="A5" s="1" t="s">
        <v>7</v>
      </c>
      <c r="B5" s="277">
        <f>B6*B8</f>
        <v>65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500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103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0.13</v>
      </c>
      <c r="C8" s="3"/>
      <c r="D8" s="3"/>
      <c r="E8" s="3" t="s">
        <v>17</v>
      </c>
      <c r="F8" s="296">
        <f>F7/B5</f>
        <v>18.46153846153846</v>
      </c>
      <c r="G8" s="3"/>
    </row>
    <row r="9" spans="1:10" ht="18.75" x14ac:dyDescent="0.3">
      <c r="A9" s="1" t="s">
        <v>66</v>
      </c>
      <c r="B9" s="1075">
        <v>7845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1078"/>
      <c r="D11" s="1078"/>
      <c r="E11" s="1079"/>
      <c r="F11" s="1"/>
    </row>
    <row r="12" spans="1:10" ht="18.75" x14ac:dyDescent="0.3">
      <c r="A12" s="2072" t="s">
        <v>20</v>
      </c>
      <c r="B12" s="2072"/>
      <c r="C12" s="1076"/>
      <c r="D12" s="1076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2105"/>
      <c r="B15" s="2105"/>
      <c r="C15" s="22"/>
      <c r="D15" s="23"/>
      <c r="E15" s="23"/>
      <c r="F15" s="1"/>
    </row>
    <row r="16" spans="1:10" ht="18.75" x14ac:dyDescent="0.3">
      <c r="A16" s="1080" t="s">
        <v>29</v>
      </c>
      <c r="B16" s="1080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1"/>
    </row>
    <row r="18" spans="1:12" ht="18.75" x14ac:dyDescent="0.3">
      <c r="A18" s="2079" t="s">
        <v>24</v>
      </c>
      <c r="B18" s="2079"/>
      <c r="C18" s="1081" t="s">
        <v>25</v>
      </c>
      <c r="D18" s="1077" t="s">
        <v>26</v>
      </c>
      <c r="E18" s="1"/>
      <c r="F18" s="211"/>
    </row>
    <row r="19" spans="1:12" ht="18.75" x14ac:dyDescent="0.3">
      <c r="A19" s="2077" t="s">
        <v>27</v>
      </c>
      <c r="B19" s="2077"/>
      <c r="C19" s="20">
        <v>0.51</v>
      </c>
      <c r="D19" s="74">
        <f>B5*C19/100*1000</f>
        <v>331.49999999999994</v>
      </c>
      <c r="E19" s="1"/>
      <c r="F19" s="212"/>
    </row>
    <row r="20" spans="1:12" ht="18.75" x14ac:dyDescent="0.3">
      <c r="A20" s="2077" t="s">
        <v>28</v>
      </c>
      <c r="B20" s="2077"/>
      <c r="C20" s="34">
        <v>0.16</v>
      </c>
      <c r="D20" s="74">
        <f>B5*C20/100*1000</f>
        <v>104.00000000000001</v>
      </c>
      <c r="E20" s="1"/>
      <c r="F20" s="212"/>
    </row>
    <row r="21" spans="1:12" ht="18.75" x14ac:dyDescent="0.3">
      <c r="A21" s="2077" t="s">
        <v>67</v>
      </c>
      <c r="B21" s="2077"/>
      <c r="C21" s="20">
        <v>0.64</v>
      </c>
      <c r="D21" s="74">
        <f>B5*C21/100*1000</f>
        <v>416.00000000000006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GRIS TOPO</v>
      </c>
      <c r="D24" s="1075" t="s">
        <v>30</v>
      </c>
      <c r="E24" s="9">
        <f>F4</f>
        <v>1695</v>
      </c>
      <c r="F24" s="4">
        <f ca="1">F2</f>
        <v>45555</v>
      </c>
    </row>
    <row r="25" spans="1:12" ht="18.75" x14ac:dyDescent="0.3">
      <c r="A25" s="2079" t="s">
        <v>24</v>
      </c>
      <c r="B25" s="2079"/>
      <c r="C25" s="1081" t="s">
        <v>25</v>
      </c>
      <c r="D25" s="1077" t="s">
        <v>26</v>
      </c>
      <c r="E25" s="1"/>
      <c r="F25" s="1"/>
    </row>
    <row r="26" spans="1:12" ht="18.75" x14ac:dyDescent="0.3">
      <c r="A26" s="2123" t="str">
        <f>A19</f>
        <v>PARDO LUMACRON SER 150%</v>
      </c>
      <c r="B26" s="2124"/>
      <c r="C26" s="48">
        <f>C19</f>
        <v>0.51</v>
      </c>
      <c r="D26" s="49">
        <f>B5*C26/100*1000</f>
        <v>331.49999999999994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>C20</f>
        <v>0.16</v>
      </c>
      <c r="D27" s="49">
        <f>B5*C27/100*1000</f>
        <v>104.00000000000001</v>
      </c>
      <c r="E27" s="1"/>
      <c r="F27" s="1"/>
    </row>
    <row r="28" spans="1:12" ht="15" customHeight="1" x14ac:dyDescent="0.3">
      <c r="A28" s="2095" t="str">
        <f>A21</f>
        <v>AZUL LUMACRON F2GS 200%</v>
      </c>
      <c r="B28" s="2096"/>
      <c r="C28" s="48">
        <f>C21</f>
        <v>0.64</v>
      </c>
      <c r="D28" s="49">
        <f>B5*C28/100*1000</f>
        <v>416.00000000000006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2">
    <mergeCell ref="A13:B13"/>
    <mergeCell ref="A1:B1"/>
    <mergeCell ref="C1:D1"/>
    <mergeCell ref="E1:F1"/>
    <mergeCell ref="A11:B11"/>
    <mergeCell ref="A12:B12"/>
    <mergeCell ref="E28:F28"/>
    <mergeCell ref="A14:B14"/>
    <mergeCell ref="A15:B15"/>
    <mergeCell ref="A17:B17"/>
    <mergeCell ref="A18:B18"/>
    <mergeCell ref="A19:B19"/>
    <mergeCell ref="A20:B20"/>
    <mergeCell ref="A30:D30"/>
    <mergeCell ref="A31:B31"/>
    <mergeCell ref="A32:B32"/>
    <mergeCell ref="A33:B33"/>
    <mergeCell ref="A21:B21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22"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1684</v>
      </c>
      <c r="G4" s="3"/>
    </row>
    <row r="5" spans="1:7" ht="18.75" x14ac:dyDescent="0.3">
      <c r="A5" s="1" t="s">
        <v>7</v>
      </c>
      <c r="B5" s="277">
        <f>B6*B8</f>
        <v>157.03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383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0.41</v>
      </c>
      <c r="C8" s="3"/>
      <c r="D8" s="3"/>
      <c r="E8" s="3" t="s">
        <v>17</v>
      </c>
      <c r="F8" s="735">
        <f>F7/B5</f>
        <v>7.6418518754378146</v>
      </c>
      <c r="G8" s="3"/>
    </row>
    <row r="9" spans="1:7" ht="18.75" x14ac:dyDescent="0.3">
      <c r="A9" s="1" t="s">
        <v>66</v>
      </c>
      <c r="B9" s="1">
        <v>6993</v>
      </c>
      <c r="C9" s="1"/>
      <c r="D9" s="1"/>
      <c r="E9" s="107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069"/>
      <c r="D11" s="1069"/>
      <c r="E11" s="1068"/>
      <c r="F11" s="1"/>
    </row>
    <row r="12" spans="1:7" ht="18.75" x14ac:dyDescent="0.3">
      <c r="A12" s="2072" t="s">
        <v>19</v>
      </c>
      <c r="B12" s="2072"/>
      <c r="C12" s="1074"/>
      <c r="D12" s="1074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1066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1070"/>
      <c r="B16" s="1070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073" t="s">
        <v>25</v>
      </c>
      <c r="D18" s="106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0.23649999999999999</v>
      </c>
      <c r="D19" s="74">
        <f>B5*C19/100*1000</f>
        <v>371.37594999999993</v>
      </c>
      <c r="E19" s="1"/>
      <c r="F19" s="212"/>
    </row>
    <row r="20" spans="1:12" ht="18.75" x14ac:dyDescent="0.3">
      <c r="A20" s="2077" t="s">
        <v>28</v>
      </c>
      <c r="B20" s="2077"/>
      <c r="C20" s="20">
        <v>6.7000000000000004E-2</v>
      </c>
      <c r="D20" s="74">
        <f>B5*C20/100*1000</f>
        <v>105.2101</v>
      </c>
      <c r="E20" s="1"/>
      <c r="F20" s="212"/>
    </row>
    <row r="21" spans="1:12" ht="18.75" x14ac:dyDescent="0.3">
      <c r="A21" s="2077" t="s">
        <v>49</v>
      </c>
      <c r="B21" s="2077"/>
      <c r="C21" s="20">
        <v>1.57</v>
      </c>
      <c r="D21" s="74">
        <f>B5*C21/100*1000</f>
        <v>2465.3710000000001</v>
      </c>
      <c r="E21" s="1"/>
      <c r="F21" s="213"/>
    </row>
    <row r="22" spans="1:12" s="43" customFormat="1" ht="19.5" thickBot="1" x14ac:dyDescent="0.35">
      <c r="A22" s="38"/>
      <c r="B22" s="38"/>
      <c r="C22" s="39" t="s">
        <v>29</v>
      </c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1071" t="s">
        <v>30</v>
      </c>
      <c r="E24" s="9">
        <f>F4</f>
        <v>1684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072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0.23649999999999999</v>
      </c>
      <c r="D27" s="74">
        <f>B5*C27/100*1000</f>
        <v>371.37594999999993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6.7000000000000004E-2</v>
      </c>
      <c r="D28" s="74">
        <f>D20</f>
        <v>105.2101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1.57</v>
      </c>
      <c r="D29" s="74">
        <f>D21</f>
        <v>2465.3710000000001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0" zoomScale="130" zoomScaleNormal="130" workbookViewId="0">
      <selection activeCell="A2" sqref="A2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1683</v>
      </c>
      <c r="G4" s="3"/>
    </row>
    <row r="5" spans="1:7" ht="18.75" x14ac:dyDescent="0.3">
      <c r="A5" s="1" t="s">
        <v>7</v>
      </c>
      <c r="B5" s="277">
        <f>B6*B8</f>
        <v>157.03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383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0.41</v>
      </c>
      <c r="C8" s="3"/>
      <c r="D8" s="3"/>
      <c r="E8" s="3" t="s">
        <v>17</v>
      </c>
      <c r="F8" s="735">
        <f>F7/B5</f>
        <v>7.6418518754378146</v>
      </c>
      <c r="G8" s="3"/>
    </row>
    <row r="9" spans="1:7" ht="18.75" x14ac:dyDescent="0.3">
      <c r="A9" s="1" t="s">
        <v>66</v>
      </c>
      <c r="B9" s="1">
        <v>6993</v>
      </c>
      <c r="C9" s="1"/>
      <c r="D9" s="1"/>
      <c r="E9" s="107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069"/>
      <c r="D11" s="1069"/>
      <c r="E11" s="1068"/>
      <c r="F11" s="1"/>
    </row>
    <row r="12" spans="1:7" ht="18.75" x14ac:dyDescent="0.3">
      <c r="A12" s="2072" t="s">
        <v>19</v>
      </c>
      <c r="B12" s="2072"/>
      <c r="C12" s="1074"/>
      <c r="D12" s="1074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1066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1070"/>
      <c r="B16" s="1070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1073" t="s">
        <v>25</v>
      </c>
      <c r="D18" s="106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0.23649999999999999</v>
      </c>
      <c r="D19" s="74">
        <f>B5*C19/100*1000</f>
        <v>371.37594999999993</v>
      </c>
      <c r="E19" s="1"/>
      <c r="F19" s="212"/>
    </row>
    <row r="20" spans="1:12" ht="18.75" x14ac:dyDescent="0.3">
      <c r="A20" s="2077" t="s">
        <v>28</v>
      </c>
      <c r="B20" s="2077"/>
      <c r="C20" s="20">
        <v>6.7000000000000004E-2</v>
      </c>
      <c r="D20" s="74">
        <f>B5*C20/100*1000</f>
        <v>105.2101</v>
      </c>
      <c r="E20" s="1"/>
      <c r="F20" s="212"/>
    </row>
    <row r="21" spans="1:12" ht="18.75" x14ac:dyDescent="0.3">
      <c r="A21" s="2077" t="s">
        <v>49</v>
      </c>
      <c r="B21" s="2077"/>
      <c r="C21" s="20">
        <v>1.57</v>
      </c>
      <c r="D21" s="74">
        <f>B5*C21/100*1000</f>
        <v>2465.3710000000001</v>
      </c>
      <c r="E21" s="1"/>
      <c r="F21" s="213"/>
    </row>
    <row r="22" spans="1:12" s="43" customFormat="1" ht="19.5" thickBot="1" x14ac:dyDescent="0.35">
      <c r="A22" s="38"/>
      <c r="B22" s="38"/>
      <c r="C22" s="39" t="s">
        <v>29</v>
      </c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1071" t="s">
        <v>30</v>
      </c>
      <c r="E24" s="9">
        <f>F4</f>
        <v>1683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1072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0.23649999999999999</v>
      </c>
      <c r="D27" s="74">
        <f>B5*C27/100*1000</f>
        <v>371.37594999999993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6.7000000000000004E-2</v>
      </c>
      <c r="D28" s="74">
        <f>D20</f>
        <v>105.2101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1.57</v>
      </c>
      <c r="D29" s="74">
        <f>D21</f>
        <v>2465.3710000000001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4" zoomScale="130" zoomScaleNormal="130" workbookViewId="0">
      <selection activeCell="B7" sqref="B7:C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1682</v>
      </c>
    </row>
    <row r="5" spans="1:12" ht="18.75" x14ac:dyDescent="0.3">
      <c r="A5" s="1" t="s">
        <v>7</v>
      </c>
      <c r="B5" s="315">
        <f>B6*B8</f>
        <v>341.46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1084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0.315</v>
      </c>
      <c r="C8" s="1"/>
      <c r="D8" s="1"/>
      <c r="E8" s="3" t="s">
        <v>17</v>
      </c>
      <c r="F8" s="546">
        <f>F7/B5</f>
        <v>1.7571604287471447</v>
      </c>
    </row>
    <row r="9" spans="1:12" ht="18.75" x14ac:dyDescent="0.3">
      <c r="A9" s="1" t="s">
        <v>66</v>
      </c>
      <c r="B9" s="1">
        <v>7440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1065"/>
      <c r="D12" s="1065">
        <v>1</v>
      </c>
      <c r="E12" s="21">
        <f>F7*D12</f>
        <v>600</v>
      </c>
      <c r="F12" s="1"/>
    </row>
    <row r="13" spans="1:12" ht="18.75" x14ac:dyDescent="0.3">
      <c r="A13" s="2072" t="s">
        <v>152</v>
      </c>
      <c r="B13" s="2072"/>
      <c r="C13" s="1057"/>
      <c r="D13" s="1057">
        <v>1</v>
      </c>
      <c r="E13" s="2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12" ht="18.75" x14ac:dyDescent="0.3">
      <c r="A15" s="1058"/>
      <c r="B15" s="1058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1059"/>
      <c r="D16" s="1059"/>
      <c r="E16" s="1"/>
      <c r="F16" s="1062" t="s">
        <v>84</v>
      </c>
    </row>
    <row r="17" spans="1:6" ht="18.75" x14ac:dyDescent="0.3">
      <c r="A17" s="2079" t="s">
        <v>24</v>
      </c>
      <c r="B17" s="2079"/>
      <c r="C17" s="1063" t="s">
        <v>25</v>
      </c>
      <c r="D17" s="1059" t="s">
        <v>26</v>
      </c>
      <c r="E17" s="1"/>
      <c r="F17" s="211"/>
    </row>
    <row r="18" spans="1:6" ht="18.75" x14ac:dyDescent="0.3">
      <c r="A18" s="2076" t="s">
        <v>154</v>
      </c>
      <c r="B18" s="2076"/>
      <c r="C18" s="20">
        <v>2.88</v>
      </c>
      <c r="D18" s="74">
        <f>B5*C18/100*1000</f>
        <v>9834.0479999999989</v>
      </c>
      <c r="E18" s="1"/>
      <c r="F18" s="212"/>
    </row>
    <row r="19" spans="1:6" ht="18.75" x14ac:dyDescent="0.3">
      <c r="A19" s="2076" t="s">
        <v>155</v>
      </c>
      <c r="B19" s="2076"/>
      <c r="C19" s="34">
        <v>1.3</v>
      </c>
      <c r="D19" s="74">
        <f>B5*C19/100*1000</f>
        <v>4438.9799999999996</v>
      </c>
      <c r="E19" s="1" t="s">
        <v>29</v>
      </c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1682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1061" t="s">
        <v>25</v>
      </c>
      <c r="D24" s="1059" t="s">
        <v>26</v>
      </c>
      <c r="E24" s="1"/>
      <c r="F24" s="1"/>
    </row>
    <row r="25" spans="1:6" ht="18.75" x14ac:dyDescent="0.3">
      <c r="A25" s="2071" t="str">
        <f>A18</f>
        <v>AZUL KAYARUS BRL 200%</v>
      </c>
      <c r="B25" s="2071"/>
      <c r="C25" s="48">
        <f t="shared" ref="C25:D26" si="0">C18</f>
        <v>2.88</v>
      </c>
      <c r="D25" s="49">
        <f t="shared" si="0"/>
        <v>9834.0479999999989</v>
      </c>
      <c r="E25" s="1"/>
      <c r="F25" s="1"/>
    </row>
    <row r="26" spans="1:6" ht="18.75" x14ac:dyDescent="0.3">
      <c r="A26" s="2071" t="str">
        <f>A19</f>
        <v>NEGRO DIRECTO LUZ TQA 1800</v>
      </c>
      <c r="B26" s="2071"/>
      <c r="C26" s="48">
        <f t="shared" si="0"/>
        <v>1.3</v>
      </c>
      <c r="D26" s="49">
        <f t="shared" si="0"/>
        <v>4438.9799999999996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056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1681</v>
      </c>
      <c r="G4" s="3"/>
    </row>
    <row r="5" spans="1:7" ht="18.75" x14ac:dyDescent="0.3">
      <c r="A5" s="1" t="s">
        <v>7</v>
      </c>
      <c r="B5" s="277">
        <f>B6*B8</f>
        <v>170.73</v>
      </c>
      <c r="C5" s="3" t="s">
        <v>8</v>
      </c>
      <c r="D5" s="3"/>
      <c r="E5" s="5" t="s">
        <v>9</v>
      </c>
      <c r="F5" s="1056" t="s">
        <v>10</v>
      </c>
      <c r="G5" s="3"/>
    </row>
    <row r="6" spans="1:7" ht="18.75" x14ac:dyDescent="0.3">
      <c r="A6" s="1" t="s">
        <v>11</v>
      </c>
      <c r="B6" s="276">
        <v>542</v>
      </c>
      <c r="C6" s="3" t="s">
        <v>5</v>
      </c>
      <c r="D6" s="3"/>
      <c r="E6" s="3" t="s">
        <v>12</v>
      </c>
      <c r="F6" s="1056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1056">
        <f>F7/B5</f>
        <v>7.0286417149885789</v>
      </c>
      <c r="G8" s="3"/>
    </row>
    <row r="9" spans="1:7" ht="18.75" x14ac:dyDescent="0.3">
      <c r="A9" s="1" t="s">
        <v>66</v>
      </c>
      <c r="B9" s="1056">
        <v>7773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060"/>
      <c r="D11" s="1060"/>
      <c r="E11" s="1064"/>
      <c r="F11" s="1"/>
    </row>
    <row r="12" spans="1:7" ht="18.75" x14ac:dyDescent="0.3">
      <c r="A12" s="2072" t="s">
        <v>170</v>
      </c>
      <c r="B12" s="2072"/>
      <c r="C12" s="1057"/>
      <c r="D12" s="1057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058" t="s">
        <v>29</v>
      </c>
      <c r="B15" s="1058"/>
      <c r="C15" s="22"/>
      <c r="D15" s="25"/>
      <c r="E15" s="23"/>
      <c r="F15" s="1062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061" t="s">
        <v>25</v>
      </c>
      <c r="D17" s="1059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341.46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51.218999999999994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1024.3799999999999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1681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062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341.46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51.218999999999994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1024.3799999999999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E27:F27"/>
    <mergeCell ref="D29:F29"/>
    <mergeCell ref="A20:B20"/>
    <mergeCell ref="B23:C23"/>
    <mergeCell ref="A24:B24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topLeftCell="A10" zoomScale="130" zoomScaleNormal="130" workbookViewId="0">
      <selection activeCell="A13" sqref="A13:B1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1056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1680</v>
      </c>
      <c r="G4" s="3"/>
    </row>
    <row r="5" spans="1:7" ht="18.75" x14ac:dyDescent="0.3">
      <c r="A5" s="1" t="s">
        <v>7</v>
      </c>
      <c r="B5" s="277">
        <f>B6*B8</f>
        <v>170.73</v>
      </c>
      <c r="C5" s="3" t="s">
        <v>8</v>
      </c>
      <c r="D5" s="3"/>
      <c r="E5" s="5" t="s">
        <v>9</v>
      </c>
      <c r="F5" s="1056" t="s">
        <v>10</v>
      </c>
      <c r="G5" s="3"/>
    </row>
    <row r="6" spans="1:7" ht="18.75" x14ac:dyDescent="0.3">
      <c r="A6" s="1" t="s">
        <v>11</v>
      </c>
      <c r="B6" s="276">
        <v>542</v>
      </c>
      <c r="C6" s="3" t="s">
        <v>5</v>
      </c>
      <c r="D6" s="3"/>
      <c r="E6" s="3" t="s">
        <v>12</v>
      </c>
      <c r="F6" s="1056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1056">
        <f>F7/B5</f>
        <v>7.0286417149885789</v>
      </c>
      <c r="G8" s="3"/>
    </row>
    <row r="9" spans="1:7" ht="18.75" x14ac:dyDescent="0.3">
      <c r="A9" s="1" t="s">
        <v>66</v>
      </c>
      <c r="B9" s="1056">
        <v>7773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060"/>
      <c r="D11" s="1060"/>
      <c r="E11" s="1064"/>
      <c r="F11" s="1"/>
    </row>
    <row r="12" spans="1:7" ht="18.75" x14ac:dyDescent="0.3">
      <c r="A12" s="2072" t="s">
        <v>170</v>
      </c>
      <c r="B12" s="2072"/>
      <c r="C12" s="1057"/>
      <c r="D12" s="1057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1058" t="s">
        <v>29</v>
      </c>
      <c r="B15" s="1058"/>
      <c r="C15" s="22"/>
      <c r="D15" s="25"/>
      <c r="E15" s="23"/>
      <c r="F15" s="1062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1061" t="s">
        <v>25</v>
      </c>
      <c r="D17" s="1059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341.46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51.218999999999994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1024.3799999999999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1680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1062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341.46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51.218999999999994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1024.3799999999999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E27:F27"/>
    <mergeCell ref="D29:F29"/>
    <mergeCell ref="A20:B20"/>
    <mergeCell ref="B23:C23"/>
    <mergeCell ref="A24:B24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7"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1657</v>
      </c>
    </row>
    <row r="5" spans="1:6" ht="18.75" x14ac:dyDescent="0.3">
      <c r="A5" s="1" t="s">
        <v>7</v>
      </c>
      <c r="B5" s="275">
        <f>B6*B8</f>
        <v>131.19999999999999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0.41</v>
      </c>
      <c r="C8" s="1"/>
      <c r="D8" s="1"/>
      <c r="E8" s="3" t="s">
        <v>17</v>
      </c>
      <c r="F8" s="361">
        <f>F7/B5</f>
        <v>16.006097560975611</v>
      </c>
    </row>
    <row r="9" spans="1:6" ht="18.75" x14ac:dyDescent="0.3">
      <c r="A9" s="1" t="s">
        <v>66</v>
      </c>
      <c r="B9" s="296">
        <v>6801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1051"/>
      <c r="D12" s="1051">
        <v>1</v>
      </c>
      <c r="E12" s="21">
        <f>F7*D12</f>
        <v>2100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4200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1055"/>
      <c r="B15" s="1055"/>
      <c r="C15" s="22"/>
      <c r="D15" s="25"/>
      <c r="E15" s="23"/>
      <c r="F15" s="1053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054" t="s">
        <v>25</v>
      </c>
      <c r="D17" s="1052" t="s">
        <v>26</v>
      </c>
      <c r="E17" s="1"/>
      <c r="F17" s="212"/>
    </row>
    <row r="18" spans="1:6" ht="18.75" x14ac:dyDescent="0.3">
      <c r="A18" s="2076" t="s">
        <v>169</v>
      </c>
      <c r="B18" s="2076"/>
      <c r="C18" s="20">
        <v>0.6</v>
      </c>
      <c r="D18" s="74">
        <f>B5*C18/100*1000</f>
        <v>787.19999999999993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1657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053" t="s">
        <v>26</v>
      </c>
      <c r="E24" s="1"/>
      <c r="F24" s="1"/>
    </row>
    <row r="25" spans="1:6" ht="18.75" x14ac:dyDescent="0.3">
      <c r="A25" s="2071" t="str">
        <f>A18</f>
        <v>AZUL LUMACRON SFBL 300%</v>
      </c>
      <c r="B25" s="2071"/>
      <c r="C25" s="48">
        <f>C18</f>
        <v>0.6</v>
      </c>
      <c r="D25" s="49">
        <f t="shared" ref="D25" si="0">D18</f>
        <v>787.19999999999993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4200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4200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3150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C19" sqref="C1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55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1656</v>
      </c>
    </row>
    <row r="5" spans="1:6" ht="18.75" x14ac:dyDescent="0.3">
      <c r="A5" s="1" t="s">
        <v>7</v>
      </c>
      <c r="B5" s="275">
        <f>B6*B8</f>
        <v>131.19999999999999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0.41</v>
      </c>
      <c r="C8" s="1"/>
      <c r="D8" s="1"/>
      <c r="E8" s="3" t="s">
        <v>17</v>
      </c>
      <c r="F8" s="361">
        <f>F7/B5</f>
        <v>16.006097560975611</v>
      </c>
    </row>
    <row r="9" spans="1:6" ht="18.75" x14ac:dyDescent="0.3">
      <c r="A9" s="1" t="s">
        <v>66</v>
      </c>
      <c r="B9" s="296">
        <v>6801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1051"/>
      <c r="D12" s="1051">
        <v>1</v>
      </c>
      <c r="E12" s="21">
        <f>F7*D12</f>
        <v>2100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4200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1055"/>
      <c r="B15" s="1055"/>
      <c r="C15" s="22"/>
      <c r="D15" s="25"/>
      <c r="E15" s="23"/>
      <c r="F15" s="1053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054" t="s">
        <v>25</v>
      </c>
      <c r="D17" s="1052" t="s">
        <v>26</v>
      </c>
      <c r="E17" s="1"/>
      <c r="F17" s="212"/>
    </row>
    <row r="18" spans="1:6" ht="18.75" x14ac:dyDescent="0.3">
      <c r="A18" s="2076" t="s">
        <v>169</v>
      </c>
      <c r="B18" s="2076"/>
      <c r="C18" s="20">
        <v>0.6</v>
      </c>
      <c r="D18" s="74">
        <f>B5*C18/100*1000</f>
        <v>787.19999999999993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1656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1053" t="s">
        <v>26</v>
      </c>
      <c r="E24" s="1"/>
      <c r="F24" s="1"/>
    </row>
    <row r="25" spans="1:6" ht="18.75" x14ac:dyDescent="0.3">
      <c r="A25" s="2071" t="str">
        <f>A18</f>
        <v>AZUL LUMACRON SFBL 300%</v>
      </c>
      <c r="B25" s="2071"/>
      <c r="C25" s="48">
        <f>C18</f>
        <v>0.6</v>
      </c>
      <c r="D25" s="49">
        <f t="shared" ref="D25" si="0">D18</f>
        <v>787.19999999999993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4200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4200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3150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B9" sqref="B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1652</v>
      </c>
      <c r="G4" s="3"/>
    </row>
    <row r="5" spans="1:7" ht="18.75" x14ac:dyDescent="0.3">
      <c r="A5" s="1" t="s">
        <v>7</v>
      </c>
      <c r="B5" s="277">
        <f>B6*B8</f>
        <v>131.19999999999999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320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168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0.41</v>
      </c>
      <c r="C8" s="3"/>
      <c r="D8" s="3"/>
      <c r="E8" s="3" t="s">
        <v>17</v>
      </c>
      <c r="F8" s="279">
        <f>F7/B5</f>
        <v>9.1463414634146343</v>
      </c>
      <c r="G8" s="3"/>
    </row>
    <row r="9" spans="1:7" ht="18.75" x14ac:dyDescent="0.3">
      <c r="A9" s="1" t="s">
        <v>66</v>
      </c>
      <c r="B9" s="296">
        <v>6801</v>
      </c>
      <c r="C9" s="1" t="s">
        <v>29</v>
      </c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1040"/>
      <c r="D11" s="1040"/>
      <c r="E11" s="1045"/>
      <c r="F11" s="1"/>
    </row>
    <row r="12" spans="1:7" ht="18.75" x14ac:dyDescent="0.3">
      <c r="A12" s="2072" t="s">
        <v>19</v>
      </c>
      <c r="B12" s="2072"/>
      <c r="C12" s="1046"/>
      <c r="D12" s="104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1039"/>
      <c r="D13" s="1039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1042"/>
      <c r="B17" s="1042"/>
      <c r="C17" s="22"/>
      <c r="D17" s="25"/>
      <c r="E17" s="23"/>
      <c r="F17" s="1037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1041" t="s">
        <v>25</v>
      </c>
      <c r="D19" s="1038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918.39999999999986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110.208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3463.6800000000003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204 VERDE FERRO 2</v>
      </c>
      <c r="C25" s="2130"/>
      <c r="D25" s="1043" t="s">
        <v>30</v>
      </c>
      <c r="E25" s="9">
        <f>F4</f>
        <v>1652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1044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20">
        <f>C20</f>
        <v>0.7</v>
      </c>
      <c r="D28" s="74">
        <f>B5*C28/100*1000</f>
        <v>918.39999999999986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20">
        <f>C21</f>
        <v>8.4000000000000005E-2</v>
      </c>
      <c r="D29" s="74">
        <f>B5*C29/100*1000</f>
        <v>110.208</v>
      </c>
      <c r="E29" s="1"/>
      <c r="F29" s="1"/>
    </row>
    <row r="30" spans="1:12" ht="15.75" x14ac:dyDescent="0.25">
      <c r="A30" s="2123" t="str">
        <f>A22</f>
        <v>TURQUESA LUMACRON SGL 200%</v>
      </c>
      <c r="B30" s="2124"/>
      <c r="C30" s="20">
        <f>C22</f>
        <v>2.64</v>
      </c>
      <c r="D30" s="74">
        <f>B5*C30/100*1000</f>
        <v>3463.6800000000003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O32"/>
  <sheetViews>
    <sheetView topLeftCell="A16" zoomScale="130" zoomScaleNormal="130" workbookViewId="0">
      <selection activeCell="E19" sqref="E1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1034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1650</v>
      </c>
      <c r="G4" s="3"/>
    </row>
    <row r="5" spans="1:197" ht="18.75" x14ac:dyDescent="0.3">
      <c r="A5" s="1" t="s">
        <v>7</v>
      </c>
      <c r="B5" s="277">
        <f>B6*B8</f>
        <v>151.875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375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0.40500000000000003</v>
      </c>
      <c r="C8" s="3"/>
      <c r="D8" s="3"/>
      <c r="E8" s="3" t="s">
        <v>17</v>
      </c>
      <c r="F8" s="279">
        <f>F7/B5</f>
        <v>7.9012345679012341</v>
      </c>
      <c r="G8" s="3"/>
    </row>
    <row r="9" spans="1:197" ht="18.75" x14ac:dyDescent="0.3">
      <c r="A9" s="1" t="s">
        <v>66</v>
      </c>
      <c r="B9" s="1">
        <v>6994</v>
      </c>
      <c r="C9" s="1"/>
      <c r="D9" s="1"/>
      <c r="E9" s="1"/>
      <c r="F9" s="1"/>
    </row>
    <row r="10" spans="1:197" ht="18.75" x14ac:dyDescent="0.3">
      <c r="A10" s="1" t="s">
        <v>29</v>
      </c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1031"/>
      <c r="D11" s="1031"/>
      <c r="E11" s="1036"/>
      <c r="F11" s="1"/>
    </row>
    <row r="12" spans="1:197" ht="18.75" x14ac:dyDescent="0.3">
      <c r="A12" s="2072" t="s">
        <v>20</v>
      </c>
      <c r="B12" s="2072"/>
      <c r="C12" s="1030"/>
      <c r="D12" s="1030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1033"/>
      <c r="B15" s="1033"/>
      <c r="C15" s="22"/>
      <c r="D15" s="25"/>
      <c r="E15" s="23"/>
      <c r="F15" s="1028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032" t="s">
        <v>25</v>
      </c>
      <c r="D17" s="1029" t="s">
        <v>26</v>
      </c>
      <c r="E17" s="1"/>
      <c r="F17" s="212"/>
    </row>
    <row r="18" spans="1:6" ht="18.75" x14ac:dyDescent="0.3">
      <c r="A18" s="2077" t="s">
        <v>61</v>
      </c>
      <c r="B18" s="2077"/>
      <c r="C18" s="20">
        <v>0.7</v>
      </c>
      <c r="D18" s="74">
        <f>B5*C18/100*1000</f>
        <v>1063.125</v>
      </c>
      <c r="E18" s="1"/>
      <c r="F18" s="212"/>
    </row>
    <row r="19" spans="1:6" ht="18.75" x14ac:dyDescent="0.3">
      <c r="A19" s="2077" t="s">
        <v>27</v>
      </c>
      <c r="B19" s="2077"/>
      <c r="C19" s="34">
        <v>8.4000000000000005E-2</v>
      </c>
      <c r="D19" s="74">
        <f>B5*C19/100*1000</f>
        <v>127.57499999999999</v>
      </c>
      <c r="E19" s="1"/>
      <c r="F19" s="212"/>
    </row>
    <row r="20" spans="1:6" ht="18.75" x14ac:dyDescent="0.3">
      <c r="A20" s="2077" t="s">
        <v>63</v>
      </c>
      <c r="B20" s="2077"/>
      <c r="C20" s="20">
        <v>2.64</v>
      </c>
      <c r="D20" s="74">
        <f>B5*C20/100*1000</f>
        <v>4009.5</v>
      </c>
      <c r="E20" s="1"/>
      <c r="F20" s="213"/>
    </row>
    <row r="21" spans="1:6" s="42" customFormat="1" ht="18.75" x14ac:dyDescent="0.3">
      <c r="A21" s="1047"/>
      <c r="B21" s="1047"/>
      <c r="C21" s="1048"/>
      <c r="D21" s="1049"/>
      <c r="E21" s="1050"/>
      <c r="F21" s="1050"/>
    </row>
    <row r="22" spans="1:6" ht="18.75" x14ac:dyDescent="0.3">
      <c r="A22" s="3" t="str">
        <f>B2</f>
        <v>TELARES D SUR</v>
      </c>
      <c r="B22" s="2130" t="str">
        <f>B7</f>
        <v>204 VDE BENETTON F2</v>
      </c>
      <c r="C22" s="2130"/>
      <c r="D22" s="1034" t="s">
        <v>30</v>
      </c>
      <c r="E22" s="9">
        <f>F4</f>
        <v>1650</v>
      </c>
      <c r="F22" s="4">
        <f ca="1">F2</f>
        <v>45555</v>
      </c>
    </row>
    <row r="23" spans="1:6" ht="18.75" x14ac:dyDescent="0.3">
      <c r="A23" s="2131" t="str">
        <f>A16</f>
        <v>Colorantes</v>
      </c>
      <c r="B23" s="2132"/>
      <c r="C23" s="281"/>
      <c r="D23" s="282"/>
      <c r="E23" s="9"/>
      <c r="F23" s="4"/>
    </row>
    <row r="24" spans="1:6" ht="18.75" x14ac:dyDescent="0.3">
      <c r="A24" s="2075" t="s">
        <v>24</v>
      </c>
      <c r="B24" s="2075"/>
      <c r="C24" s="56" t="s">
        <v>25</v>
      </c>
      <c r="D24" s="1035" t="s">
        <v>26</v>
      </c>
      <c r="E24" s="1"/>
      <c r="F24" s="1"/>
    </row>
    <row r="25" spans="1:6" ht="18.75" x14ac:dyDescent="0.3">
      <c r="A25" s="2123" t="str">
        <f>A18</f>
        <v>AMARILLO LUMACRON E3G 200%</v>
      </c>
      <c r="B25" s="2124"/>
      <c r="C25" s="48">
        <f>C18</f>
        <v>0.7</v>
      </c>
      <c r="D25" s="49">
        <f>B5*C25/100*1000</f>
        <v>1063.125</v>
      </c>
      <c r="E25" s="1"/>
      <c r="F25" s="1"/>
    </row>
    <row r="26" spans="1:6" ht="18.75" x14ac:dyDescent="0.3">
      <c r="A26" s="2123" t="str">
        <f>A19</f>
        <v>PARDO LUMACRON SER 150%</v>
      </c>
      <c r="B26" s="2124"/>
      <c r="C26" s="48">
        <f>C19</f>
        <v>8.4000000000000005E-2</v>
      </c>
      <c r="D26" s="49">
        <f>B5*C26/100*1000</f>
        <v>127.57499999999999</v>
      </c>
      <c r="E26" s="1"/>
      <c r="F26" s="1"/>
    </row>
    <row r="27" spans="1:6" ht="18.75" x14ac:dyDescent="0.3">
      <c r="A27" s="2123" t="str">
        <f>A20</f>
        <v>TURQUESA LUMACRON SGL 200%</v>
      </c>
      <c r="B27" s="2124"/>
      <c r="C27" s="48">
        <f>C20</f>
        <v>2.64</v>
      </c>
      <c r="D27" s="49">
        <f>B5*C27/100*1000</f>
        <v>4009.5</v>
      </c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  <mergeCell ref="B22:C22"/>
    <mergeCell ref="A23:B23"/>
    <mergeCell ref="A24:B24"/>
    <mergeCell ref="A25:B25"/>
    <mergeCell ref="A26:B26"/>
    <mergeCell ref="E27:F27"/>
    <mergeCell ref="A29:D29"/>
    <mergeCell ref="A30:B30"/>
    <mergeCell ref="A31:B31"/>
    <mergeCell ref="A32:B32"/>
    <mergeCell ref="A27:B27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O32"/>
  <sheetViews>
    <sheetView topLeftCell="A16" zoomScale="130" zoomScaleNormal="130" workbookViewId="0">
      <selection activeCell="E24" sqref="E24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1034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1649</v>
      </c>
      <c r="G4" s="3"/>
    </row>
    <row r="5" spans="1:197" ht="18.75" x14ac:dyDescent="0.3">
      <c r="A5" s="1" t="s">
        <v>7</v>
      </c>
      <c r="B5" s="277">
        <f>B6*B8</f>
        <v>151.875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375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0.40500000000000003</v>
      </c>
      <c r="C8" s="3"/>
      <c r="D8" s="3"/>
      <c r="E8" s="3" t="s">
        <v>17</v>
      </c>
      <c r="F8" s="279">
        <f>F7/B5</f>
        <v>7.9012345679012341</v>
      </c>
      <c r="G8" s="3"/>
    </row>
    <row r="9" spans="1:197" ht="18.75" x14ac:dyDescent="0.3">
      <c r="A9" s="1" t="s">
        <v>66</v>
      </c>
      <c r="B9" s="1">
        <v>6994</v>
      </c>
      <c r="C9" s="1"/>
      <c r="D9" s="1"/>
      <c r="E9" s="1"/>
      <c r="F9" s="1"/>
    </row>
    <row r="10" spans="1:197" ht="18.75" x14ac:dyDescent="0.3">
      <c r="A10" s="1" t="s">
        <v>29</v>
      </c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1031"/>
      <c r="D11" s="1031"/>
      <c r="E11" s="1036"/>
      <c r="F11" s="1"/>
    </row>
    <row r="12" spans="1:197" ht="18.75" x14ac:dyDescent="0.3">
      <c r="A12" s="2072" t="s">
        <v>20</v>
      </c>
      <c r="B12" s="2072"/>
      <c r="C12" s="1030"/>
      <c r="D12" s="1030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1033"/>
      <c r="B15" s="1033"/>
      <c r="C15" s="22"/>
      <c r="D15" s="25"/>
      <c r="E15" s="23"/>
      <c r="F15" s="1028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1032" t="s">
        <v>25</v>
      </c>
      <c r="D17" s="1029" t="s">
        <v>26</v>
      </c>
      <c r="E17" s="1"/>
      <c r="F17" s="212"/>
    </row>
    <row r="18" spans="1:6" ht="18.75" x14ac:dyDescent="0.3">
      <c r="A18" s="2077" t="s">
        <v>61</v>
      </c>
      <c r="B18" s="2077"/>
      <c r="C18" s="20">
        <v>0.7</v>
      </c>
      <c r="D18" s="74">
        <f>B5*C18/100*1000</f>
        <v>1063.125</v>
      </c>
      <c r="E18" s="1"/>
      <c r="F18" s="212"/>
    </row>
    <row r="19" spans="1:6" ht="18.75" x14ac:dyDescent="0.3">
      <c r="A19" s="2077" t="s">
        <v>27</v>
      </c>
      <c r="B19" s="2077"/>
      <c r="C19" s="34">
        <v>8.4000000000000005E-2</v>
      </c>
      <c r="D19" s="74">
        <f>B5*C19/100*1000</f>
        <v>127.57499999999999</v>
      </c>
      <c r="E19" s="1"/>
      <c r="F19" s="212"/>
    </row>
    <row r="20" spans="1:6" ht="18.75" x14ac:dyDescent="0.3">
      <c r="A20" s="2077" t="s">
        <v>63</v>
      </c>
      <c r="B20" s="2077"/>
      <c r="C20" s="20">
        <v>2.64</v>
      </c>
      <c r="D20" s="74">
        <f>B5*C20/100*1000</f>
        <v>4009.5</v>
      </c>
      <c r="E20" s="1"/>
      <c r="F20" s="213"/>
    </row>
    <row r="21" spans="1:6" s="42" customFormat="1" ht="18.75" x14ac:dyDescent="0.3">
      <c r="A21" s="1047"/>
      <c r="B21" s="1047"/>
      <c r="C21" s="1048"/>
      <c r="D21" s="1049"/>
      <c r="E21" s="1050"/>
      <c r="F21" s="1050"/>
    </row>
    <row r="22" spans="1:6" ht="18.75" x14ac:dyDescent="0.3">
      <c r="A22" s="3" t="str">
        <f>B2</f>
        <v>TELARES D SUR</v>
      </c>
      <c r="B22" s="2130" t="str">
        <f>B7</f>
        <v>204 VDE BENETTON F2</v>
      </c>
      <c r="C22" s="2130"/>
      <c r="D22" s="1034" t="s">
        <v>30</v>
      </c>
      <c r="E22" s="9">
        <f>F4</f>
        <v>1649</v>
      </c>
      <c r="F22" s="4">
        <f ca="1">F2</f>
        <v>45555</v>
      </c>
    </row>
    <row r="23" spans="1:6" ht="18.75" x14ac:dyDescent="0.3">
      <c r="A23" s="2131" t="str">
        <f>A16</f>
        <v>Colorantes</v>
      </c>
      <c r="B23" s="2132"/>
      <c r="C23" s="281"/>
      <c r="D23" s="282"/>
      <c r="E23" s="9"/>
      <c r="F23" s="4"/>
    </row>
    <row r="24" spans="1:6" ht="18.75" x14ac:dyDescent="0.3">
      <c r="A24" s="2075" t="s">
        <v>24</v>
      </c>
      <c r="B24" s="2075"/>
      <c r="C24" s="56" t="s">
        <v>25</v>
      </c>
      <c r="D24" s="1035" t="s">
        <v>26</v>
      </c>
      <c r="E24" s="1"/>
      <c r="F24" s="1"/>
    </row>
    <row r="25" spans="1:6" ht="18.75" x14ac:dyDescent="0.3">
      <c r="A25" s="2123" t="str">
        <f>A18</f>
        <v>AMARILLO LUMACRON E3G 200%</v>
      </c>
      <c r="B25" s="2124"/>
      <c r="C25" s="48">
        <f>C18</f>
        <v>0.7</v>
      </c>
      <c r="D25" s="49">
        <f>B5*C25/100*1000</f>
        <v>1063.125</v>
      </c>
      <c r="E25" s="1"/>
      <c r="F25" s="1"/>
    </row>
    <row r="26" spans="1:6" ht="18.75" x14ac:dyDescent="0.3">
      <c r="A26" s="2123" t="str">
        <f>A19</f>
        <v>PARDO LUMACRON SER 150%</v>
      </c>
      <c r="B26" s="2124"/>
      <c r="C26" s="48">
        <f>C19</f>
        <v>8.4000000000000005E-2</v>
      </c>
      <c r="D26" s="49">
        <f>B5*C26/100*1000</f>
        <v>127.57499999999999</v>
      </c>
      <c r="E26" s="1"/>
      <c r="F26" s="1"/>
    </row>
    <row r="27" spans="1:6" ht="18.75" x14ac:dyDescent="0.3">
      <c r="A27" s="2123" t="str">
        <f>A20</f>
        <v>TURQUESA LUMACRON SGL 200%</v>
      </c>
      <c r="B27" s="2124"/>
      <c r="C27" s="48">
        <f>C20</f>
        <v>2.64</v>
      </c>
      <c r="D27" s="49">
        <f>B5*C27/100*1000</f>
        <v>4009.5</v>
      </c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  <mergeCell ref="B22:C22"/>
    <mergeCell ref="A23:B23"/>
    <mergeCell ref="A24:B24"/>
    <mergeCell ref="A25:B25"/>
    <mergeCell ref="A26:B26"/>
    <mergeCell ref="E27:F27"/>
    <mergeCell ref="A29:D29"/>
    <mergeCell ref="A30:B30"/>
    <mergeCell ref="A31:B31"/>
    <mergeCell ref="A32:B32"/>
    <mergeCell ref="A27:B27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19" zoomScale="130" zoomScaleNormal="130" workbookViewId="0">
      <selection activeCell="A12" sqref="A12:D12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02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1623</v>
      </c>
      <c r="G4" s="3"/>
    </row>
    <row r="5" spans="1:7" ht="18.75" x14ac:dyDescent="0.3">
      <c r="A5" s="1" t="s">
        <v>7</v>
      </c>
      <c r="B5" s="277">
        <f>B6*B8</f>
        <v>153.75</v>
      </c>
      <c r="C5" s="3" t="s">
        <v>8</v>
      </c>
      <c r="D5" s="3"/>
      <c r="E5" s="5" t="s">
        <v>9</v>
      </c>
      <c r="F5" s="1026" t="s">
        <v>162</v>
      </c>
      <c r="G5" s="3"/>
    </row>
    <row r="6" spans="1:7" ht="18.75" x14ac:dyDescent="0.3">
      <c r="A6" s="1" t="s">
        <v>11</v>
      </c>
      <c r="B6" s="276">
        <v>375</v>
      </c>
      <c r="C6" s="3" t="s">
        <v>5</v>
      </c>
      <c r="D6" s="3"/>
      <c r="E6" s="3" t="s">
        <v>12</v>
      </c>
      <c r="F6" s="1026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0.41</v>
      </c>
      <c r="C8" s="3"/>
      <c r="D8" s="3"/>
      <c r="E8" s="3" t="s">
        <v>17</v>
      </c>
      <c r="F8" s="1">
        <f>F7/B5</f>
        <v>6.5040650406504064</v>
      </c>
      <c r="G8" s="3"/>
    </row>
    <row r="9" spans="1:7" ht="18.75" x14ac:dyDescent="0.3">
      <c r="A9" s="1" t="s">
        <v>66</v>
      </c>
      <c r="B9" s="1">
        <v>6993</v>
      </c>
      <c r="C9" s="1"/>
      <c r="D9" s="1"/>
      <c r="E9" s="1"/>
      <c r="F9" s="1" t="s">
        <v>167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881"/>
      <c r="D12" s="1887"/>
      <c r="E12" s="1888"/>
      <c r="F12" s="1"/>
    </row>
    <row r="13" spans="1:7" ht="18.75" x14ac:dyDescent="0.3">
      <c r="A13" s="2072" t="s">
        <v>213</v>
      </c>
      <c r="B13" s="2072"/>
      <c r="C13" s="1027">
        <v>0.4</v>
      </c>
      <c r="D13" s="1883">
        <f>F7*C13</f>
        <v>400</v>
      </c>
      <c r="E13" s="81"/>
      <c r="F13" s="1"/>
    </row>
    <row r="14" spans="1:7" ht="18.75" x14ac:dyDescent="0.3">
      <c r="A14" s="2072" t="s">
        <v>20</v>
      </c>
      <c r="B14" s="2072"/>
      <c r="C14" s="1023">
        <v>0.6</v>
      </c>
      <c r="D14" s="1883">
        <f>F7*C14</f>
        <v>600</v>
      </c>
      <c r="E14" s="81"/>
      <c r="F14" s="1"/>
    </row>
    <row r="15" spans="1:7" ht="18.75" x14ac:dyDescent="0.3">
      <c r="A15" s="2072" t="s">
        <v>21</v>
      </c>
      <c r="B15" s="2072"/>
      <c r="C15" s="738">
        <v>2</v>
      </c>
      <c r="D15" s="1880">
        <f>F7*C15</f>
        <v>2000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880">
        <f>F7*C16</f>
        <v>2000</v>
      </c>
      <c r="E16" s="81"/>
      <c r="F16" s="1"/>
    </row>
    <row r="17" spans="1:6" ht="18.75" x14ac:dyDescent="0.3">
      <c r="A17" s="1025"/>
      <c r="B17" s="1025"/>
      <c r="C17" s="22"/>
      <c r="D17" s="25"/>
      <c r="E17" s="23"/>
      <c r="F17" s="1021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024" t="s">
        <v>25</v>
      </c>
      <c r="D19" s="1022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5.3999999999999999E-2</v>
      </c>
      <c r="D20" s="74">
        <f>B5*C20/100*1000</f>
        <v>83.025000000000006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5.1999999999999998E-3</v>
      </c>
      <c r="D21" s="74">
        <f>B5*C21/100*1000</f>
        <v>7.9950000000000001</v>
      </c>
      <c r="E21" s="1"/>
      <c r="F21" s="212"/>
    </row>
    <row r="22" spans="1:6" ht="18.75" x14ac:dyDescent="0.3">
      <c r="A22" s="2077" t="s">
        <v>136</v>
      </c>
      <c r="B22" s="2077"/>
      <c r="C22" s="20">
        <v>4.2999999999999997E-2</v>
      </c>
      <c r="D22" s="74">
        <f>B5*C22/100*1000</f>
        <v>66.112499999999997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025"/>
      <c r="B24" s="1025"/>
      <c r="C24" s="22" t="s">
        <v>29</v>
      </c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1623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024" t="s">
        <v>25</v>
      </c>
      <c r="D26" s="1022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5.3999999999999999E-2</v>
      </c>
      <c r="D27" s="49">
        <f>B5*C27/100*1000</f>
        <v>83.025000000000006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5.1999999999999998E-3</v>
      </c>
      <c r="D28" s="49">
        <f>B5*C21/100*1000</f>
        <v>7.9950000000000001</v>
      </c>
      <c r="E28" s="1"/>
      <c r="F28" s="1"/>
    </row>
    <row r="29" spans="1:6" ht="18.75" x14ac:dyDescent="0.3">
      <c r="A29" s="2095" t="str">
        <f>A22</f>
        <v>AZUL LUMACRON F2IM 200%</v>
      </c>
      <c r="B29" s="2096"/>
      <c r="C29" s="48">
        <f>C22</f>
        <v>4.2999999999999997E-2</v>
      </c>
      <c r="D29" s="49">
        <f>B5*C22/100*1000</f>
        <v>66.112499999999997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020"/>
      <c r="D32" s="1020" t="s">
        <v>164</v>
      </c>
      <c r="E32" s="1020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41">
        <f>F7*D33</f>
        <v>2000</v>
      </c>
    </row>
    <row r="34" spans="1:5" x14ac:dyDescent="0.25">
      <c r="A34" s="2110" t="s">
        <v>165</v>
      </c>
      <c r="B34" s="2112"/>
      <c r="C34" s="736"/>
      <c r="D34" s="736">
        <v>2</v>
      </c>
      <c r="E34" s="141">
        <f>F7*D34</f>
        <v>2000</v>
      </c>
    </row>
    <row r="35" spans="1:5" x14ac:dyDescent="0.25">
      <c r="A35" s="2110" t="s">
        <v>166</v>
      </c>
      <c r="B35" s="2112"/>
      <c r="C35" s="141"/>
      <c r="D35" s="141">
        <v>1.5</v>
      </c>
      <c r="E35" s="141">
        <f>F7*D35</f>
        <v>1500</v>
      </c>
    </row>
  </sheetData>
  <mergeCells count="26">
    <mergeCell ref="A34:B34"/>
    <mergeCell ref="A35:B35"/>
    <mergeCell ref="A28:B28"/>
    <mergeCell ref="A29:B29"/>
    <mergeCell ref="E29:F29"/>
    <mergeCell ref="A31:E31"/>
    <mergeCell ref="A32:B32"/>
    <mergeCell ref="A33:B33"/>
    <mergeCell ref="A27:B27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B25:C25"/>
    <mergeCell ref="A26:B26"/>
    <mergeCell ref="A13:B13"/>
    <mergeCell ref="A1:B1"/>
    <mergeCell ref="C1:D1"/>
    <mergeCell ref="E1:F1"/>
    <mergeCell ref="B2:C2"/>
    <mergeCell ref="A12:B12"/>
  </mergeCells>
  <pageMargins left="0.7" right="0.7" top="0.75" bottom="0.75" header="0.3" footer="0.3"/>
  <pageSetup paperSize="9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11" zoomScale="130" zoomScaleNormal="130" workbookViewId="0">
      <selection activeCell="C23" sqref="C23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01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1621</v>
      </c>
      <c r="G4" s="3"/>
    </row>
    <row r="5" spans="1:7" ht="18.75" x14ac:dyDescent="0.3">
      <c r="A5" s="1" t="s">
        <v>7</v>
      </c>
      <c r="B5" s="277">
        <f>B6*B8</f>
        <v>148</v>
      </c>
      <c r="C5" s="3" t="s">
        <v>8</v>
      </c>
      <c r="D5" s="3"/>
      <c r="E5" s="5" t="s">
        <v>9</v>
      </c>
      <c r="F5" s="1016" t="s">
        <v>162</v>
      </c>
      <c r="G5" s="3"/>
    </row>
    <row r="6" spans="1:7" ht="18.75" x14ac:dyDescent="0.3">
      <c r="A6" s="1" t="s">
        <v>11</v>
      </c>
      <c r="B6" s="276">
        <v>370</v>
      </c>
      <c r="C6" s="3" t="s">
        <v>5</v>
      </c>
      <c r="D6" s="3"/>
      <c r="E6" s="3" t="s">
        <v>12</v>
      </c>
      <c r="F6" s="1016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</v>
      </c>
      <c r="C8" s="3"/>
      <c r="D8" s="3"/>
      <c r="E8" s="3" t="s">
        <v>17</v>
      </c>
      <c r="F8" s="1">
        <f>F7/B5</f>
        <v>8.1081081081081088</v>
      </c>
      <c r="G8" s="3"/>
    </row>
    <row r="9" spans="1:7" ht="18.75" x14ac:dyDescent="0.3">
      <c r="A9" s="1" t="s">
        <v>66</v>
      </c>
      <c r="B9" s="1">
        <v>6994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010"/>
      <c r="D12" s="1010"/>
      <c r="E12" s="1017"/>
      <c r="F12" s="1"/>
    </row>
    <row r="13" spans="1:7" ht="18.75" x14ac:dyDescent="0.3">
      <c r="A13" s="2072" t="s">
        <v>19</v>
      </c>
      <c r="B13" s="2072"/>
      <c r="C13" s="1018"/>
      <c r="D13" s="1018">
        <v>0.3</v>
      </c>
      <c r="E13" s="21">
        <f>F7*D13</f>
        <v>360</v>
      </c>
      <c r="F13" s="1"/>
    </row>
    <row r="14" spans="1:7" ht="18.75" x14ac:dyDescent="0.3">
      <c r="A14" s="2072" t="s">
        <v>20</v>
      </c>
      <c r="B14" s="2072"/>
      <c r="C14" s="1009"/>
      <c r="D14" s="1009">
        <v>1</v>
      </c>
      <c r="E14" s="21">
        <f>F7*D14</f>
        <v>1200</v>
      </c>
      <c r="F14" s="1"/>
    </row>
    <row r="15" spans="1:7" ht="18.75" x14ac:dyDescent="0.3">
      <c r="A15" s="2072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8.75" x14ac:dyDescent="0.3">
      <c r="A17" s="1015"/>
      <c r="B17" s="1015"/>
      <c r="C17" s="22"/>
      <c r="D17" s="25"/>
      <c r="E17" s="23"/>
      <c r="F17" s="1013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011" t="s">
        <v>25</v>
      </c>
      <c r="D19" s="1012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0.11</v>
      </c>
      <c r="D20" s="74">
        <f>B5*C20/100*1000</f>
        <v>162.80000000000001</v>
      </c>
      <c r="E20" s="1"/>
      <c r="F20" s="212"/>
    </row>
    <row r="21" spans="1:6" ht="18.75" x14ac:dyDescent="0.3">
      <c r="A21" s="2113" t="s">
        <v>28</v>
      </c>
      <c r="B21" s="2113"/>
      <c r="C21" s="20">
        <v>1.0999999999999999E-2</v>
      </c>
      <c r="D21" s="74">
        <f>B5*C21/100*1000</f>
        <v>16.279999999999998</v>
      </c>
      <c r="E21" s="1"/>
      <c r="F21" s="212"/>
    </row>
    <row r="22" spans="1:6" ht="18.75" x14ac:dyDescent="0.3">
      <c r="A22" s="2077" t="s">
        <v>136</v>
      </c>
      <c r="B22" s="2077"/>
      <c r="C22" s="20">
        <v>8.5999999999999993E-2</v>
      </c>
      <c r="D22" s="74">
        <f>B5*C22/100*1000</f>
        <v>127.28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015"/>
      <c r="B24" s="1015"/>
      <c r="C24" s="22" t="s">
        <v>29</v>
      </c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1621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011" t="s">
        <v>25</v>
      </c>
      <c r="D26" s="1012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0.11</v>
      </c>
      <c r="D27" s="49">
        <f>B5*C27/100*1000</f>
        <v>162.80000000000001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1.0999999999999999E-2</v>
      </c>
      <c r="D28" s="49">
        <f>B5*C21/100*1000</f>
        <v>16.279999999999998</v>
      </c>
      <c r="E28" s="1"/>
      <c r="F28" s="1"/>
    </row>
    <row r="29" spans="1:6" ht="18.75" x14ac:dyDescent="0.3">
      <c r="A29" s="2095" t="str">
        <f>A22</f>
        <v>AZUL LUMACRON F2IM 200%</v>
      </c>
      <c r="B29" s="2096"/>
      <c r="C29" s="48">
        <f>C22</f>
        <v>8.5999999999999993E-2</v>
      </c>
      <c r="D29" s="49">
        <f>B5*C22/100*1000</f>
        <v>127.28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1014"/>
      <c r="D32" s="1014" t="s">
        <v>164</v>
      </c>
      <c r="E32" s="1014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41">
        <f>F7*D33</f>
        <v>2400</v>
      </c>
    </row>
    <row r="34" spans="1:5" x14ac:dyDescent="0.25">
      <c r="A34" s="2110" t="s">
        <v>165</v>
      </c>
      <c r="B34" s="2112"/>
      <c r="C34" s="736"/>
      <c r="D34" s="736">
        <v>2</v>
      </c>
      <c r="E34" s="141">
        <f>F7*D34</f>
        <v>2400</v>
      </c>
    </row>
    <row r="35" spans="1:5" x14ac:dyDescent="0.25">
      <c r="A35" s="2110" t="s">
        <v>166</v>
      </c>
      <c r="B35" s="2112"/>
      <c r="C35" s="141"/>
      <c r="D35" s="141">
        <v>1.5</v>
      </c>
      <c r="E35" s="141">
        <f>F7*D35</f>
        <v>1800</v>
      </c>
    </row>
  </sheetData>
  <mergeCells count="26">
    <mergeCell ref="A13:B13"/>
    <mergeCell ref="A1:B1"/>
    <mergeCell ref="C1:D1"/>
    <mergeCell ref="E1:F1"/>
    <mergeCell ref="B2:C2"/>
    <mergeCell ref="A12:B12"/>
    <mergeCell ref="A27:B27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B25:C25"/>
    <mergeCell ref="A26:B26"/>
    <mergeCell ref="A34:B34"/>
    <mergeCell ref="A35:B35"/>
    <mergeCell ref="A28:B28"/>
    <mergeCell ref="A29:B29"/>
    <mergeCell ref="E29:F29"/>
    <mergeCell ref="A31:E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13" zoomScale="130" zoomScaleNormal="130" workbookViewId="0">
      <selection activeCell="E11" sqref="E11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100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1620</v>
      </c>
      <c r="G4" s="3"/>
    </row>
    <row r="5" spans="1:7" ht="18.75" x14ac:dyDescent="0.3">
      <c r="A5" s="1" t="s">
        <v>7</v>
      </c>
      <c r="B5" s="277">
        <f>B6*B8</f>
        <v>150</v>
      </c>
      <c r="C5" s="3" t="s">
        <v>8</v>
      </c>
      <c r="D5" s="3"/>
      <c r="E5" s="5" t="s">
        <v>9</v>
      </c>
      <c r="F5" s="1006" t="s">
        <v>162</v>
      </c>
      <c r="G5" s="3"/>
    </row>
    <row r="6" spans="1:7" ht="18.75" x14ac:dyDescent="0.3">
      <c r="A6" s="1" t="s">
        <v>11</v>
      </c>
      <c r="B6" s="276">
        <v>375</v>
      </c>
      <c r="C6" s="3" t="s">
        <v>5</v>
      </c>
      <c r="D6" s="3"/>
      <c r="E6" s="3" t="s">
        <v>12</v>
      </c>
      <c r="F6" s="1006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</v>
      </c>
      <c r="C8" s="3"/>
      <c r="D8" s="3"/>
      <c r="E8" s="3" t="s">
        <v>17</v>
      </c>
      <c r="F8" s="1019">
        <f>F7/B5</f>
        <v>8</v>
      </c>
      <c r="G8" s="3"/>
    </row>
    <row r="9" spans="1:7" ht="18.75" x14ac:dyDescent="0.3">
      <c r="A9" s="1" t="s">
        <v>66</v>
      </c>
      <c r="B9" s="1">
        <v>6993</v>
      </c>
      <c r="C9" s="1"/>
      <c r="D9" s="1"/>
      <c r="E9" s="1"/>
      <c r="F9" s="1" t="s">
        <v>88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004"/>
      <c r="D12" s="1004"/>
      <c r="E12" s="1007"/>
      <c r="F12" s="1"/>
    </row>
    <row r="13" spans="1:7" ht="18.75" x14ac:dyDescent="0.3">
      <c r="A13" s="2072" t="s">
        <v>19</v>
      </c>
      <c r="B13" s="2072"/>
      <c r="C13" s="1008"/>
      <c r="D13" s="1008">
        <v>0.3</v>
      </c>
      <c r="E13" s="21">
        <f>F7*D13</f>
        <v>360</v>
      </c>
      <c r="F13" s="1"/>
    </row>
    <row r="14" spans="1:7" ht="18.75" x14ac:dyDescent="0.3">
      <c r="A14" s="2072" t="s">
        <v>20</v>
      </c>
      <c r="B14" s="2072"/>
      <c r="C14" s="1002"/>
      <c r="D14" s="1002">
        <v>1</v>
      </c>
      <c r="E14" s="21">
        <f>F7*D14</f>
        <v>1200</v>
      </c>
      <c r="F14" s="1"/>
    </row>
    <row r="15" spans="1:7" ht="18.75" x14ac:dyDescent="0.3">
      <c r="A15" s="2072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8.75" x14ac:dyDescent="0.3">
      <c r="A17" s="1005"/>
      <c r="B17" s="1005"/>
      <c r="C17" s="22"/>
      <c r="D17" s="25"/>
      <c r="E17" s="23"/>
      <c r="F17" s="1000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1003" t="s">
        <v>25</v>
      </c>
      <c r="D19" s="1001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9.2999999999999999E-2</v>
      </c>
      <c r="D20" s="74">
        <f>B5*C20/100*1000</f>
        <v>139.49999999999997</v>
      </c>
      <c r="E20" s="1"/>
      <c r="F20" s="212"/>
    </row>
    <row r="21" spans="1:6" ht="18.75" x14ac:dyDescent="0.3">
      <c r="A21" s="2113" t="s">
        <v>28</v>
      </c>
      <c r="B21" s="2113"/>
      <c r="C21" s="20">
        <v>8.0000000000000002E-3</v>
      </c>
      <c r="D21" s="74">
        <f>B5*C21/100*1000</f>
        <v>12</v>
      </c>
      <c r="E21" s="1"/>
      <c r="F21" s="212"/>
    </row>
    <row r="22" spans="1:6" ht="18.75" x14ac:dyDescent="0.3">
      <c r="A22" s="2077" t="s">
        <v>136</v>
      </c>
      <c r="B22" s="2077"/>
      <c r="C22" s="20">
        <v>6.4000000000000001E-2</v>
      </c>
      <c r="D22" s="74">
        <f>B5*C22/100*1000</f>
        <v>96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1005"/>
      <c r="B24" s="1005"/>
      <c r="C24" s="22" t="s">
        <v>29</v>
      </c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1620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1003" t="s">
        <v>25</v>
      </c>
      <c r="D26" s="1001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9.2999999999999999E-2</v>
      </c>
      <c r="D27" s="49">
        <f>B5*C27/100*1000</f>
        <v>139.49999999999997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8.0000000000000002E-3</v>
      </c>
      <c r="D28" s="49">
        <f>B5*C21/100*1000</f>
        <v>12</v>
      </c>
      <c r="E28" s="1"/>
      <c r="F28" s="1"/>
    </row>
    <row r="29" spans="1:6" ht="18.75" x14ac:dyDescent="0.3">
      <c r="A29" s="2095" t="str">
        <f>A22</f>
        <v>AZUL LUMACRON F2IM 200%</v>
      </c>
      <c r="B29" s="2096"/>
      <c r="C29" s="48">
        <f>C22</f>
        <v>6.4000000000000001E-2</v>
      </c>
      <c r="D29" s="49">
        <f>B5*C22/100*1000</f>
        <v>96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999"/>
      <c r="D32" s="999" t="s">
        <v>164</v>
      </c>
      <c r="E32" s="999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41">
        <f>F7*D33</f>
        <v>2400</v>
      </c>
    </row>
    <row r="34" spans="1:5" x14ac:dyDescent="0.25">
      <c r="A34" s="2110" t="s">
        <v>165</v>
      </c>
      <c r="B34" s="2112"/>
      <c r="C34" s="736"/>
      <c r="D34" s="736">
        <v>2</v>
      </c>
      <c r="E34" s="141">
        <f>F7*D34</f>
        <v>2400</v>
      </c>
    </row>
    <row r="35" spans="1:5" x14ac:dyDescent="0.25">
      <c r="A35" s="2110" t="s">
        <v>166</v>
      </c>
      <c r="B35" s="2112"/>
      <c r="C35" s="141"/>
      <c r="D35" s="141">
        <v>1.5</v>
      </c>
      <c r="E35" s="141">
        <f>F7*D35</f>
        <v>1800</v>
      </c>
    </row>
  </sheetData>
  <mergeCells count="26">
    <mergeCell ref="A34:B34"/>
    <mergeCell ref="A35:B35"/>
    <mergeCell ref="A28:B28"/>
    <mergeCell ref="A29:B29"/>
    <mergeCell ref="E29:F29"/>
    <mergeCell ref="A31:E31"/>
    <mergeCell ref="A32:B32"/>
    <mergeCell ref="A33:B33"/>
    <mergeCell ref="A27:B27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B25:C25"/>
    <mergeCell ref="A26:B26"/>
    <mergeCell ref="A13:B13"/>
    <mergeCell ref="A1:B1"/>
    <mergeCell ref="C1:D1"/>
    <mergeCell ref="E1:F1"/>
    <mergeCell ref="B2:C2"/>
    <mergeCell ref="A12:B12"/>
  </mergeCells>
  <pageMargins left="0.7" right="0.7" top="0.75" bottom="0.75" header="0.3" footer="0.3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19" zoomScale="130" zoomScaleNormal="130" workbookViewId="0">
      <selection activeCell="A23" sqref="A23:B23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99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1617</v>
      </c>
      <c r="G4" s="3"/>
    </row>
    <row r="5" spans="1:7" ht="18.75" x14ac:dyDescent="0.3">
      <c r="A5" s="1" t="s">
        <v>7</v>
      </c>
      <c r="B5" s="277">
        <f>B6*B8</f>
        <v>148</v>
      </c>
      <c r="C5" s="3" t="s">
        <v>8</v>
      </c>
      <c r="D5" s="3"/>
      <c r="E5" s="5" t="s">
        <v>9</v>
      </c>
      <c r="F5" s="996" t="s">
        <v>162</v>
      </c>
      <c r="G5" s="3"/>
    </row>
    <row r="6" spans="1:7" ht="18.75" x14ac:dyDescent="0.3">
      <c r="A6" s="1" t="s">
        <v>11</v>
      </c>
      <c r="B6" s="276">
        <v>370</v>
      </c>
      <c r="C6" s="3" t="s">
        <v>5</v>
      </c>
      <c r="D6" s="3"/>
      <c r="E6" s="3" t="s">
        <v>12</v>
      </c>
      <c r="F6" s="996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3">
        <v>0.4</v>
      </c>
      <c r="C8" s="3"/>
      <c r="D8" s="3"/>
      <c r="E8" s="3" t="s">
        <v>17</v>
      </c>
      <c r="F8" s="1">
        <f>F7/B5</f>
        <v>8.1081081081081088</v>
      </c>
      <c r="G8" s="3"/>
    </row>
    <row r="9" spans="1:7" ht="18.75" x14ac:dyDescent="0.3">
      <c r="A9" s="1" t="s">
        <v>66</v>
      </c>
      <c r="B9" s="1">
        <v>6994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1881"/>
      <c r="D12" s="1887"/>
      <c r="E12" s="1888"/>
      <c r="F12" s="1"/>
    </row>
    <row r="13" spans="1:7" ht="18.75" x14ac:dyDescent="0.3">
      <c r="A13" s="2072" t="s">
        <v>19</v>
      </c>
      <c r="B13" s="2072"/>
      <c r="C13" s="998">
        <v>0.4</v>
      </c>
      <c r="D13" s="1883">
        <f>F7*C13</f>
        <v>480</v>
      </c>
      <c r="E13" s="81"/>
      <c r="F13" s="1"/>
    </row>
    <row r="14" spans="1:7" ht="18.75" x14ac:dyDescent="0.3">
      <c r="A14" s="2072" t="s">
        <v>20</v>
      </c>
      <c r="B14" s="2072"/>
      <c r="C14" s="992">
        <v>0.6</v>
      </c>
      <c r="D14" s="1883">
        <f>F7*C14</f>
        <v>720</v>
      </c>
      <c r="E14" s="81"/>
      <c r="F14" s="1"/>
    </row>
    <row r="15" spans="1:7" ht="18.75" x14ac:dyDescent="0.3">
      <c r="A15" s="2072" t="s">
        <v>21</v>
      </c>
      <c r="B15" s="2072"/>
      <c r="C15" s="738">
        <v>2</v>
      </c>
      <c r="D15" s="1880">
        <f>F7*C15</f>
        <v>2400</v>
      </c>
      <c r="E15" s="81"/>
      <c r="F15" s="1"/>
    </row>
    <row r="16" spans="1:7" ht="18.75" x14ac:dyDescent="0.3">
      <c r="A16" s="2072" t="s">
        <v>22</v>
      </c>
      <c r="B16" s="2072"/>
      <c r="C16" s="738">
        <v>2</v>
      </c>
      <c r="D16" s="1880">
        <f>F7*C16</f>
        <v>2400</v>
      </c>
      <c r="E16" s="81"/>
      <c r="F16" s="1"/>
    </row>
    <row r="17" spans="1:6" ht="18.75" x14ac:dyDescent="0.3">
      <c r="A17" s="995"/>
      <c r="B17" s="995"/>
      <c r="C17" s="22"/>
      <c r="D17" s="25"/>
      <c r="E17" s="23"/>
      <c r="F17" s="990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993" t="s">
        <v>25</v>
      </c>
      <c r="D19" s="991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806.60000000000014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76.959999999999994</v>
      </c>
      <c r="E21" s="1"/>
      <c r="F21" s="212"/>
    </row>
    <row r="22" spans="1:6" ht="18.75" x14ac:dyDescent="0.3">
      <c r="A22" s="2077" t="s">
        <v>67</v>
      </c>
      <c r="B22" s="2077"/>
      <c r="C22" s="20">
        <v>0.43</v>
      </c>
      <c r="D22" s="74">
        <f>B5*C22/100*1000</f>
        <v>636.4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995"/>
      <c r="B24" s="995"/>
      <c r="C24" s="22" t="s">
        <v>29</v>
      </c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1617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993" t="s">
        <v>25</v>
      </c>
      <c r="D26" s="991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806.60000000000014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76.959999999999994</v>
      </c>
      <c r="E28" s="1"/>
      <c r="F28" s="1"/>
    </row>
    <row r="29" spans="1:6" ht="18.75" x14ac:dyDescent="0.3">
      <c r="A29" s="2095" t="str">
        <f>A22</f>
        <v>AZUL LUMACRON F2GS 200%</v>
      </c>
      <c r="B29" s="2096"/>
      <c r="C29" s="48">
        <v>0.4</v>
      </c>
      <c r="D29" s="49">
        <f>B5*C22/100*1000</f>
        <v>636.4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989"/>
      <c r="D32" s="989" t="s">
        <v>164</v>
      </c>
      <c r="E32" s="989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41">
        <f>F7*D33</f>
        <v>2400</v>
      </c>
    </row>
    <row r="34" spans="1:5" x14ac:dyDescent="0.25">
      <c r="A34" s="2110" t="s">
        <v>165</v>
      </c>
      <c r="B34" s="2112"/>
      <c r="C34" s="736"/>
      <c r="D34" s="736">
        <v>2</v>
      </c>
      <c r="E34" s="141">
        <f>F7*D34</f>
        <v>2400</v>
      </c>
    </row>
    <row r="35" spans="1:5" x14ac:dyDescent="0.25">
      <c r="A35" s="2110" t="s">
        <v>166</v>
      </c>
      <c r="B35" s="2112"/>
      <c r="C35" s="141"/>
      <c r="D35" s="141">
        <v>1.5</v>
      </c>
      <c r="E35" s="141">
        <f>F7*D35</f>
        <v>1800</v>
      </c>
    </row>
  </sheetData>
  <mergeCells count="26">
    <mergeCell ref="A34:B34"/>
    <mergeCell ref="A35:B35"/>
    <mergeCell ref="A28:B28"/>
    <mergeCell ref="A29:B29"/>
    <mergeCell ref="E29:F29"/>
    <mergeCell ref="A31:E31"/>
    <mergeCell ref="A32:B32"/>
    <mergeCell ref="A33:B33"/>
    <mergeCell ref="A27:B27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B25:C25"/>
    <mergeCell ref="A26:B26"/>
    <mergeCell ref="A13:B13"/>
    <mergeCell ref="A1:B1"/>
    <mergeCell ref="C1:D1"/>
    <mergeCell ref="E1:F1"/>
    <mergeCell ref="B2:C2"/>
    <mergeCell ref="A12:B12"/>
  </mergeCells>
  <pageMargins left="0.7" right="0.7" top="0.75" bottom="0.75" header="0.3" footer="0.3"/>
  <pageSetup paperSize="9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99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1616</v>
      </c>
      <c r="G4" s="3"/>
    </row>
    <row r="5" spans="1:7" ht="18.75" x14ac:dyDescent="0.3">
      <c r="A5" s="1" t="s">
        <v>7</v>
      </c>
      <c r="B5" s="277">
        <f>B6*B8</f>
        <v>148</v>
      </c>
      <c r="C5" s="3" t="s">
        <v>8</v>
      </c>
      <c r="D5" s="3"/>
      <c r="E5" s="5" t="s">
        <v>9</v>
      </c>
      <c r="F5" s="996" t="s">
        <v>162</v>
      </c>
      <c r="G5" s="3"/>
    </row>
    <row r="6" spans="1:7" ht="18.75" x14ac:dyDescent="0.3">
      <c r="A6" s="1" t="s">
        <v>11</v>
      </c>
      <c r="B6" s="276">
        <v>370</v>
      </c>
      <c r="C6" s="3" t="s">
        <v>5</v>
      </c>
      <c r="D6" s="3"/>
      <c r="E6" s="3" t="s">
        <v>12</v>
      </c>
      <c r="F6" s="996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</v>
      </c>
      <c r="C8" s="3"/>
      <c r="D8" s="3"/>
      <c r="E8" s="3" t="s">
        <v>17</v>
      </c>
      <c r="F8" s="1">
        <f>F7/B5</f>
        <v>8.1081081081081088</v>
      </c>
      <c r="G8" s="3"/>
    </row>
    <row r="9" spans="1:7" ht="18.75" x14ac:dyDescent="0.3">
      <c r="A9" s="1" t="s">
        <v>66</v>
      </c>
      <c r="B9" s="1">
        <v>6994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994"/>
      <c r="D12" s="994"/>
      <c r="E12" s="997"/>
      <c r="F12" s="1"/>
    </row>
    <row r="13" spans="1:7" ht="18.75" x14ac:dyDescent="0.3">
      <c r="A13" s="2072" t="s">
        <v>19</v>
      </c>
      <c r="B13" s="2072"/>
      <c r="C13" s="998"/>
      <c r="D13" s="998">
        <v>0.3</v>
      </c>
      <c r="E13" s="21">
        <f>F7*D13</f>
        <v>360</v>
      </c>
      <c r="F13" s="1"/>
    </row>
    <row r="14" spans="1:7" ht="18.75" x14ac:dyDescent="0.3">
      <c r="A14" s="2072" t="s">
        <v>20</v>
      </c>
      <c r="B14" s="2072"/>
      <c r="C14" s="992"/>
      <c r="D14" s="992">
        <v>1</v>
      </c>
      <c r="E14" s="21">
        <f>F7*D14</f>
        <v>1200</v>
      </c>
      <c r="F14" s="1"/>
    </row>
    <row r="15" spans="1:7" ht="18.75" x14ac:dyDescent="0.3">
      <c r="A15" s="2072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8.75" x14ac:dyDescent="0.3">
      <c r="A17" s="995"/>
      <c r="B17" s="995"/>
      <c r="C17" s="22"/>
      <c r="D17" s="25"/>
      <c r="E17" s="23"/>
      <c r="F17" s="990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993" t="s">
        <v>25</v>
      </c>
      <c r="D19" s="991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806.60000000000014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76.959999999999994</v>
      </c>
      <c r="E21" s="1"/>
      <c r="F21" s="212"/>
    </row>
    <row r="22" spans="1:6" ht="18.75" x14ac:dyDescent="0.3">
      <c r="A22" s="2077" t="s">
        <v>136</v>
      </c>
      <c r="B22" s="2077"/>
      <c r="C22" s="20">
        <v>0.43</v>
      </c>
      <c r="D22" s="74">
        <f>B5*C22/100*1000</f>
        <v>636.4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995"/>
      <c r="B24" s="995"/>
      <c r="C24" s="22" t="s">
        <v>29</v>
      </c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1616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993" t="s">
        <v>25</v>
      </c>
      <c r="D26" s="991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806.60000000000014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76.959999999999994</v>
      </c>
      <c r="E28" s="1"/>
      <c r="F28" s="1"/>
    </row>
    <row r="29" spans="1:6" ht="18.75" x14ac:dyDescent="0.3">
      <c r="A29" s="2095" t="str">
        <f>A22</f>
        <v>AZUL LUMACRON F2IM 200%</v>
      </c>
      <c r="B29" s="2096"/>
      <c r="C29" s="48">
        <v>0.4</v>
      </c>
      <c r="D29" s="49">
        <f>B5*C22/100*1000</f>
        <v>636.4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989"/>
      <c r="D32" s="989" t="s">
        <v>164</v>
      </c>
      <c r="E32" s="989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41">
        <f>F7*D33</f>
        <v>2400</v>
      </c>
    </row>
    <row r="34" spans="1:5" x14ac:dyDescent="0.25">
      <c r="A34" s="2110" t="s">
        <v>165</v>
      </c>
      <c r="B34" s="2112"/>
      <c r="C34" s="736"/>
      <c r="D34" s="736">
        <v>2</v>
      </c>
      <c r="E34" s="141">
        <f>F7*D34</f>
        <v>2400</v>
      </c>
    </row>
    <row r="35" spans="1:5" x14ac:dyDescent="0.25">
      <c r="A35" s="2110" t="s">
        <v>166</v>
      </c>
      <c r="B35" s="2112"/>
      <c r="C35" s="141"/>
      <c r="D35" s="141">
        <v>1.5</v>
      </c>
      <c r="E35" s="141">
        <f>F7*D35</f>
        <v>1800</v>
      </c>
    </row>
  </sheetData>
  <mergeCells count="26">
    <mergeCell ref="A34:B34"/>
    <mergeCell ref="A35:B35"/>
    <mergeCell ref="A28:B28"/>
    <mergeCell ref="A29:B29"/>
    <mergeCell ref="E29:F29"/>
    <mergeCell ref="A31:E31"/>
    <mergeCell ref="A32:B32"/>
    <mergeCell ref="A33:B33"/>
    <mergeCell ref="A27:B27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B25:C25"/>
    <mergeCell ref="A26:B26"/>
    <mergeCell ref="A13:B13"/>
    <mergeCell ref="A1:B1"/>
    <mergeCell ref="C1:D1"/>
    <mergeCell ref="E1:F1"/>
    <mergeCell ref="B2:C2"/>
    <mergeCell ref="A12:B12"/>
  </mergeCells>
  <pageMargins left="0.7" right="0.7" top="0.75" bottom="0.75" header="0.3" footer="0.3"/>
  <pageSetup paperSize="9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4" zoomScale="130" zoomScaleNormal="130" workbookViewId="0">
      <selection activeCell="E1" sqref="E1:F1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980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1612</v>
      </c>
      <c r="G4" s="3"/>
    </row>
    <row r="5" spans="1:7" ht="18.75" x14ac:dyDescent="0.3">
      <c r="A5" s="1" t="s">
        <v>7</v>
      </c>
      <c r="B5" s="277">
        <f>B6*B8</f>
        <v>153.75</v>
      </c>
      <c r="C5" s="3" t="s">
        <v>8</v>
      </c>
      <c r="D5" s="3"/>
      <c r="E5" s="5" t="s">
        <v>9</v>
      </c>
      <c r="F5" s="980" t="s">
        <v>162</v>
      </c>
      <c r="G5" s="3"/>
    </row>
    <row r="6" spans="1:7" ht="18.75" x14ac:dyDescent="0.3">
      <c r="A6" s="1" t="s">
        <v>11</v>
      </c>
      <c r="B6" s="276">
        <v>375</v>
      </c>
      <c r="C6" s="3" t="s">
        <v>5</v>
      </c>
      <c r="D6" s="3"/>
      <c r="E6" s="3" t="s">
        <v>12</v>
      </c>
      <c r="F6" s="980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0.41</v>
      </c>
      <c r="C8" s="3"/>
      <c r="D8" s="3"/>
      <c r="E8" s="3" t="s">
        <v>17</v>
      </c>
      <c r="F8" s="1">
        <f>F7/B5</f>
        <v>7.8048780487804876</v>
      </c>
      <c r="G8" s="3"/>
    </row>
    <row r="9" spans="1:7" ht="18.75" x14ac:dyDescent="0.3">
      <c r="A9" s="1" t="s">
        <v>66</v>
      </c>
      <c r="B9" s="1">
        <v>6993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978"/>
      <c r="D12" s="978"/>
      <c r="E12" s="981"/>
      <c r="F12" s="1"/>
    </row>
    <row r="13" spans="1:7" ht="18.75" x14ac:dyDescent="0.3">
      <c r="A13" s="2072" t="s">
        <v>19</v>
      </c>
      <c r="B13" s="2072"/>
      <c r="C13" s="983"/>
      <c r="D13" s="983">
        <v>0.3</v>
      </c>
      <c r="E13" s="21">
        <f>F7*D13</f>
        <v>360</v>
      </c>
      <c r="F13" s="1"/>
    </row>
    <row r="14" spans="1:7" ht="18.75" x14ac:dyDescent="0.3">
      <c r="A14" s="2072" t="s">
        <v>20</v>
      </c>
      <c r="B14" s="2072"/>
      <c r="C14" s="976"/>
      <c r="D14" s="976">
        <v>1</v>
      </c>
      <c r="E14" s="21">
        <f>F7*D14</f>
        <v>1200</v>
      </c>
      <c r="F14" s="1"/>
    </row>
    <row r="15" spans="1:7" ht="18.75" x14ac:dyDescent="0.3">
      <c r="A15" s="2072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8.75" x14ac:dyDescent="0.3">
      <c r="A17" s="979"/>
      <c r="B17" s="979"/>
      <c r="C17" s="22"/>
      <c r="D17" s="25"/>
      <c r="E17" s="23"/>
      <c r="F17" s="977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982" t="s">
        <v>25</v>
      </c>
      <c r="D19" s="975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837.9375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79.949999999999989</v>
      </c>
      <c r="E21" s="1"/>
      <c r="F21" s="212"/>
    </row>
    <row r="22" spans="1:6" ht="18.75" x14ac:dyDescent="0.3">
      <c r="A22" s="2077" t="s">
        <v>136</v>
      </c>
      <c r="B22" s="2077"/>
      <c r="C22" s="20">
        <v>0.43</v>
      </c>
      <c r="D22" s="74">
        <f>B5*C22/100*1000</f>
        <v>661.125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979"/>
      <c r="B24" s="979"/>
      <c r="C24" s="22" t="s">
        <v>29</v>
      </c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1612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982" t="s">
        <v>25</v>
      </c>
      <c r="D26" s="975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837.9375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79.949999999999989</v>
      </c>
      <c r="E28" s="1"/>
      <c r="F28" s="1"/>
    </row>
    <row r="29" spans="1:6" ht="18.75" x14ac:dyDescent="0.3">
      <c r="A29" s="2095" t="str">
        <f>A22</f>
        <v>AZUL LUMACRON F2IM 200%</v>
      </c>
      <c r="B29" s="2096"/>
      <c r="C29" s="48">
        <v>0.4</v>
      </c>
      <c r="D29" s="49">
        <f>B5*C22/100*1000</f>
        <v>661.125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988"/>
      <c r="D32" s="988" t="s">
        <v>164</v>
      </c>
      <c r="E32" s="988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41">
        <f>F7*D33</f>
        <v>2400</v>
      </c>
    </row>
    <row r="34" spans="1:5" x14ac:dyDescent="0.25">
      <c r="A34" s="2110" t="s">
        <v>165</v>
      </c>
      <c r="B34" s="2112"/>
      <c r="C34" s="736"/>
      <c r="D34" s="736">
        <v>2</v>
      </c>
      <c r="E34" s="141">
        <f>F7*D34</f>
        <v>2400</v>
      </c>
    </row>
    <row r="35" spans="1:5" x14ac:dyDescent="0.25">
      <c r="A35" s="2110" t="s">
        <v>166</v>
      </c>
      <c r="B35" s="2112"/>
      <c r="C35" s="141"/>
      <c r="D35" s="141">
        <v>1.5</v>
      </c>
      <c r="E35" s="141">
        <f>F7*D35</f>
        <v>1800</v>
      </c>
    </row>
  </sheetData>
  <mergeCells count="26">
    <mergeCell ref="A13:B13"/>
    <mergeCell ref="A1:B1"/>
    <mergeCell ref="C1:D1"/>
    <mergeCell ref="E1:F1"/>
    <mergeCell ref="B2:C2"/>
    <mergeCell ref="A12:B12"/>
    <mergeCell ref="A27:B27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B25:C25"/>
    <mergeCell ref="A26:B26"/>
    <mergeCell ref="A34:B34"/>
    <mergeCell ref="A35:B35"/>
    <mergeCell ref="A28:B28"/>
    <mergeCell ref="A29:B29"/>
    <mergeCell ref="E29:F29"/>
    <mergeCell ref="A31:E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5"/>
  <sheetViews>
    <sheetView topLeftCell="A7" zoomScale="130" zoomScaleNormal="130" workbookViewId="0">
      <selection activeCell="E1" sqref="E1:F1"/>
    </sheetView>
  </sheetViews>
  <sheetFormatPr baseColWidth="10" defaultRowHeight="15" x14ac:dyDescent="0.25"/>
  <cols>
    <col min="1" max="1" width="14.5703125" customWidth="1"/>
    <col min="2" max="2" width="14.28515625" customWidth="1"/>
    <col min="3" max="6" width="13.5703125" customWidth="1"/>
  </cols>
  <sheetData>
    <row r="1" spans="1:7" ht="21.75" customHeight="1" thickBot="1" x14ac:dyDescent="0.4">
      <c r="A1" s="2080" t="s">
        <v>55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971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1612</v>
      </c>
      <c r="G4" s="3"/>
    </row>
    <row r="5" spans="1:7" ht="18.75" x14ac:dyDescent="0.3">
      <c r="A5" s="1" t="s">
        <v>7</v>
      </c>
      <c r="B5" s="277">
        <f>B6*B8</f>
        <v>153.75</v>
      </c>
      <c r="C5" s="3" t="s">
        <v>8</v>
      </c>
      <c r="D5" s="3"/>
      <c r="E5" s="5" t="s">
        <v>9</v>
      </c>
      <c r="F5" s="971" t="s">
        <v>162</v>
      </c>
      <c r="G5" s="3"/>
    </row>
    <row r="6" spans="1:7" ht="18.75" x14ac:dyDescent="0.3">
      <c r="A6" s="1" t="s">
        <v>11</v>
      </c>
      <c r="B6" s="276">
        <v>375</v>
      </c>
      <c r="C6" s="3" t="s">
        <v>5</v>
      </c>
      <c r="D6" s="3"/>
      <c r="E6" s="3" t="s">
        <v>12</v>
      </c>
      <c r="F6" s="971" t="s">
        <v>13</v>
      </c>
      <c r="G6" s="3"/>
    </row>
    <row r="7" spans="1:7" ht="18.75" x14ac:dyDescent="0.3">
      <c r="A7" s="1" t="s">
        <v>14</v>
      </c>
      <c r="B7" s="277" t="s">
        <v>53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0.41</v>
      </c>
      <c r="C8" s="3"/>
      <c r="D8" s="3"/>
      <c r="E8" s="3" t="s">
        <v>17</v>
      </c>
      <c r="F8" s="1">
        <f>F7/B5</f>
        <v>7.8048780487804876</v>
      </c>
      <c r="G8" s="3"/>
    </row>
    <row r="9" spans="1:7" ht="18.75" x14ac:dyDescent="0.3">
      <c r="A9" s="1" t="s">
        <v>66</v>
      </c>
      <c r="B9" s="1">
        <v>6993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/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969"/>
      <c r="D12" s="969"/>
      <c r="E12" s="972"/>
      <c r="F12" s="1"/>
    </row>
    <row r="13" spans="1:7" ht="18.75" x14ac:dyDescent="0.3">
      <c r="A13" s="2072" t="s">
        <v>19</v>
      </c>
      <c r="B13" s="2072"/>
      <c r="C13" s="974"/>
      <c r="D13" s="974">
        <v>0.3</v>
      </c>
      <c r="E13" s="21">
        <f>F7*D13</f>
        <v>360</v>
      </c>
      <c r="F13" s="1"/>
    </row>
    <row r="14" spans="1:7" ht="18.75" x14ac:dyDescent="0.3">
      <c r="A14" s="2072" t="s">
        <v>20</v>
      </c>
      <c r="B14" s="2072"/>
      <c r="C14" s="966"/>
      <c r="D14" s="966">
        <v>1</v>
      </c>
      <c r="E14" s="21">
        <f>F7*D14</f>
        <v>1200</v>
      </c>
      <c r="F14" s="1"/>
    </row>
    <row r="15" spans="1:7" ht="18.75" x14ac:dyDescent="0.3">
      <c r="A15" s="2072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8.75" x14ac:dyDescent="0.3">
      <c r="A17" s="970"/>
      <c r="B17" s="970"/>
      <c r="C17" s="22"/>
      <c r="D17" s="25"/>
      <c r="E17" s="23"/>
      <c r="F17" s="967" t="s">
        <v>84</v>
      </c>
    </row>
    <row r="18" spans="1:6" ht="18.75" x14ac:dyDescent="0.3">
      <c r="A18" s="2106" t="s">
        <v>23</v>
      </c>
      <c r="B18" s="2106"/>
      <c r="C18" s="984"/>
      <c r="D18" s="984"/>
      <c r="E18" s="1"/>
      <c r="F18" s="211"/>
    </row>
    <row r="19" spans="1:6" ht="18.75" x14ac:dyDescent="0.3">
      <c r="A19" s="2079" t="s">
        <v>24</v>
      </c>
      <c r="B19" s="2079"/>
      <c r="C19" s="973" t="s">
        <v>25</v>
      </c>
      <c r="D19" s="968" t="s">
        <v>26</v>
      </c>
      <c r="E19" s="1"/>
      <c r="F19" s="212"/>
    </row>
    <row r="20" spans="1:6" ht="18.75" x14ac:dyDescent="0.3">
      <c r="A20" s="2077" t="s">
        <v>27</v>
      </c>
      <c r="B20" s="2077"/>
      <c r="C20" s="20">
        <v>0.54500000000000004</v>
      </c>
      <c r="D20" s="74">
        <f>B5*C20/100*1000</f>
        <v>837.9375</v>
      </c>
      <c r="E20" s="1"/>
      <c r="F20" s="212"/>
    </row>
    <row r="21" spans="1:6" ht="18.75" x14ac:dyDescent="0.3">
      <c r="A21" s="2113" t="s">
        <v>28</v>
      </c>
      <c r="B21" s="2113"/>
      <c r="C21" s="20">
        <v>5.1999999999999998E-2</v>
      </c>
      <c r="D21" s="74">
        <f>B5*C21/100*1000</f>
        <v>79.949999999999989</v>
      </c>
      <c r="E21" s="1"/>
      <c r="F21" s="212"/>
    </row>
    <row r="22" spans="1:6" ht="18.75" x14ac:dyDescent="0.3">
      <c r="A22" s="2077" t="s">
        <v>136</v>
      </c>
      <c r="B22" s="2077"/>
      <c r="C22" s="20">
        <v>0.43</v>
      </c>
      <c r="D22" s="74">
        <f>B5*C22/100*1000</f>
        <v>661.125</v>
      </c>
      <c r="E22" s="1"/>
      <c r="F22" s="213"/>
    </row>
    <row r="23" spans="1:6" ht="18.75" x14ac:dyDescent="0.3">
      <c r="A23" s="2114" t="s">
        <v>29</v>
      </c>
      <c r="B23" s="2114"/>
      <c r="C23" s="985" t="s">
        <v>29</v>
      </c>
      <c r="D23" s="986"/>
      <c r="E23" s="987"/>
      <c r="F23" s="987"/>
    </row>
    <row r="24" spans="1:6" ht="18.75" x14ac:dyDescent="0.3">
      <c r="A24" s="970"/>
      <c r="B24" s="970"/>
      <c r="C24" s="22" t="s">
        <v>29</v>
      </c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VERDE MILITAR</v>
      </c>
      <c r="C25" s="2078"/>
      <c r="D25" s="1" t="s">
        <v>6</v>
      </c>
      <c r="E25" s="9">
        <f>F4</f>
        <v>1612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973" t="s">
        <v>25</v>
      </c>
      <c r="D26" s="968" t="s">
        <v>26</v>
      </c>
      <c r="E26" s="1"/>
      <c r="F26" s="1"/>
    </row>
    <row r="27" spans="1:6" ht="18.75" x14ac:dyDescent="0.3">
      <c r="A27" s="2095" t="str">
        <f>A20</f>
        <v>PARDO LUMACRON SER 150%</v>
      </c>
      <c r="B27" s="2096"/>
      <c r="C27" s="48">
        <f>C20</f>
        <v>0.54500000000000004</v>
      </c>
      <c r="D27" s="49">
        <f>B5*C27/100*1000</f>
        <v>837.9375</v>
      </c>
      <c r="E27" s="1"/>
      <c r="F27" s="1"/>
    </row>
    <row r="28" spans="1:6" ht="18.75" x14ac:dyDescent="0.3">
      <c r="A28" s="2095" t="str">
        <f>A21</f>
        <v>RUBINA LUMACRON 2GFL CONC</v>
      </c>
      <c r="B28" s="2096"/>
      <c r="C28" s="48">
        <f>C21</f>
        <v>5.1999999999999998E-2</v>
      </c>
      <c r="D28" s="49">
        <f>B5*C21/100*1000</f>
        <v>79.949999999999989</v>
      </c>
      <c r="E28" s="1"/>
      <c r="F28" s="1"/>
    </row>
    <row r="29" spans="1:6" ht="18.75" x14ac:dyDescent="0.3">
      <c r="A29" s="2095" t="str">
        <f>A22</f>
        <v>AZUL LUMACRON F2IM 200%</v>
      </c>
      <c r="B29" s="2096"/>
      <c r="C29" s="48">
        <v>0.4</v>
      </c>
      <c r="D29" s="49">
        <f>B5*C22/100*1000</f>
        <v>661.125</v>
      </c>
      <c r="E29" s="2069" t="s">
        <v>83</v>
      </c>
      <c r="F29" s="2069"/>
    </row>
    <row r="30" spans="1:6" x14ac:dyDescent="0.25">
      <c r="D30" s="50"/>
    </row>
    <row r="31" spans="1:6" x14ac:dyDescent="0.25">
      <c r="A31" s="2109" t="s">
        <v>69</v>
      </c>
      <c r="B31" s="2109"/>
      <c r="C31" s="2109"/>
      <c r="D31" s="2109"/>
      <c r="E31" s="2109"/>
    </row>
    <row r="32" spans="1:6" x14ac:dyDescent="0.25">
      <c r="A32" s="2110" t="s">
        <v>163</v>
      </c>
      <c r="B32" s="2111"/>
      <c r="C32" s="988"/>
      <c r="D32" s="988" t="s">
        <v>164</v>
      </c>
      <c r="E32" s="988" t="s">
        <v>26</v>
      </c>
    </row>
    <row r="33" spans="1:5" x14ac:dyDescent="0.25">
      <c r="A33" s="2110" t="s">
        <v>70</v>
      </c>
      <c r="B33" s="2112"/>
      <c r="C33" s="736"/>
      <c r="D33" s="736">
        <v>2</v>
      </c>
      <c r="E33" s="141">
        <f>F7*D33</f>
        <v>2400</v>
      </c>
    </row>
    <row r="34" spans="1:5" x14ac:dyDescent="0.25">
      <c r="A34" s="2110" t="s">
        <v>165</v>
      </c>
      <c r="B34" s="2112"/>
      <c r="C34" s="736"/>
      <c r="D34" s="736">
        <v>2</v>
      </c>
      <c r="E34" s="141">
        <f>F7*D34</f>
        <v>2400</v>
      </c>
    </row>
    <row r="35" spans="1:5" x14ac:dyDescent="0.25">
      <c r="A35" s="2110" t="s">
        <v>166</v>
      </c>
      <c r="B35" s="2112"/>
      <c r="C35" s="141"/>
      <c r="D35" s="141">
        <v>1.5</v>
      </c>
      <c r="E35" s="141">
        <f>F7*D35</f>
        <v>1800</v>
      </c>
    </row>
  </sheetData>
  <mergeCells count="26">
    <mergeCell ref="A35:B35"/>
    <mergeCell ref="B2:C2"/>
    <mergeCell ref="A29:B29"/>
    <mergeCell ref="E29:F29"/>
    <mergeCell ref="A31:E31"/>
    <mergeCell ref="A32:B32"/>
    <mergeCell ref="A33:B33"/>
    <mergeCell ref="A34:B34"/>
    <mergeCell ref="A22:B22"/>
    <mergeCell ref="A23:B23"/>
    <mergeCell ref="B25:C25"/>
    <mergeCell ref="A26:B26"/>
    <mergeCell ref="A27:B27"/>
    <mergeCell ref="A28:B28"/>
    <mergeCell ref="A15:B15"/>
    <mergeCell ref="A16:B16"/>
    <mergeCell ref="A18:B18"/>
    <mergeCell ref="A19:B19"/>
    <mergeCell ref="A20:B20"/>
    <mergeCell ref="A21:B21"/>
    <mergeCell ref="A1:B1"/>
    <mergeCell ref="C1:D1"/>
    <mergeCell ref="E1:F1"/>
    <mergeCell ref="A12:B12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7" zoomScale="130" zoomScaleNormal="130" workbookViewId="0">
      <selection activeCell="B7" sqref="B7:C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1606</v>
      </c>
    </row>
    <row r="5" spans="1:12" ht="18.75" x14ac:dyDescent="0.3">
      <c r="A5" s="1" t="s">
        <v>7</v>
      </c>
      <c r="B5" s="315">
        <f>B6*B8</f>
        <v>305.86500000000001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971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0.315</v>
      </c>
      <c r="C8" s="1"/>
      <c r="D8" s="1"/>
      <c r="E8" s="3" t="s">
        <v>17</v>
      </c>
      <c r="F8" s="546">
        <f>F7/B5</f>
        <v>1.9616497474375949</v>
      </c>
    </row>
    <row r="9" spans="1:12" ht="18.75" x14ac:dyDescent="0.3">
      <c r="A9" s="1" t="s">
        <v>66</v>
      </c>
      <c r="B9" s="1">
        <v>7440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965"/>
      <c r="D12" s="965">
        <v>1</v>
      </c>
      <c r="E12" s="21">
        <f>F7*D12</f>
        <v>600</v>
      </c>
      <c r="F12" s="1"/>
    </row>
    <row r="13" spans="1:12" ht="18.75" x14ac:dyDescent="0.3">
      <c r="A13" s="2072" t="s">
        <v>152</v>
      </c>
      <c r="B13" s="2072"/>
      <c r="C13" s="959"/>
      <c r="D13" s="959">
        <v>1</v>
      </c>
      <c r="E13" s="2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12" ht="18.75" x14ac:dyDescent="0.3">
      <c r="A15" s="960"/>
      <c r="B15" s="960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961"/>
      <c r="D16" s="961"/>
      <c r="E16" s="1"/>
      <c r="F16" s="963" t="s">
        <v>84</v>
      </c>
    </row>
    <row r="17" spans="1:6" ht="18.75" x14ac:dyDescent="0.3">
      <c r="A17" s="2079" t="s">
        <v>24</v>
      </c>
      <c r="B17" s="2079"/>
      <c r="C17" s="962" t="s">
        <v>25</v>
      </c>
      <c r="D17" s="961" t="s">
        <v>26</v>
      </c>
      <c r="E17" s="1"/>
      <c r="F17" s="211"/>
    </row>
    <row r="18" spans="1:6" ht="18.75" x14ac:dyDescent="0.3">
      <c r="A18" s="2076" t="s">
        <v>154</v>
      </c>
      <c r="B18" s="2076"/>
      <c r="C18" s="20">
        <v>2.88</v>
      </c>
      <c r="D18" s="74">
        <f>B5*C18/100*1000</f>
        <v>8808.9120000000003</v>
      </c>
      <c r="E18" s="1"/>
      <c r="F18" s="212"/>
    </row>
    <row r="19" spans="1:6" ht="18.75" x14ac:dyDescent="0.3">
      <c r="A19" s="2076" t="s">
        <v>155</v>
      </c>
      <c r="B19" s="2076"/>
      <c r="C19" s="34">
        <v>1.3</v>
      </c>
      <c r="D19" s="74">
        <f>B5*C19/100*1000</f>
        <v>3976.2449999999999</v>
      </c>
      <c r="E19" s="1" t="s">
        <v>29</v>
      </c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1606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964" t="s">
        <v>25</v>
      </c>
      <c r="D24" s="961" t="s">
        <v>26</v>
      </c>
      <c r="E24" s="1"/>
      <c r="F24" s="1"/>
    </row>
    <row r="25" spans="1:6" ht="18.75" x14ac:dyDescent="0.3">
      <c r="A25" s="2071" t="str">
        <f>A18</f>
        <v>AZUL KAYARUS BRL 200%</v>
      </c>
      <c r="B25" s="2071"/>
      <c r="C25" s="48">
        <f t="shared" ref="C25:D26" si="0">C18</f>
        <v>2.88</v>
      </c>
      <c r="D25" s="49">
        <f t="shared" si="0"/>
        <v>8808.9120000000003</v>
      </c>
      <c r="E25" s="1"/>
      <c r="F25" s="1"/>
    </row>
    <row r="26" spans="1:6" ht="18.75" x14ac:dyDescent="0.3">
      <c r="A26" s="2071" t="str">
        <f>A19</f>
        <v>NEGRO DIRECTO LUZ TQA 1800</v>
      </c>
      <c r="B26" s="2071"/>
      <c r="C26" s="48">
        <f t="shared" si="0"/>
        <v>1.3</v>
      </c>
      <c r="D26" s="49">
        <f t="shared" si="0"/>
        <v>3976.2449999999999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1:B11"/>
    <mergeCell ref="C11:E11"/>
    <mergeCell ref="A1:B1"/>
    <mergeCell ref="C1:D1"/>
    <mergeCell ref="E1:F1"/>
    <mergeCell ref="B2:C2"/>
    <mergeCell ref="B7:C7"/>
  </mergeCells>
  <pageMargins left="0.7" right="0.7" top="0.75" bottom="0.75" header="0.3" footer="0.3"/>
  <pageSetup paperSize="9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B2" sqref="B2:C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955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1605</v>
      </c>
      <c r="G4" s="3"/>
    </row>
    <row r="5" spans="1:7" ht="18.75" x14ac:dyDescent="0.3">
      <c r="A5" s="1" t="s">
        <v>7</v>
      </c>
      <c r="B5" s="277">
        <f>B6*B8</f>
        <v>152.77500000000001</v>
      </c>
      <c r="C5" s="3" t="s">
        <v>8</v>
      </c>
      <c r="D5" s="3"/>
      <c r="E5" s="5" t="s">
        <v>9</v>
      </c>
      <c r="F5" s="955" t="s">
        <v>10</v>
      </c>
      <c r="G5" s="3"/>
    </row>
    <row r="6" spans="1:7" ht="18.75" x14ac:dyDescent="0.3">
      <c r="A6" s="1" t="s">
        <v>11</v>
      </c>
      <c r="B6" s="276">
        <v>485</v>
      </c>
      <c r="C6" s="3" t="s">
        <v>5</v>
      </c>
      <c r="D6" s="3"/>
      <c r="E6" s="3" t="s">
        <v>12</v>
      </c>
      <c r="F6" s="955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955">
        <f>F7/B5</f>
        <v>7.8546882670594007</v>
      </c>
      <c r="G8" s="3"/>
    </row>
    <row r="9" spans="1:7" ht="18.75" x14ac:dyDescent="0.3">
      <c r="A9" s="1" t="s">
        <v>66</v>
      </c>
      <c r="B9" s="955">
        <v>7440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52"/>
      <c r="D11" s="952"/>
      <c r="E11" s="957"/>
      <c r="F11" s="1"/>
    </row>
    <row r="12" spans="1:7" ht="18.75" x14ac:dyDescent="0.3">
      <c r="A12" s="2072" t="s">
        <v>20</v>
      </c>
      <c r="B12" s="2072"/>
      <c r="C12" s="951"/>
      <c r="D12" s="951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953" t="s">
        <v>29</v>
      </c>
      <c r="B15" s="953"/>
      <c r="C15" s="22"/>
      <c r="D15" s="25"/>
      <c r="E15" s="23"/>
      <c r="F15" s="956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958" t="s">
        <v>25</v>
      </c>
      <c r="D17" s="954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305.55000000000007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45.832499999999996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916.65000000000009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1605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956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305.55000000000007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45.832499999999996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916.65000000000009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  <mergeCell ref="B2:C2"/>
    <mergeCell ref="D29:F29"/>
    <mergeCell ref="B23:C23"/>
    <mergeCell ref="A24:B24"/>
    <mergeCell ref="A25:B25"/>
    <mergeCell ref="A26:B26"/>
    <mergeCell ref="A27:B27"/>
    <mergeCell ref="E27:F27"/>
  </mergeCells>
  <pageMargins left="0.7" right="0.7" top="0.75" bottom="0.75" header="0.3" footer="0.3"/>
  <pageSetup paperSize="9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B2" sqref="B2:C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955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1604</v>
      </c>
      <c r="G4" s="3"/>
    </row>
    <row r="5" spans="1:7" ht="18.75" x14ac:dyDescent="0.3">
      <c r="A5" s="1" t="s">
        <v>7</v>
      </c>
      <c r="B5" s="277">
        <f>B6*B8</f>
        <v>152.77500000000001</v>
      </c>
      <c r="C5" s="3" t="s">
        <v>8</v>
      </c>
      <c r="D5" s="3"/>
      <c r="E5" s="5" t="s">
        <v>9</v>
      </c>
      <c r="F5" s="955" t="s">
        <v>10</v>
      </c>
      <c r="G5" s="3"/>
    </row>
    <row r="6" spans="1:7" ht="18.75" x14ac:dyDescent="0.3">
      <c r="A6" s="1" t="s">
        <v>11</v>
      </c>
      <c r="B6" s="276">
        <v>485</v>
      </c>
      <c r="C6" s="3" t="s">
        <v>5</v>
      </c>
      <c r="D6" s="3"/>
      <c r="E6" s="3" t="s">
        <v>12</v>
      </c>
      <c r="F6" s="955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955">
        <f>F7/B5</f>
        <v>7.8546882670594007</v>
      </c>
      <c r="G8" s="3"/>
    </row>
    <row r="9" spans="1:7" ht="18.75" x14ac:dyDescent="0.3">
      <c r="A9" s="1" t="s">
        <v>66</v>
      </c>
      <c r="B9" s="955">
        <v>7440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52"/>
      <c r="D11" s="952"/>
      <c r="E11" s="957"/>
      <c r="F11" s="1"/>
    </row>
    <row r="12" spans="1:7" ht="18.75" x14ac:dyDescent="0.3">
      <c r="A12" s="2072" t="s">
        <v>20</v>
      </c>
      <c r="B12" s="2072"/>
      <c r="C12" s="951"/>
      <c r="D12" s="951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953" t="s">
        <v>29</v>
      </c>
      <c r="B15" s="953"/>
      <c r="C15" s="22"/>
      <c r="D15" s="25"/>
      <c r="E15" s="23"/>
      <c r="F15" s="956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958" t="s">
        <v>25</v>
      </c>
      <c r="D17" s="954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305.55000000000007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45.832499999999996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916.65000000000009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1604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956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305.55000000000007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45.832499999999996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916.65000000000009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  <mergeCell ref="B2:C2"/>
    <mergeCell ref="D29:F29"/>
    <mergeCell ref="B23:C23"/>
    <mergeCell ref="A24:B24"/>
    <mergeCell ref="A25:B25"/>
    <mergeCell ref="A26:B26"/>
    <mergeCell ref="A27:B27"/>
    <mergeCell ref="E27:F27"/>
  </mergeCells>
  <pageMargins left="0.7" right="0.7" top="0.75" bottom="0.75" header="0.3" footer="0.3"/>
  <pageSetup paperSize="9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1587</v>
      </c>
      <c r="G4" s="3"/>
    </row>
    <row r="5" spans="1:7" ht="18.75" x14ac:dyDescent="0.3">
      <c r="A5" s="1" t="s">
        <v>7</v>
      </c>
      <c r="B5" s="277">
        <f>B6*B8</f>
        <v>146.80000000000001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</v>
      </c>
      <c r="C8" s="3"/>
      <c r="D8" s="3"/>
      <c r="E8" s="3" t="s">
        <v>17</v>
      </c>
      <c r="F8" s="279">
        <f>F7/B5</f>
        <v>8.1743869209809255</v>
      </c>
      <c r="G8" s="3"/>
    </row>
    <row r="9" spans="1:7" ht="18.75" x14ac:dyDescent="0.3">
      <c r="A9" s="1" t="s">
        <v>66</v>
      </c>
      <c r="B9" s="296">
        <v>7496</v>
      </c>
      <c r="C9" s="1" t="s">
        <v>29</v>
      </c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45"/>
      <c r="D11" s="945"/>
      <c r="E11" s="949"/>
      <c r="F11" s="1"/>
    </row>
    <row r="12" spans="1:7" ht="18.75" x14ac:dyDescent="0.3">
      <c r="A12" s="2072" t="s">
        <v>19</v>
      </c>
      <c r="B12" s="2072"/>
      <c r="C12" s="950"/>
      <c r="D12" s="950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41"/>
      <c r="D13" s="94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948"/>
      <c r="B17" s="948"/>
      <c r="C17" s="22"/>
      <c r="D17" s="25"/>
      <c r="E17" s="23"/>
      <c r="F17" s="94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942" t="s">
        <v>25</v>
      </c>
      <c r="D19" s="94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41.103999999999999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20.552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1849.6800000000003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946" t="s">
        <v>30</v>
      </c>
      <c r="E25" s="9">
        <f>F4</f>
        <v>1587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94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41.103999999999999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20.552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1849.6800000000003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5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1586</v>
      </c>
      <c r="G4" s="3"/>
    </row>
    <row r="5" spans="1:7" ht="18.75" x14ac:dyDescent="0.3">
      <c r="A5" s="1" t="s">
        <v>7</v>
      </c>
      <c r="B5" s="277">
        <f>B6*B8</f>
        <v>146.80000000000001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</v>
      </c>
      <c r="C8" s="3"/>
      <c r="D8" s="3"/>
      <c r="E8" s="3" t="s">
        <v>17</v>
      </c>
      <c r="F8" s="279">
        <f>F7/B5</f>
        <v>8.1743869209809255</v>
      </c>
      <c r="G8" s="3"/>
    </row>
    <row r="9" spans="1:7" ht="18.75" x14ac:dyDescent="0.3">
      <c r="A9" s="1" t="s">
        <v>66</v>
      </c>
      <c r="B9" s="296">
        <v>7496</v>
      </c>
      <c r="C9" s="1" t="s">
        <v>29</v>
      </c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45"/>
      <c r="D11" s="945"/>
      <c r="E11" s="949"/>
      <c r="F11" s="1"/>
    </row>
    <row r="12" spans="1:7" ht="18.75" x14ac:dyDescent="0.3">
      <c r="A12" s="2072" t="s">
        <v>19</v>
      </c>
      <c r="B12" s="2072"/>
      <c r="C12" s="950"/>
      <c r="D12" s="950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41"/>
      <c r="D13" s="94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948"/>
      <c r="B17" s="948"/>
      <c r="C17" s="22"/>
      <c r="D17" s="25"/>
      <c r="E17" s="23"/>
      <c r="F17" s="94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942" t="s">
        <v>25</v>
      </c>
      <c r="D19" s="94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41.103999999999999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20.552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1849.6800000000003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946" t="s">
        <v>30</v>
      </c>
      <c r="E25" s="9">
        <f>F4</f>
        <v>1586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94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41.103999999999999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20.552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1849.6800000000003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C9" sqref="C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1585</v>
      </c>
      <c r="G4" s="3"/>
    </row>
    <row r="5" spans="1:7" ht="18.75" x14ac:dyDescent="0.3">
      <c r="A5" s="1" t="s">
        <v>7</v>
      </c>
      <c r="B5" s="277">
        <f>B6*B8</f>
        <v>146.80000000000001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</v>
      </c>
      <c r="C8" s="3"/>
      <c r="D8" s="3"/>
      <c r="E8" s="3" t="s">
        <v>17</v>
      </c>
      <c r="F8" s="279">
        <f>F7/B5</f>
        <v>8.1743869209809255</v>
      </c>
      <c r="G8" s="3"/>
    </row>
    <row r="9" spans="1:7" ht="18.75" x14ac:dyDescent="0.3">
      <c r="A9" s="1" t="s">
        <v>66</v>
      </c>
      <c r="B9" s="296">
        <v>7496</v>
      </c>
      <c r="C9" s="1" t="s">
        <v>29</v>
      </c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45"/>
      <c r="D11" s="945"/>
      <c r="E11" s="949"/>
      <c r="F11" s="1"/>
    </row>
    <row r="12" spans="1:7" ht="18.75" x14ac:dyDescent="0.3">
      <c r="A12" s="2072" t="s">
        <v>19</v>
      </c>
      <c r="B12" s="2072"/>
      <c r="C12" s="950"/>
      <c r="D12" s="950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41"/>
      <c r="D13" s="94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948"/>
      <c r="B17" s="948"/>
      <c r="C17" s="22"/>
      <c r="D17" s="25"/>
      <c r="E17" s="23"/>
      <c r="F17" s="94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942" t="s">
        <v>25</v>
      </c>
      <c r="D19" s="94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41.103999999999999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20.552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1849.6800000000003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946" t="s">
        <v>30</v>
      </c>
      <c r="E25" s="9">
        <f>F4</f>
        <v>1585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94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41.103999999999999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20.552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1849.6800000000003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1583</v>
      </c>
      <c r="G4" s="3"/>
    </row>
    <row r="5" spans="1:7" ht="18.75" x14ac:dyDescent="0.3">
      <c r="A5" s="1" t="s">
        <v>7</v>
      </c>
      <c r="B5" s="277">
        <f>B6*B8</f>
        <v>128.4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321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</v>
      </c>
      <c r="C8" s="3"/>
      <c r="D8" s="3"/>
      <c r="E8" s="3" t="s">
        <v>17</v>
      </c>
      <c r="F8" s="279">
        <f>F7/B5</f>
        <v>9.3457943925233646</v>
      </c>
      <c r="G8" s="3"/>
    </row>
    <row r="9" spans="1:7" ht="18.75" x14ac:dyDescent="0.3">
      <c r="A9" s="1" t="s">
        <v>66</v>
      </c>
      <c r="B9" s="296">
        <v>7131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35"/>
      <c r="D11" s="935"/>
      <c r="E11" s="939"/>
      <c r="F11" s="1"/>
    </row>
    <row r="12" spans="1:7" ht="18.75" x14ac:dyDescent="0.3">
      <c r="A12" s="2072" t="s">
        <v>19</v>
      </c>
      <c r="B12" s="2072"/>
      <c r="C12" s="940"/>
      <c r="D12" s="940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32"/>
      <c r="D13" s="932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938"/>
      <c r="B17" s="938"/>
      <c r="C17" s="22"/>
      <c r="D17" s="25"/>
      <c r="E17" s="23"/>
      <c r="F17" s="93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933" t="s">
        <v>25</v>
      </c>
      <c r="D19" s="931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35.952000000000005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17.976000000000003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1617.8400000000001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936" t="s">
        <v>30</v>
      </c>
      <c r="E25" s="9">
        <f>F4</f>
        <v>1583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93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35.952000000000005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17.976000000000003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1617.8400000000001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4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1582</v>
      </c>
      <c r="G4" s="3"/>
    </row>
    <row r="5" spans="1:7" ht="18.75" x14ac:dyDescent="0.3">
      <c r="A5" s="1" t="s">
        <v>7</v>
      </c>
      <c r="B5" s="277">
        <f>B6*B8</f>
        <v>128.4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321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</v>
      </c>
      <c r="C8" s="3"/>
      <c r="D8" s="3"/>
      <c r="E8" s="3" t="s">
        <v>17</v>
      </c>
      <c r="F8" s="279">
        <f>F7/B5</f>
        <v>9.3457943925233646</v>
      </c>
      <c r="G8" s="3"/>
    </row>
    <row r="9" spans="1:7" ht="18.75" x14ac:dyDescent="0.3">
      <c r="A9" s="1" t="s">
        <v>66</v>
      </c>
      <c r="B9" s="296">
        <v>7131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35"/>
      <c r="D11" s="935"/>
      <c r="E11" s="939"/>
      <c r="F11" s="1"/>
    </row>
    <row r="12" spans="1:7" ht="18.75" x14ac:dyDescent="0.3">
      <c r="A12" s="2072" t="s">
        <v>19</v>
      </c>
      <c r="B12" s="2072"/>
      <c r="C12" s="940"/>
      <c r="D12" s="940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32"/>
      <c r="D13" s="932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938"/>
      <c r="B17" s="938"/>
      <c r="C17" s="22"/>
      <c r="D17" s="25"/>
      <c r="E17" s="23"/>
      <c r="F17" s="93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933" t="s">
        <v>25</v>
      </c>
      <c r="D19" s="931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35.952000000000005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17.976000000000003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1617.8400000000001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936" t="s">
        <v>30</v>
      </c>
      <c r="E25" s="9">
        <f>F4</f>
        <v>1582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93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35.952000000000005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17.976000000000003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1617.8400000000001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2" zoomScale="130" zoomScaleNormal="130" workbookViewId="0">
      <selection activeCell="B9" sqref="B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1581</v>
      </c>
      <c r="G4" s="3"/>
    </row>
    <row r="5" spans="1:7" ht="18.75" x14ac:dyDescent="0.3">
      <c r="A5" s="1" t="s">
        <v>7</v>
      </c>
      <c r="B5" s="277">
        <f>B6*B8</f>
        <v>128.4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321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</v>
      </c>
      <c r="C8" s="3"/>
      <c r="D8" s="3"/>
      <c r="E8" s="3" t="s">
        <v>17</v>
      </c>
      <c r="F8" s="279">
        <f>F7/B5</f>
        <v>9.3457943925233646</v>
      </c>
      <c r="G8" s="3"/>
    </row>
    <row r="9" spans="1:7" ht="18.75" x14ac:dyDescent="0.3">
      <c r="A9" s="1" t="s">
        <v>66</v>
      </c>
      <c r="B9" s="296">
        <v>7131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35"/>
      <c r="D11" s="935"/>
      <c r="E11" s="939"/>
      <c r="F11" s="1"/>
    </row>
    <row r="12" spans="1:7" ht="18.75" x14ac:dyDescent="0.3">
      <c r="A12" s="2072" t="s">
        <v>19</v>
      </c>
      <c r="B12" s="2072"/>
      <c r="C12" s="940"/>
      <c r="D12" s="940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32"/>
      <c r="D13" s="932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938"/>
      <c r="B17" s="938"/>
      <c r="C17" s="22"/>
      <c r="D17" s="25"/>
      <c r="E17" s="23"/>
      <c r="F17" s="93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933" t="s">
        <v>25</v>
      </c>
      <c r="D19" s="931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35.952000000000005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17.976000000000003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1617.8400000000001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936" t="s">
        <v>30</v>
      </c>
      <c r="E25" s="9">
        <f>F4</f>
        <v>1581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93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35.952000000000005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17.976000000000003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1617.8400000000001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zoomScale="130" zoomScaleNormal="130" workbookViewId="0">
      <selection activeCell="B3" sqref="B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1545</v>
      </c>
    </row>
    <row r="5" spans="1:12" ht="18.75" x14ac:dyDescent="0.3">
      <c r="A5" s="1" t="s">
        <v>7</v>
      </c>
      <c r="B5" s="315">
        <f>B6*B8</f>
        <v>315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1000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0.315</v>
      </c>
      <c r="C8" s="1"/>
      <c r="D8" s="1"/>
      <c r="E8" s="3" t="s">
        <v>17</v>
      </c>
      <c r="F8" s="546">
        <f>F7/B5</f>
        <v>1.9047619047619047</v>
      </c>
    </row>
    <row r="9" spans="1:12" ht="18.75" x14ac:dyDescent="0.3">
      <c r="A9" s="1" t="s">
        <v>66</v>
      </c>
      <c r="B9" s="1">
        <v>7437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930"/>
      <c r="D12" s="930">
        <v>1</v>
      </c>
      <c r="E12" s="21">
        <f>F7*D12</f>
        <v>600</v>
      </c>
      <c r="F12" s="1"/>
    </row>
    <row r="13" spans="1:12" ht="18.75" x14ac:dyDescent="0.3">
      <c r="A13" s="2072" t="s">
        <v>152</v>
      </c>
      <c r="B13" s="2072"/>
      <c r="C13" s="921"/>
      <c r="D13" s="921">
        <v>1</v>
      </c>
      <c r="E13" s="2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12" ht="18.75" x14ac:dyDescent="0.3">
      <c r="A15" s="925"/>
      <c r="B15" s="925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923"/>
      <c r="D16" s="923"/>
      <c r="E16" s="1"/>
      <c r="F16" s="927" t="s">
        <v>84</v>
      </c>
    </row>
    <row r="17" spans="1:6" ht="18.75" x14ac:dyDescent="0.3">
      <c r="A17" s="2079" t="s">
        <v>24</v>
      </c>
      <c r="B17" s="2079"/>
      <c r="C17" s="926" t="s">
        <v>25</v>
      </c>
      <c r="D17" s="923" t="s">
        <v>26</v>
      </c>
      <c r="E17" s="1"/>
      <c r="F17" s="211"/>
    </row>
    <row r="18" spans="1:6" ht="18.75" x14ac:dyDescent="0.3">
      <c r="A18" s="2076" t="s">
        <v>154</v>
      </c>
      <c r="B18" s="2076"/>
      <c r="C18" s="20">
        <v>2.88</v>
      </c>
      <c r="D18" s="74">
        <f>B5*C18/100*1000</f>
        <v>9072</v>
      </c>
      <c r="E18" s="1"/>
      <c r="F18" s="212"/>
    </row>
    <row r="19" spans="1:6" ht="18.75" x14ac:dyDescent="0.3">
      <c r="A19" s="2076" t="s">
        <v>155</v>
      </c>
      <c r="B19" s="2076"/>
      <c r="C19" s="34">
        <v>1.3</v>
      </c>
      <c r="D19" s="74">
        <f>B5*C19/100*1000</f>
        <v>4094.9999999999995</v>
      </c>
      <c r="E19" s="1" t="s">
        <v>29</v>
      </c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1545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929" t="s">
        <v>25</v>
      </c>
      <c r="D24" s="923" t="s">
        <v>26</v>
      </c>
      <c r="E24" s="1"/>
      <c r="F24" s="1"/>
    </row>
    <row r="25" spans="1:6" ht="18.75" x14ac:dyDescent="0.3">
      <c r="A25" s="2071" t="str">
        <f>A18</f>
        <v>AZUL KAYARUS BRL 200%</v>
      </c>
      <c r="B25" s="2071"/>
      <c r="C25" s="48">
        <f t="shared" ref="C25:D26" si="0">C18</f>
        <v>2.88</v>
      </c>
      <c r="D25" s="49">
        <f t="shared" si="0"/>
        <v>9072</v>
      </c>
      <c r="E25" s="1"/>
      <c r="F25" s="1"/>
    </row>
    <row r="26" spans="1:6" ht="18.75" x14ac:dyDescent="0.3">
      <c r="A26" s="2071" t="str">
        <f>A19</f>
        <v>NEGRO DIRECTO LUZ TQA 1800</v>
      </c>
      <c r="B26" s="2071"/>
      <c r="C26" s="48">
        <f t="shared" si="0"/>
        <v>1.3</v>
      </c>
      <c r="D26" s="49">
        <f t="shared" si="0"/>
        <v>4094.9999999999995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5:B25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1:B1"/>
    <mergeCell ref="C1:D1"/>
    <mergeCell ref="E1:F1"/>
    <mergeCell ref="B7:C7"/>
    <mergeCell ref="A11:B11"/>
    <mergeCell ref="C11:E11"/>
    <mergeCell ref="B2:C2"/>
  </mergeCells>
  <pageMargins left="0.7" right="0.7" top="0.75" bottom="0.75" header="0.3" footer="0.3"/>
  <pageSetup paperSize="9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161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924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1544</v>
      </c>
      <c r="G4" s="3"/>
    </row>
    <row r="5" spans="1:7" ht="18.75" x14ac:dyDescent="0.3">
      <c r="A5" s="1" t="s">
        <v>7</v>
      </c>
      <c r="B5" s="277">
        <f>B6*B8</f>
        <v>157.5</v>
      </c>
      <c r="C5" s="3" t="s">
        <v>8</v>
      </c>
      <c r="D5" s="3"/>
      <c r="E5" s="5" t="s">
        <v>9</v>
      </c>
      <c r="F5" s="924" t="s">
        <v>10</v>
      </c>
      <c r="G5" s="3"/>
    </row>
    <row r="6" spans="1:7" ht="18.75" x14ac:dyDescent="0.3">
      <c r="A6" s="1" t="s">
        <v>11</v>
      </c>
      <c r="B6" s="276">
        <v>500</v>
      </c>
      <c r="C6" s="3" t="s">
        <v>5</v>
      </c>
      <c r="D6" s="3"/>
      <c r="E6" s="3" t="s">
        <v>12</v>
      </c>
      <c r="F6" s="924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924">
        <f>F7/B5</f>
        <v>7.6190476190476186</v>
      </c>
      <c r="G8" s="3"/>
    </row>
    <row r="9" spans="1:7" ht="18.75" x14ac:dyDescent="0.3">
      <c r="A9" s="1" t="s">
        <v>66</v>
      </c>
      <c r="B9" s="924">
        <v>7437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22"/>
      <c r="D11" s="922"/>
      <c r="E11" s="928"/>
      <c r="F11" s="1"/>
    </row>
    <row r="12" spans="1:7" ht="18.75" x14ac:dyDescent="0.3">
      <c r="A12" s="2072" t="s">
        <v>20</v>
      </c>
      <c r="B12" s="2072"/>
      <c r="C12" s="921"/>
      <c r="D12" s="921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925" t="s">
        <v>29</v>
      </c>
      <c r="B15" s="925"/>
      <c r="C15" s="22"/>
      <c r="D15" s="25"/>
      <c r="E15" s="23"/>
      <c r="F15" s="927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929" t="s">
        <v>25</v>
      </c>
      <c r="D17" s="923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315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47.249999999999993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945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TOBATEL</v>
      </c>
      <c r="B23" s="2078" t="str">
        <f>B7</f>
        <v>MARINO NOCHE</v>
      </c>
      <c r="C23" s="2078"/>
      <c r="D23" s="44" t="s">
        <v>30</v>
      </c>
      <c r="E23" s="44">
        <f>F4</f>
        <v>1544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927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315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47.249999999999993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945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19">
    <mergeCell ref="D29:F29"/>
    <mergeCell ref="B23:C23"/>
    <mergeCell ref="A24:B24"/>
    <mergeCell ref="A25:B25"/>
    <mergeCell ref="A26:B26"/>
    <mergeCell ref="A27:B27"/>
    <mergeCell ref="E27:F27"/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</mergeCells>
  <pageMargins left="0.7" right="0.7" top="0.75" bottom="0.75" header="0.3" footer="0.3"/>
  <pageSetup paperSize="9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12" sqref="F1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913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1543</v>
      </c>
      <c r="G4" s="3"/>
    </row>
    <row r="5" spans="1:7" ht="18.75" x14ac:dyDescent="0.3">
      <c r="A5" s="1" t="s">
        <v>7</v>
      </c>
      <c r="B5" s="277">
        <f>B6*B8</f>
        <v>157.5</v>
      </c>
      <c r="C5" s="3" t="s">
        <v>8</v>
      </c>
      <c r="D5" s="3"/>
      <c r="E5" s="5" t="s">
        <v>9</v>
      </c>
      <c r="F5" s="913" t="s">
        <v>10</v>
      </c>
      <c r="G5" s="3"/>
    </row>
    <row r="6" spans="1:7" ht="18.75" x14ac:dyDescent="0.3">
      <c r="A6" s="1" t="s">
        <v>11</v>
      </c>
      <c r="B6" s="276">
        <v>500</v>
      </c>
      <c r="C6" s="3" t="s">
        <v>5</v>
      </c>
      <c r="D6" s="3"/>
      <c r="E6" s="3" t="s">
        <v>12</v>
      </c>
      <c r="F6" s="913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0.315</v>
      </c>
      <c r="C8" s="3"/>
      <c r="D8" s="3"/>
      <c r="E8" s="3" t="s">
        <v>17</v>
      </c>
      <c r="F8" s="913">
        <f>F7/B5</f>
        <v>7.6190476190476186</v>
      </c>
      <c r="G8" s="3"/>
    </row>
    <row r="9" spans="1:7" ht="18.75" x14ac:dyDescent="0.3">
      <c r="A9" s="1" t="s">
        <v>66</v>
      </c>
      <c r="B9" s="913">
        <v>7437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16"/>
      <c r="D11" s="916"/>
      <c r="E11" s="919"/>
      <c r="F11" s="1"/>
    </row>
    <row r="12" spans="1:7" ht="18.75" x14ac:dyDescent="0.3">
      <c r="A12" s="2072" t="s">
        <v>20</v>
      </c>
      <c r="B12" s="2072"/>
      <c r="C12" s="914"/>
      <c r="D12" s="914">
        <v>1</v>
      </c>
      <c r="E12" s="21">
        <f>F7*D12</f>
        <v>1200</v>
      </c>
      <c r="F12" s="1" t="s">
        <v>29</v>
      </c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918" t="s">
        <v>29</v>
      </c>
      <c r="B15" s="918"/>
      <c r="C15" s="22"/>
      <c r="D15" s="25"/>
      <c r="E15" s="23"/>
      <c r="F15" s="917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920" t="s">
        <v>25</v>
      </c>
      <c r="D17" s="915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315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47.249999999999993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945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1543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917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315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47.249999999999993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945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A1:B1"/>
    <mergeCell ref="C1:D1"/>
    <mergeCell ref="E1:F1"/>
    <mergeCell ref="A11:B11"/>
    <mergeCell ref="A12:B12"/>
    <mergeCell ref="D29:F29"/>
    <mergeCell ref="B2:C2"/>
    <mergeCell ref="B23:C23"/>
    <mergeCell ref="A24:B24"/>
    <mergeCell ref="A25:B25"/>
    <mergeCell ref="A26:B26"/>
    <mergeCell ref="A27:B27"/>
    <mergeCell ref="E27:F27"/>
    <mergeCell ref="A14:B14"/>
    <mergeCell ref="A16:B16"/>
    <mergeCell ref="A17:B17"/>
    <mergeCell ref="A18:B18"/>
    <mergeCell ref="A19:B19"/>
    <mergeCell ref="A20:B20"/>
    <mergeCell ref="A13:B13"/>
  </mergeCells>
  <pageMargins left="0.7" right="0.7" top="0.75" bottom="0.75" header="0.3" footer="0.3"/>
  <pageSetup paperSize="9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0" zoomScale="130" zoomScaleNormal="130" workbookViewId="0">
      <selection activeCell="F6" sqref="F6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1534</v>
      </c>
      <c r="G4" s="3"/>
    </row>
    <row r="5" spans="1:7" ht="18.75" x14ac:dyDescent="0.3">
      <c r="A5" s="1" t="s">
        <v>7</v>
      </c>
      <c r="B5" s="275">
        <f>B6*B8</f>
        <v>156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390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</v>
      </c>
      <c r="C8" s="3"/>
      <c r="D8" s="3"/>
      <c r="E8" s="3" t="s">
        <v>17</v>
      </c>
      <c r="F8" s="279">
        <f>F7/B5</f>
        <v>7.6923076923076925</v>
      </c>
      <c r="G8" s="3"/>
    </row>
    <row r="9" spans="1:7" ht="18.75" x14ac:dyDescent="0.3">
      <c r="A9" s="1" t="s">
        <v>66</v>
      </c>
      <c r="B9" s="908">
        <v>7495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07"/>
      <c r="D11" s="907"/>
      <c r="E11" s="906"/>
      <c r="F11" s="1"/>
    </row>
    <row r="12" spans="1:7" ht="18.75" x14ac:dyDescent="0.3">
      <c r="A12" s="2072" t="s">
        <v>19</v>
      </c>
      <c r="B12" s="2072"/>
      <c r="C12" s="911"/>
      <c r="D12" s="91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05"/>
      <c r="D13" s="90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910"/>
      <c r="B16" s="910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909" t="s">
        <v>25</v>
      </c>
      <c r="D18" s="90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218.40000000000003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6.24</v>
      </c>
      <c r="E20" s="1"/>
      <c r="F20" s="212"/>
    </row>
    <row r="21" spans="1:12" ht="18.75" x14ac:dyDescent="0.3">
      <c r="A21" s="2077" t="s">
        <v>160</v>
      </c>
      <c r="B21" s="2077"/>
      <c r="C21" s="20">
        <v>2.8000000000000001E-2</v>
      </c>
      <c r="D21" s="74">
        <f>B5*C21/100*1000</f>
        <v>43.680000000000007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908" t="s">
        <v>30</v>
      </c>
      <c r="E24" s="9">
        <f>F4</f>
        <v>1534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909" t="s">
        <v>25</v>
      </c>
      <c r="D26" s="904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218.40000000000003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6.24</v>
      </c>
      <c r="E28" s="1"/>
      <c r="F28" s="1"/>
    </row>
    <row r="29" spans="1:12" ht="18.75" x14ac:dyDescent="0.3">
      <c r="A29" s="2149" t="str">
        <f>A21</f>
        <v>AZUL SERILENE RL 150%</v>
      </c>
      <c r="B29" s="2150"/>
      <c r="C29" s="48">
        <f>C21</f>
        <v>2.8000000000000001E-2</v>
      </c>
      <c r="D29" s="49">
        <f>D21</f>
        <v>43.680000000000007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1533</v>
      </c>
      <c r="G4" s="3"/>
    </row>
    <row r="5" spans="1:7" ht="18.75" x14ac:dyDescent="0.3">
      <c r="A5" s="1" t="s">
        <v>7</v>
      </c>
      <c r="B5" s="275">
        <f>B6*B8</f>
        <v>156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390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</v>
      </c>
      <c r="C8" s="3"/>
      <c r="D8" s="3"/>
      <c r="E8" s="3" t="s">
        <v>17</v>
      </c>
      <c r="F8" s="279">
        <f>F7/B5</f>
        <v>7.6923076923076925</v>
      </c>
      <c r="G8" s="3"/>
    </row>
    <row r="9" spans="1:7" ht="18.75" x14ac:dyDescent="0.3">
      <c r="A9" s="1" t="s">
        <v>66</v>
      </c>
      <c r="B9" s="908">
        <v>7495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07"/>
      <c r="D11" s="907"/>
      <c r="E11" s="906"/>
      <c r="F11" s="1"/>
    </row>
    <row r="12" spans="1:7" ht="18.75" x14ac:dyDescent="0.3">
      <c r="A12" s="2072" t="s">
        <v>19</v>
      </c>
      <c r="B12" s="2072"/>
      <c r="C12" s="911"/>
      <c r="D12" s="91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05"/>
      <c r="D13" s="90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910"/>
      <c r="B16" s="910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909" t="s">
        <v>25</v>
      </c>
      <c r="D18" s="90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218.40000000000003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6.24</v>
      </c>
      <c r="E20" s="1"/>
      <c r="F20" s="212"/>
    </row>
    <row r="21" spans="1:12" ht="18.75" x14ac:dyDescent="0.3">
      <c r="A21" s="2077" t="s">
        <v>160</v>
      </c>
      <c r="B21" s="2077"/>
      <c r="C21" s="20">
        <v>2.8000000000000001E-2</v>
      </c>
      <c r="D21" s="74">
        <f>B5*C21/100*1000</f>
        <v>43.680000000000007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908" t="s">
        <v>30</v>
      </c>
      <c r="E24" s="9">
        <f>F4</f>
        <v>1533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909" t="s">
        <v>25</v>
      </c>
      <c r="D26" s="904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218.40000000000003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6.24</v>
      </c>
      <c r="E28" s="1"/>
      <c r="F28" s="1"/>
    </row>
    <row r="29" spans="1:12" ht="18.75" x14ac:dyDescent="0.3">
      <c r="A29" s="2149" t="str">
        <f>A21</f>
        <v>AZUL SERILENE RL 150%</v>
      </c>
      <c r="B29" s="2150"/>
      <c r="C29" s="48">
        <f>C21</f>
        <v>2.8000000000000001E-2</v>
      </c>
      <c r="D29" s="49">
        <f>D21</f>
        <v>43.680000000000007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1532</v>
      </c>
      <c r="G4" s="3"/>
    </row>
    <row r="5" spans="1:7" ht="18.75" x14ac:dyDescent="0.3">
      <c r="A5" s="1" t="s">
        <v>7</v>
      </c>
      <c r="B5" s="275">
        <f>B6*B8</f>
        <v>116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290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</v>
      </c>
      <c r="C8" s="3"/>
      <c r="D8" s="3"/>
      <c r="E8" s="3" t="s">
        <v>17</v>
      </c>
      <c r="F8" s="279">
        <f>F7/B5</f>
        <v>10.344827586206897</v>
      </c>
      <c r="G8" s="3"/>
    </row>
    <row r="9" spans="1:7" ht="18.75" x14ac:dyDescent="0.3">
      <c r="A9" s="1" t="s">
        <v>66</v>
      </c>
      <c r="B9" s="908">
        <v>7495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907"/>
      <c r="D11" s="907"/>
      <c r="E11" s="906"/>
      <c r="F11" s="1"/>
    </row>
    <row r="12" spans="1:7" ht="18.75" x14ac:dyDescent="0.3">
      <c r="A12" s="2072" t="s">
        <v>19</v>
      </c>
      <c r="B12" s="2072"/>
      <c r="C12" s="911"/>
      <c r="D12" s="91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905"/>
      <c r="D13" s="90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910"/>
      <c r="B16" s="910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909" t="s">
        <v>25</v>
      </c>
      <c r="D18" s="90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162.4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4.6399999999999997</v>
      </c>
      <c r="E20" s="1"/>
      <c r="F20" s="212"/>
    </row>
    <row r="21" spans="1:12" ht="18.75" x14ac:dyDescent="0.3">
      <c r="A21" s="2077" t="s">
        <v>160</v>
      </c>
      <c r="B21" s="2077"/>
      <c r="C21" s="20">
        <v>2.8000000000000001E-2</v>
      </c>
      <c r="D21" s="74">
        <f>B5*C21/100*1000</f>
        <v>32.480000000000004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908" t="s">
        <v>30</v>
      </c>
      <c r="E24" s="9">
        <f>F4</f>
        <v>1532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909" t="s">
        <v>25</v>
      </c>
      <c r="D26" s="904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162.4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4.6399999999999997</v>
      </c>
      <c r="E28" s="1"/>
      <c r="F28" s="1"/>
    </row>
    <row r="29" spans="1:12" ht="18.75" x14ac:dyDescent="0.3">
      <c r="A29" s="2149" t="str">
        <f>A21</f>
        <v>AZUL SERILENE RL 150%</v>
      </c>
      <c r="B29" s="2150"/>
      <c r="C29" s="48">
        <f>C21</f>
        <v>2.8000000000000001E-2</v>
      </c>
      <c r="D29" s="49">
        <f>D21</f>
        <v>32.480000000000004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topLeftCell="A25" zoomScale="130" zoomScaleNormal="130" workbookViewId="0">
      <selection activeCell="C23" sqref="C2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6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110</v>
      </c>
      <c r="C3" s="1"/>
      <c r="D3" s="1"/>
      <c r="E3" s="3" t="s">
        <v>3</v>
      </c>
      <c r="F3" s="275" t="s">
        <v>144</v>
      </c>
    </row>
    <row r="4" spans="1:6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1503</v>
      </c>
    </row>
    <row r="5" spans="1:6" ht="18.75" x14ac:dyDescent="0.3">
      <c r="A5" s="1" t="s">
        <v>7</v>
      </c>
      <c r="B5" s="315">
        <f>B6*B8</f>
        <v>310.79500000000002</v>
      </c>
      <c r="C5" s="1" t="s">
        <v>8</v>
      </c>
      <c r="D5" s="1"/>
      <c r="E5" s="3" t="s">
        <v>9</v>
      </c>
      <c r="F5" s="275" t="s">
        <v>150</v>
      </c>
    </row>
    <row r="6" spans="1:6" ht="18.75" x14ac:dyDescent="0.3">
      <c r="A6" s="1" t="s">
        <v>11</v>
      </c>
      <c r="B6" s="890">
        <v>1019</v>
      </c>
      <c r="C6" s="1" t="s">
        <v>5</v>
      </c>
      <c r="D6" s="1"/>
      <c r="E6" s="3" t="s">
        <v>12</v>
      </c>
      <c r="F6" s="275" t="s">
        <v>151</v>
      </c>
    </row>
    <row r="7" spans="1:6" ht="18.75" x14ac:dyDescent="0.3">
      <c r="A7" s="1" t="s">
        <v>14</v>
      </c>
      <c r="B7" s="889" t="s">
        <v>36</v>
      </c>
      <c r="C7" s="912"/>
      <c r="D7" s="1"/>
      <c r="E7" s="3" t="s">
        <v>15</v>
      </c>
      <c r="F7" s="275">
        <v>600</v>
      </c>
    </row>
    <row r="8" spans="1:6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1.930532987982432</v>
      </c>
    </row>
    <row r="9" spans="1:6" ht="18.75" x14ac:dyDescent="0.3">
      <c r="A9" s="1" t="s">
        <v>66</v>
      </c>
      <c r="B9" s="900">
        <v>7429</v>
      </c>
      <c r="C9" s="1"/>
      <c r="D9" s="1"/>
      <c r="E9" s="1"/>
      <c r="F9" s="1"/>
    </row>
    <row r="10" spans="1:6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6" ht="18.75" x14ac:dyDescent="0.3">
      <c r="A11" s="2079" t="s">
        <v>18</v>
      </c>
      <c r="B11" s="2079"/>
      <c r="C11" s="2079"/>
      <c r="D11" s="2079"/>
      <c r="E11" s="2079"/>
      <c r="F11" s="1"/>
    </row>
    <row r="12" spans="1:6" ht="18.75" x14ac:dyDescent="0.3">
      <c r="A12" s="2072" t="s">
        <v>117</v>
      </c>
      <c r="B12" s="2072"/>
      <c r="C12" s="903"/>
      <c r="D12" s="903">
        <v>1</v>
      </c>
      <c r="E12" s="21">
        <f>F7*D12</f>
        <v>600</v>
      </c>
      <c r="F12" s="1"/>
    </row>
    <row r="13" spans="1:6" ht="18.75" x14ac:dyDescent="0.3">
      <c r="A13" s="2072" t="s">
        <v>152</v>
      </c>
      <c r="B13" s="2072"/>
      <c r="C13" s="896"/>
      <c r="D13" s="896">
        <v>1</v>
      </c>
      <c r="E13" s="21">
        <f>F7*D13</f>
        <v>600</v>
      </c>
      <c r="F13" s="1"/>
    </row>
    <row r="14" spans="1:6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6" ht="18.75" x14ac:dyDescent="0.3">
      <c r="A15" s="2072"/>
      <c r="B15" s="2072"/>
      <c r="C15" s="20"/>
      <c r="D15" s="21"/>
      <c r="E15" s="21"/>
      <c r="F15" s="1"/>
    </row>
    <row r="16" spans="1:6" ht="18.75" x14ac:dyDescent="0.3">
      <c r="A16" s="2072"/>
      <c r="B16" s="2072"/>
      <c r="C16" s="20"/>
      <c r="D16" s="21"/>
      <c r="E16" s="21"/>
      <c r="F16" s="1"/>
    </row>
    <row r="17" spans="1:6" ht="18.75" x14ac:dyDescent="0.3">
      <c r="A17" s="2105"/>
      <c r="B17" s="2105"/>
      <c r="C17" s="22"/>
      <c r="D17" s="23"/>
      <c r="E17" s="23"/>
      <c r="F17" s="1"/>
    </row>
    <row r="18" spans="1:6" ht="18.75" x14ac:dyDescent="0.3">
      <c r="A18" s="902"/>
      <c r="B18" s="902"/>
      <c r="C18" s="22"/>
      <c r="D18" s="25"/>
      <c r="E18" s="23"/>
      <c r="F18" s="1"/>
    </row>
    <row r="19" spans="1:6" ht="18.75" x14ac:dyDescent="0.3">
      <c r="A19" s="2073" t="s">
        <v>23</v>
      </c>
      <c r="B19" s="2125"/>
      <c r="C19" s="898"/>
      <c r="D19" s="898"/>
      <c r="E19" s="1"/>
      <c r="F19" s="897" t="s">
        <v>84</v>
      </c>
    </row>
    <row r="20" spans="1:6" ht="18.75" x14ac:dyDescent="0.3">
      <c r="A20" s="2079" t="s">
        <v>24</v>
      </c>
      <c r="B20" s="2079"/>
      <c r="C20" s="899" t="s">
        <v>25</v>
      </c>
      <c r="D20" s="898" t="s">
        <v>26</v>
      </c>
      <c r="E20" s="1"/>
      <c r="F20" s="211" t="s">
        <v>72</v>
      </c>
    </row>
    <row r="21" spans="1:6" ht="18.75" x14ac:dyDescent="0.3">
      <c r="A21" s="2076" t="s">
        <v>154</v>
      </c>
      <c r="B21" s="2076"/>
      <c r="C21" s="20">
        <v>0.2</v>
      </c>
      <c r="D21" s="74">
        <f>B5*C21/100*1000</f>
        <v>621.59</v>
      </c>
      <c r="E21" s="1"/>
      <c r="F21" s="212"/>
    </row>
    <row r="22" spans="1:6" ht="18.75" x14ac:dyDescent="0.3">
      <c r="A22" s="2077" t="s">
        <v>159</v>
      </c>
      <c r="B22" s="2076"/>
      <c r="C22" s="34">
        <v>2.4</v>
      </c>
      <c r="D22" s="74">
        <f>B5*C22/100*1000</f>
        <v>7459.08</v>
      </c>
      <c r="E22" s="1"/>
      <c r="F22" s="212"/>
    </row>
    <row r="23" spans="1:6" ht="18.75" x14ac:dyDescent="0.3">
      <c r="A23" s="2072"/>
      <c r="B23" s="2072"/>
      <c r="C23" s="20"/>
      <c r="D23" s="74"/>
      <c r="E23" s="1"/>
      <c r="F23" s="213"/>
    </row>
    <row r="24" spans="1:6" ht="18.75" x14ac:dyDescent="0.3">
      <c r="A24" s="36"/>
      <c r="B24" s="36"/>
      <c r="C24" s="22" t="s">
        <v>156</v>
      </c>
      <c r="D24" s="23"/>
      <c r="E24" s="1"/>
      <c r="F24" s="1"/>
    </row>
    <row r="25" spans="1:6" ht="18.75" x14ac:dyDescent="0.3">
      <c r="A25" s="891"/>
      <c r="B25" s="891"/>
      <c r="C25" s="892"/>
      <c r="D25" s="893"/>
      <c r="E25" s="894"/>
      <c r="F25" s="894"/>
    </row>
    <row r="26" spans="1:6" ht="18.75" x14ac:dyDescent="0.3">
      <c r="A26" s="1" t="str">
        <f>B2</f>
        <v>TELARES DEL SUR</v>
      </c>
      <c r="B26" s="2078" t="str">
        <f>B7</f>
        <v>NEGRO</v>
      </c>
      <c r="C26" s="2078"/>
      <c r="D26" s="1" t="s">
        <v>6</v>
      </c>
      <c r="E26" s="9">
        <f>F4</f>
        <v>1503</v>
      </c>
      <c r="F26" s="4">
        <f ca="1">F2</f>
        <v>45555</v>
      </c>
    </row>
    <row r="27" spans="1:6" ht="18.75" x14ac:dyDescent="0.3">
      <c r="A27" s="2079" t="s">
        <v>24</v>
      </c>
      <c r="B27" s="2079"/>
      <c r="C27" s="901" t="s">
        <v>25</v>
      </c>
      <c r="D27" s="898" t="s">
        <v>26</v>
      </c>
      <c r="E27" s="1"/>
      <c r="F27" s="1"/>
    </row>
    <row r="28" spans="1:6" ht="18.75" x14ac:dyDescent="0.3">
      <c r="A28" s="2071" t="str">
        <f>A21</f>
        <v>AZUL KAYARUS BRL 200%</v>
      </c>
      <c r="B28" s="2071"/>
      <c r="C28" s="48">
        <f>C21</f>
        <v>0.2</v>
      </c>
      <c r="D28" s="49">
        <f>D21</f>
        <v>621.59</v>
      </c>
      <c r="E28" s="1"/>
      <c r="F28" s="1"/>
    </row>
    <row r="29" spans="1:6" ht="18.75" x14ac:dyDescent="0.3">
      <c r="A29" s="2077" t="str">
        <f>A22</f>
        <v>NEGRO DIRECTO LUZ TQ FG 1800</v>
      </c>
      <c r="B29" s="2077"/>
      <c r="C29" s="48">
        <f t="shared" ref="C29:D29" si="0">C22</f>
        <v>2.4</v>
      </c>
      <c r="D29" s="49">
        <f t="shared" si="0"/>
        <v>7459.08</v>
      </c>
      <c r="E29" s="1"/>
      <c r="F29" s="1"/>
    </row>
    <row r="30" spans="1:6" ht="18.75" x14ac:dyDescent="0.3">
      <c r="A30" s="2068"/>
      <c r="B30" s="2068"/>
      <c r="C30" s="48"/>
      <c r="D30" s="49"/>
      <c r="E30" s="2069" t="s">
        <v>83</v>
      </c>
      <c r="F30" s="2069"/>
    </row>
    <row r="31" spans="1:6" x14ac:dyDescent="0.25">
      <c r="D31" s="50"/>
    </row>
    <row r="32" spans="1:6" x14ac:dyDescent="0.25">
      <c r="A32" s="2070" t="s">
        <v>157</v>
      </c>
      <c r="B32" s="2070"/>
      <c r="C32" s="2070"/>
      <c r="D32" s="2070"/>
      <c r="E32" s="895"/>
      <c r="F32" s="895"/>
    </row>
    <row r="33" spans="1:4" x14ac:dyDescent="0.25">
      <c r="A33" s="2070" t="s">
        <v>21</v>
      </c>
      <c r="B33" s="2070"/>
      <c r="C33" s="141">
        <v>1.5</v>
      </c>
      <c r="D33" s="141">
        <f>F7*C33</f>
        <v>900</v>
      </c>
    </row>
    <row r="34" spans="1:4" x14ac:dyDescent="0.25">
      <c r="A34" s="2070" t="s">
        <v>158</v>
      </c>
      <c r="B34" s="2070"/>
      <c r="C34" s="141">
        <v>3</v>
      </c>
      <c r="D34" s="141">
        <f>F7*C34</f>
        <v>1800</v>
      </c>
    </row>
  </sheetData>
  <mergeCells count="26">
    <mergeCell ref="A34:B34"/>
    <mergeCell ref="B2:C2"/>
    <mergeCell ref="A28:B28"/>
    <mergeCell ref="A29:B29"/>
    <mergeCell ref="A30:B30"/>
    <mergeCell ref="A13:B13"/>
    <mergeCell ref="A14:B14"/>
    <mergeCell ref="A15:B15"/>
    <mergeCell ref="A16:B16"/>
    <mergeCell ref="A17:B17"/>
    <mergeCell ref="A19:B19"/>
    <mergeCell ref="A12:B12"/>
    <mergeCell ref="E30:F30"/>
    <mergeCell ref="A32:D32"/>
    <mergeCell ref="A33:B33"/>
    <mergeCell ref="A20:B20"/>
    <mergeCell ref="A21:B21"/>
    <mergeCell ref="A22:B22"/>
    <mergeCell ref="A23:B23"/>
    <mergeCell ref="B26:C26"/>
    <mergeCell ref="A27:B27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7"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12" ht="20.25" customHeight="1" thickBot="1" x14ac:dyDescent="0.4">
      <c r="A1" s="2080" t="s">
        <v>149</v>
      </c>
      <c r="B1" s="2081"/>
      <c r="C1" s="2082" t="s">
        <v>112</v>
      </c>
      <c r="D1" s="2083"/>
      <c r="E1" s="2080" t="s">
        <v>44</v>
      </c>
      <c r="F1" s="2081"/>
    </row>
    <row r="2" spans="1:12" ht="18.75" x14ac:dyDescent="0.3">
      <c r="A2" s="1" t="s">
        <v>0</v>
      </c>
      <c r="B2" s="2115" t="s">
        <v>87</v>
      </c>
      <c r="C2" s="2115"/>
      <c r="D2" s="1"/>
      <c r="E2" s="3" t="s">
        <v>1</v>
      </c>
      <c r="F2" s="360">
        <f ca="1">TODAY()</f>
        <v>45555</v>
      </c>
    </row>
    <row r="3" spans="1:12" ht="18.75" x14ac:dyDescent="0.3">
      <c r="A3" s="1" t="s">
        <v>2</v>
      </c>
      <c r="B3" s="585" t="s">
        <v>110</v>
      </c>
      <c r="C3" s="1"/>
      <c r="D3" s="1"/>
      <c r="E3" s="3" t="s">
        <v>3</v>
      </c>
      <c r="F3" s="275" t="s">
        <v>144</v>
      </c>
    </row>
    <row r="4" spans="1:12" ht="18.75" x14ac:dyDescent="0.3">
      <c r="A4" s="1" t="s">
        <v>4</v>
      </c>
      <c r="B4" s="277">
        <v>1.5</v>
      </c>
      <c r="C4" s="1" t="s">
        <v>5</v>
      </c>
      <c r="D4" s="1"/>
      <c r="E4" s="3" t="s">
        <v>6</v>
      </c>
      <c r="F4" s="889">
        <v>1502</v>
      </c>
    </row>
    <row r="5" spans="1:12" ht="18.75" x14ac:dyDescent="0.3">
      <c r="A5" s="1" t="s">
        <v>7</v>
      </c>
      <c r="B5" s="315">
        <f>B6*B8</f>
        <v>308.96499999999997</v>
      </c>
      <c r="C5" s="1" t="s">
        <v>8</v>
      </c>
      <c r="D5" s="1"/>
      <c r="E5" s="3" t="s">
        <v>9</v>
      </c>
      <c r="F5" s="275" t="s">
        <v>150</v>
      </c>
    </row>
    <row r="6" spans="1:12" ht="18.75" x14ac:dyDescent="0.3">
      <c r="A6" s="1" t="s">
        <v>11</v>
      </c>
      <c r="B6" s="890">
        <v>1013</v>
      </c>
      <c r="C6" s="1" t="s">
        <v>5</v>
      </c>
      <c r="D6" s="1"/>
      <c r="E6" s="3" t="s">
        <v>12</v>
      </c>
      <c r="F6" s="275" t="s">
        <v>151</v>
      </c>
    </row>
    <row r="7" spans="1:12" ht="18.75" x14ac:dyDescent="0.3">
      <c r="A7" s="1" t="s">
        <v>14</v>
      </c>
      <c r="B7" s="2146" t="s">
        <v>147</v>
      </c>
      <c r="C7" s="2146"/>
      <c r="D7" s="1"/>
      <c r="E7" s="3" t="s">
        <v>15</v>
      </c>
      <c r="F7" s="275">
        <v>600</v>
      </c>
    </row>
    <row r="8" spans="1:12" ht="18.75" x14ac:dyDescent="0.3">
      <c r="A8" s="1" t="s">
        <v>16</v>
      </c>
      <c r="B8" s="348">
        <v>0.30499999999999999</v>
      </c>
      <c r="C8" s="1"/>
      <c r="D8" s="1"/>
      <c r="E8" s="3" t="s">
        <v>17</v>
      </c>
      <c r="F8" s="546">
        <f>F7/B5</f>
        <v>1.9419675367760103</v>
      </c>
    </row>
    <row r="9" spans="1:12" ht="18.75" x14ac:dyDescent="0.3">
      <c r="A9" s="1" t="s">
        <v>66</v>
      </c>
      <c r="B9" s="1">
        <v>7438</v>
      </c>
      <c r="C9" s="1"/>
      <c r="D9" s="1"/>
      <c r="E9" s="1"/>
      <c r="F9" s="1"/>
    </row>
    <row r="10" spans="1:12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12" ht="18.75" x14ac:dyDescent="0.3">
      <c r="A11" s="2079" t="s">
        <v>18</v>
      </c>
      <c r="B11" s="2079"/>
      <c r="C11" s="2079"/>
      <c r="D11" s="2079"/>
      <c r="E11" s="2079"/>
      <c r="F11" s="1" t="s">
        <v>29</v>
      </c>
      <c r="L11" t="s">
        <v>72</v>
      </c>
    </row>
    <row r="12" spans="1:12" ht="18.75" x14ac:dyDescent="0.3">
      <c r="A12" s="2072" t="s">
        <v>117</v>
      </c>
      <c r="B12" s="2072"/>
      <c r="C12" s="888"/>
      <c r="D12" s="888">
        <v>1</v>
      </c>
      <c r="E12" s="21">
        <f>F7*D12</f>
        <v>600</v>
      </c>
      <c r="F12" s="1"/>
    </row>
    <row r="13" spans="1:12" ht="18.75" x14ac:dyDescent="0.3">
      <c r="A13" s="2072" t="s">
        <v>152</v>
      </c>
      <c r="B13" s="2072"/>
      <c r="C13" s="884"/>
      <c r="D13" s="884">
        <v>1</v>
      </c>
      <c r="E13" s="21">
        <f>F7*D13</f>
        <v>600</v>
      </c>
      <c r="F13" s="1"/>
    </row>
    <row r="14" spans="1:12" ht="18.75" x14ac:dyDescent="0.3">
      <c r="A14" s="2072" t="s">
        <v>153</v>
      </c>
      <c r="B14" s="2072"/>
      <c r="C14" s="20"/>
      <c r="D14" s="21">
        <v>40</v>
      </c>
      <c r="E14" s="21">
        <f>D14*F7</f>
        <v>24000</v>
      </c>
      <c r="F14" s="1"/>
    </row>
    <row r="15" spans="1:12" ht="18.75" x14ac:dyDescent="0.3">
      <c r="A15" s="887"/>
      <c r="B15" s="887"/>
      <c r="C15" s="22"/>
      <c r="D15" s="25"/>
      <c r="E15" s="23"/>
      <c r="F15" s="1"/>
    </row>
    <row r="16" spans="1:12" ht="18.75" x14ac:dyDescent="0.3">
      <c r="A16" s="2073" t="s">
        <v>23</v>
      </c>
      <c r="B16" s="2125"/>
      <c r="C16" s="885"/>
      <c r="D16" s="885"/>
      <c r="E16" s="1"/>
      <c r="F16" s="883" t="s">
        <v>84</v>
      </c>
    </row>
    <row r="17" spans="1:6" ht="18.75" x14ac:dyDescent="0.3">
      <c r="A17" s="2079" t="s">
        <v>24</v>
      </c>
      <c r="B17" s="2079"/>
      <c r="C17" s="31" t="s">
        <v>25</v>
      </c>
      <c r="D17" s="885" t="s">
        <v>26</v>
      </c>
      <c r="E17" s="1"/>
      <c r="F17" s="211"/>
    </row>
    <row r="18" spans="1:6" ht="18.75" x14ac:dyDescent="0.3">
      <c r="A18" s="2076" t="s">
        <v>154</v>
      </c>
      <c r="B18" s="2076"/>
      <c r="C18" s="20">
        <v>2.88</v>
      </c>
      <c r="D18" s="74">
        <f>B5*C18/100*1000</f>
        <v>8898.1919999999991</v>
      </c>
      <c r="E18" s="1"/>
      <c r="F18" s="212"/>
    </row>
    <row r="19" spans="1:6" ht="18.75" x14ac:dyDescent="0.3">
      <c r="A19" s="2076" t="s">
        <v>155</v>
      </c>
      <c r="B19" s="2076"/>
      <c r="C19" s="34">
        <v>1.3</v>
      </c>
      <c r="D19" s="74">
        <f>B5*C19/100*1000</f>
        <v>4016.5449999999996</v>
      </c>
      <c r="E19" s="1" t="s">
        <v>29</v>
      </c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156</v>
      </c>
      <c r="D21" s="23"/>
      <c r="E21" s="1"/>
      <c r="F21" s="1"/>
    </row>
    <row r="22" spans="1:6" ht="18.75" x14ac:dyDescent="0.3">
      <c r="A22" s="891"/>
      <c r="B22" s="891"/>
      <c r="C22" s="892"/>
      <c r="D22" s="893"/>
      <c r="E22" s="894"/>
      <c r="F22" s="894"/>
    </row>
    <row r="23" spans="1:6" ht="18.75" x14ac:dyDescent="0.3">
      <c r="A23" s="1" t="str">
        <f>B2</f>
        <v>TELARES DEL SUR</v>
      </c>
      <c r="B23" s="2078" t="str">
        <f>B7</f>
        <v>MARINO NOCHE</v>
      </c>
      <c r="C23" s="2078"/>
      <c r="D23" s="1" t="s">
        <v>6</v>
      </c>
      <c r="E23" s="9">
        <f>F4</f>
        <v>1502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886" t="s">
        <v>25</v>
      </c>
      <c r="D24" s="885" t="s">
        <v>26</v>
      </c>
      <c r="E24" s="1"/>
      <c r="F24" s="1"/>
    </row>
    <row r="25" spans="1:6" ht="18.75" x14ac:dyDescent="0.3">
      <c r="A25" s="2071" t="str">
        <f>A18</f>
        <v>AZUL KAYARUS BRL 200%</v>
      </c>
      <c r="B25" s="2071"/>
      <c r="C25" s="48">
        <f t="shared" ref="C25:D26" si="0">C18</f>
        <v>2.88</v>
      </c>
      <c r="D25" s="49">
        <f t="shared" si="0"/>
        <v>8898.1919999999991</v>
      </c>
      <c r="E25" s="1"/>
      <c r="F25" s="1"/>
    </row>
    <row r="26" spans="1:6" ht="18.75" x14ac:dyDescent="0.3">
      <c r="A26" s="2071" t="str">
        <f>A19</f>
        <v>NEGRO DIRECTO LUZ TQA 1800</v>
      </c>
      <c r="B26" s="2071"/>
      <c r="C26" s="48">
        <f t="shared" si="0"/>
        <v>1.3</v>
      </c>
      <c r="D26" s="49">
        <f t="shared" si="0"/>
        <v>4016.5449999999996</v>
      </c>
      <c r="E26" s="1"/>
      <c r="F26" s="1"/>
    </row>
    <row r="27" spans="1:6" ht="18.75" x14ac:dyDescent="0.3">
      <c r="A27" s="2068"/>
      <c r="B27" s="2068"/>
      <c r="C27" s="48"/>
      <c r="D27" s="49"/>
      <c r="E27" s="2069" t="s">
        <v>83</v>
      </c>
      <c r="F27" s="2069"/>
    </row>
    <row r="28" spans="1:6" x14ac:dyDescent="0.25">
      <c r="D28" s="50"/>
    </row>
    <row r="29" spans="1:6" x14ac:dyDescent="0.25">
      <c r="A29" s="2070" t="s">
        <v>157</v>
      </c>
      <c r="B29" s="2070"/>
      <c r="C29" s="2070"/>
      <c r="D29" s="2070"/>
      <c r="E29" s="895"/>
      <c r="F29" s="895"/>
    </row>
    <row r="30" spans="1:6" x14ac:dyDescent="0.25">
      <c r="A30" s="2070" t="s">
        <v>21</v>
      </c>
      <c r="B30" s="2070"/>
      <c r="C30" s="141">
        <v>1.5</v>
      </c>
      <c r="D30" s="141">
        <f>F7*C30</f>
        <v>900</v>
      </c>
    </row>
    <row r="31" spans="1:6" x14ac:dyDescent="0.25">
      <c r="A31" s="2070" t="s">
        <v>158</v>
      </c>
      <c r="B31" s="2070"/>
      <c r="C31" s="141">
        <v>3</v>
      </c>
      <c r="D31" s="141">
        <f>F7*C31</f>
        <v>1800</v>
      </c>
    </row>
  </sheetData>
  <mergeCells count="24">
    <mergeCell ref="A27:B27"/>
    <mergeCell ref="E27:F27"/>
    <mergeCell ref="A29:D29"/>
    <mergeCell ref="A30:B30"/>
    <mergeCell ref="A31:B31"/>
    <mergeCell ref="A25:B25"/>
    <mergeCell ref="A26:B26"/>
    <mergeCell ref="A12:B12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1:B1"/>
    <mergeCell ref="C1:D1"/>
    <mergeCell ref="E1:F1"/>
    <mergeCell ref="B7:C7"/>
    <mergeCell ref="A11:B11"/>
    <mergeCell ref="C11:E11"/>
    <mergeCell ref="B2:C2"/>
  </mergeCells>
  <pageMargins left="0.7" right="0.7" top="0.75" bottom="0.75" header="0.3" footer="0.3"/>
  <pageSetup paperSize="9"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0" zoomScale="130" zoomScaleNormal="130" workbookViewId="0">
      <selection activeCell="C19" sqref="C1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1498</v>
      </c>
    </row>
    <row r="5" spans="1:6" ht="18.75" x14ac:dyDescent="0.3">
      <c r="A5" s="1" t="s">
        <v>7</v>
      </c>
      <c r="B5" s="275">
        <f>B6*B8</f>
        <v>143.20000000000002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358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14.664804469273742</v>
      </c>
    </row>
    <row r="9" spans="1:6" ht="18.75" x14ac:dyDescent="0.3">
      <c r="A9" s="1" t="s">
        <v>66</v>
      </c>
      <c r="B9" s="296">
        <v>7129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884"/>
      <c r="D12" s="884">
        <v>1</v>
      </c>
      <c r="E12" s="21">
        <f>F7*D12</f>
        <v>2100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4200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887"/>
      <c r="B15" s="887"/>
      <c r="C15" s="22"/>
      <c r="D15" s="25"/>
      <c r="E15" s="23"/>
      <c r="F15" s="883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31" t="s">
        <v>25</v>
      </c>
      <c r="D17" s="885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1718.3999999999999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1498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883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v>1.2</v>
      </c>
      <c r="D25" s="49">
        <f t="shared" ref="D25" si="0">D18</f>
        <v>1718.3999999999999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4200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4200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3150</v>
      </c>
    </row>
  </sheetData>
  <mergeCells count="22"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  <mergeCell ref="E27:F27"/>
    <mergeCell ref="A13:B13"/>
    <mergeCell ref="A14:B14"/>
    <mergeCell ref="A16:B16"/>
    <mergeCell ref="A17:B17"/>
    <mergeCell ref="A18:B18"/>
    <mergeCell ref="A19:B19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zoomScale="130" zoomScaleNormal="130" workbookViewId="0">
      <selection activeCell="C19" sqref="C19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1496</v>
      </c>
    </row>
    <row r="5" spans="1:6" ht="18.75" x14ac:dyDescent="0.3">
      <c r="A5" s="1" t="s">
        <v>7</v>
      </c>
      <c r="B5" s="275">
        <f>B6*B8</f>
        <v>142.4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356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</v>
      </c>
      <c r="C8" s="1"/>
      <c r="D8" s="1"/>
      <c r="E8" s="3" t="s">
        <v>17</v>
      </c>
      <c r="F8" s="361">
        <f>F7/B5</f>
        <v>14.747191011235955</v>
      </c>
    </row>
    <row r="9" spans="1:6" ht="18.75" x14ac:dyDescent="0.3">
      <c r="A9" s="1" t="s">
        <v>66</v>
      </c>
      <c r="B9" s="296">
        <v>7129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880"/>
      <c r="D12" s="880">
        <v>1</v>
      </c>
      <c r="E12" s="21">
        <f>F7*D12</f>
        <v>2100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4200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882"/>
      <c r="B15" s="882"/>
      <c r="C15" s="22"/>
      <c r="D15" s="25"/>
      <c r="E15" s="23"/>
      <c r="F15" s="879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31" t="s">
        <v>25</v>
      </c>
      <c r="D17" s="881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1.2</v>
      </c>
      <c r="D18" s="74">
        <f>B5*C18/100*1000</f>
        <v>1708.8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1496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879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f t="shared" ref="C25:D25" si="0">C18</f>
        <v>1.2</v>
      </c>
      <c r="D25" s="49">
        <f t="shared" si="0"/>
        <v>1708.8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4200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4200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3150</v>
      </c>
    </row>
  </sheetData>
  <mergeCells count="22">
    <mergeCell ref="A12:B12"/>
    <mergeCell ref="A1:B1"/>
    <mergeCell ref="C1:D1"/>
    <mergeCell ref="E1:F1"/>
    <mergeCell ref="A11:B11"/>
    <mergeCell ref="C11:E11"/>
    <mergeCell ref="E27:F27"/>
    <mergeCell ref="A13:B13"/>
    <mergeCell ref="A14:B14"/>
    <mergeCell ref="A16:B16"/>
    <mergeCell ref="A17:B17"/>
    <mergeCell ref="A18:B18"/>
    <mergeCell ref="A19:B19"/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875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1493</v>
      </c>
      <c r="G4" s="3"/>
    </row>
    <row r="5" spans="1:7" ht="18.75" x14ac:dyDescent="0.3">
      <c r="A5" s="1" t="s">
        <v>7</v>
      </c>
      <c r="B5" s="277">
        <f>B6*B8</f>
        <v>154.32999999999998</v>
      </c>
      <c r="C5" s="3" t="s">
        <v>8</v>
      </c>
      <c r="D5" s="3"/>
      <c r="E5" s="5" t="s">
        <v>9</v>
      </c>
      <c r="F5" s="875" t="s">
        <v>10</v>
      </c>
      <c r="G5" s="3"/>
    </row>
    <row r="6" spans="1:7" ht="18.75" x14ac:dyDescent="0.3">
      <c r="A6" s="1" t="s">
        <v>11</v>
      </c>
      <c r="B6" s="276">
        <v>506</v>
      </c>
      <c r="C6" s="3" t="s">
        <v>5</v>
      </c>
      <c r="D6" s="3"/>
      <c r="E6" s="3" t="s">
        <v>12</v>
      </c>
      <c r="F6" s="875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0.30499999999999999</v>
      </c>
      <c r="C8" s="3"/>
      <c r="D8" s="3"/>
      <c r="E8" s="3" t="s">
        <v>17</v>
      </c>
      <c r="F8" s="875">
        <f>F7/B5</f>
        <v>7.7755459081189668</v>
      </c>
      <c r="G8" s="3"/>
    </row>
    <row r="9" spans="1:7" ht="18.75" x14ac:dyDescent="0.3">
      <c r="A9" s="1" t="s">
        <v>66</v>
      </c>
      <c r="B9" s="875">
        <v>7438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74"/>
      <c r="D11" s="874"/>
      <c r="E11" s="876"/>
      <c r="F11" s="1"/>
    </row>
    <row r="12" spans="1:7" ht="18.75" x14ac:dyDescent="0.3">
      <c r="A12" s="2072" t="s">
        <v>20</v>
      </c>
      <c r="B12" s="2072"/>
      <c r="C12" s="872"/>
      <c r="D12" s="872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878" t="s">
        <v>29</v>
      </c>
      <c r="B15" s="878"/>
      <c r="C15" s="22"/>
      <c r="D15" s="25"/>
      <c r="E15" s="23"/>
      <c r="F15" s="871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877" t="s">
        <v>25</v>
      </c>
      <c r="D17" s="873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308.65999999999997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46.298999999999992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925.97999999999979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1493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871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308.65999999999997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46.298999999999992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925.97999999999979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E27:F27"/>
    <mergeCell ref="D29:F29"/>
    <mergeCell ref="A20:B20"/>
    <mergeCell ref="B23:C23"/>
    <mergeCell ref="A24:B24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29"/>
  <sheetViews>
    <sheetView zoomScale="130" zoomScaleNormal="130" workbookViewId="0">
      <selection activeCell="B3" sqref="B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875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79">
        <v>1492</v>
      </c>
      <c r="G4" s="3"/>
    </row>
    <row r="5" spans="1:7" ht="18.75" x14ac:dyDescent="0.3">
      <c r="A5" s="1" t="s">
        <v>7</v>
      </c>
      <c r="B5" s="277">
        <f>B6*B8</f>
        <v>154.32999999999998</v>
      </c>
      <c r="C5" s="3" t="s">
        <v>8</v>
      </c>
      <c r="D5" s="3"/>
      <c r="E5" s="5" t="s">
        <v>9</v>
      </c>
      <c r="F5" s="875" t="s">
        <v>10</v>
      </c>
      <c r="G5" s="3"/>
    </row>
    <row r="6" spans="1:7" ht="18.75" x14ac:dyDescent="0.3">
      <c r="A6" s="1" t="s">
        <v>11</v>
      </c>
      <c r="B6" s="276">
        <v>506</v>
      </c>
      <c r="C6" s="3" t="s">
        <v>5</v>
      </c>
      <c r="D6" s="3"/>
      <c r="E6" s="3" t="s">
        <v>12</v>
      </c>
      <c r="F6" s="875" t="s">
        <v>13</v>
      </c>
      <c r="G6" s="3"/>
    </row>
    <row r="7" spans="1:7" ht="18.75" x14ac:dyDescent="0.3">
      <c r="A7" s="1" t="s">
        <v>14</v>
      </c>
      <c r="B7" s="277" t="s">
        <v>147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0.30499999999999999</v>
      </c>
      <c r="C8" s="3"/>
      <c r="D8" s="3"/>
      <c r="E8" s="3" t="s">
        <v>17</v>
      </c>
      <c r="F8" s="875">
        <f>F7/B5</f>
        <v>7.7755459081189668</v>
      </c>
      <c r="G8" s="3"/>
    </row>
    <row r="9" spans="1:7" ht="18.75" x14ac:dyDescent="0.3">
      <c r="A9" s="1" t="s">
        <v>66</v>
      </c>
      <c r="B9" s="875">
        <v>7438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74"/>
      <c r="D11" s="874"/>
      <c r="E11" s="876"/>
      <c r="F11" s="1"/>
    </row>
    <row r="12" spans="1:7" ht="18.75" x14ac:dyDescent="0.3">
      <c r="A12" s="2072" t="s">
        <v>20</v>
      </c>
      <c r="B12" s="2072"/>
      <c r="C12" s="872"/>
      <c r="D12" s="872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878" t="s">
        <v>29</v>
      </c>
      <c r="B15" s="878"/>
      <c r="C15" s="22"/>
      <c r="D15" s="25"/>
      <c r="E15" s="23"/>
      <c r="F15" s="871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95"/>
    </row>
    <row r="17" spans="1:12" ht="18.75" x14ac:dyDescent="0.3">
      <c r="A17" s="2079" t="s">
        <v>24</v>
      </c>
      <c r="B17" s="2079"/>
      <c r="C17" s="877" t="s">
        <v>25</v>
      </c>
      <c r="D17" s="873" t="s">
        <v>26</v>
      </c>
      <c r="E17" s="1"/>
      <c r="F17" s="212"/>
    </row>
    <row r="18" spans="1:12" ht="18.75" x14ac:dyDescent="0.3">
      <c r="A18" s="2077" t="s">
        <v>27</v>
      </c>
      <c r="B18" s="2077"/>
      <c r="C18" s="20">
        <v>0.2</v>
      </c>
      <c r="D18" s="74">
        <f>B5*C18/100*1000</f>
        <v>308.65999999999997</v>
      </c>
      <c r="E18" s="1"/>
      <c r="F18" s="212"/>
    </row>
    <row r="19" spans="1:12" ht="18.75" x14ac:dyDescent="0.3">
      <c r="A19" s="2077" t="s">
        <v>28</v>
      </c>
      <c r="B19" s="2077"/>
      <c r="C19" s="34">
        <v>0.03</v>
      </c>
      <c r="D19" s="74">
        <f>B5*C19/100*1000</f>
        <v>46.298999999999992</v>
      </c>
      <c r="E19" s="1"/>
      <c r="F19" s="212"/>
    </row>
    <row r="20" spans="1:12" ht="18.75" x14ac:dyDescent="0.3">
      <c r="A20" s="2148" t="s">
        <v>148</v>
      </c>
      <c r="B20" s="2148"/>
      <c r="C20" s="20">
        <v>0.6</v>
      </c>
      <c r="D20" s="74">
        <f>B5*C20/100*1000</f>
        <v>925.97999999999979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MARINO NOCHE</v>
      </c>
      <c r="C23" s="2078"/>
      <c r="D23" s="44" t="s">
        <v>30</v>
      </c>
      <c r="E23" s="44">
        <f>F4</f>
        <v>1492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871" t="s">
        <v>26</v>
      </c>
      <c r="E24" s="1"/>
      <c r="F24" s="1"/>
    </row>
    <row r="25" spans="1:12" ht="18.75" x14ac:dyDescent="0.3">
      <c r="A25" s="2095" t="str">
        <f>A18</f>
        <v>PARDO LUMACRON SER 150%</v>
      </c>
      <c r="B25" s="2096"/>
      <c r="C25" s="48">
        <v>0.2</v>
      </c>
      <c r="D25" s="49">
        <f t="shared" ref="C25:D27" si="0">D18</f>
        <v>308.65999999999997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 t="shared" si="0"/>
        <v>0.03</v>
      </c>
      <c r="D26" s="49">
        <f t="shared" si="0"/>
        <v>46.298999999999992</v>
      </c>
      <c r="E26" s="1"/>
      <c r="F26" s="1"/>
    </row>
    <row r="27" spans="1:12" ht="18.75" x14ac:dyDescent="0.3">
      <c r="A27" s="2123" t="str">
        <f>A20</f>
        <v>AZUL  MNO LUMACRON EXNSF 300%</v>
      </c>
      <c r="B27" s="2124"/>
      <c r="C27" s="48">
        <f t="shared" si="0"/>
        <v>0.6</v>
      </c>
      <c r="D27" s="49">
        <f t="shared" si="0"/>
        <v>925.97999999999979</v>
      </c>
      <c r="E27" s="2069" t="s">
        <v>83</v>
      </c>
      <c r="F27" s="2069"/>
    </row>
    <row r="28" spans="1:12" x14ac:dyDescent="0.25">
      <c r="D28" s="50"/>
    </row>
    <row r="29" spans="1:12" ht="24.75" customHeight="1" x14ac:dyDescent="0.25">
      <c r="D29" s="2147"/>
      <c r="E29" s="2147"/>
      <c r="F29" s="2147"/>
    </row>
  </sheetData>
  <mergeCells count="20">
    <mergeCell ref="D29:F29"/>
    <mergeCell ref="B2:C2"/>
    <mergeCell ref="B23:C23"/>
    <mergeCell ref="A24:B24"/>
    <mergeCell ref="A25:B25"/>
    <mergeCell ref="A26:B26"/>
    <mergeCell ref="A27:B27"/>
    <mergeCell ref="E27:F27"/>
    <mergeCell ref="A14:B14"/>
    <mergeCell ref="A16:B16"/>
    <mergeCell ref="A17:B17"/>
    <mergeCell ref="A18:B18"/>
    <mergeCell ref="A19:B19"/>
    <mergeCell ref="A20:B20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866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1490</v>
      </c>
      <c r="G4" s="3"/>
    </row>
    <row r="5" spans="1:7" ht="18.75" x14ac:dyDescent="0.3">
      <c r="A5" s="1" t="s">
        <v>7</v>
      </c>
      <c r="B5" s="8">
        <f>B6*B8</f>
        <v>155.245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509</v>
      </c>
      <c r="C6" s="3" t="s">
        <v>5</v>
      </c>
      <c r="D6" s="3"/>
      <c r="E6" s="3" t="s">
        <v>12</v>
      </c>
      <c r="F6" s="866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0.30499999999999999</v>
      </c>
      <c r="C8" s="3"/>
      <c r="D8" s="3"/>
      <c r="E8" s="3" t="s">
        <v>17</v>
      </c>
      <c r="F8" s="1">
        <f>F7/B5</f>
        <v>7.7297175432381069</v>
      </c>
      <c r="G8" s="3"/>
    </row>
    <row r="9" spans="1:7" ht="18.75" x14ac:dyDescent="0.3">
      <c r="A9" s="1" t="s">
        <v>66</v>
      </c>
      <c r="B9" s="866">
        <v>7439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64"/>
      <c r="D11" s="864"/>
      <c r="E11" s="867"/>
      <c r="F11" s="1"/>
    </row>
    <row r="12" spans="1:7" ht="18.75" x14ac:dyDescent="0.3">
      <c r="A12" s="2072" t="s">
        <v>20</v>
      </c>
      <c r="B12" s="2072"/>
      <c r="C12" s="863"/>
      <c r="D12" s="863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868"/>
      <c r="B15" s="868"/>
      <c r="C15" s="22"/>
      <c r="D15" s="25"/>
      <c r="E15" s="23"/>
      <c r="F15" s="869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31" t="s">
        <v>25</v>
      </c>
      <c r="D17" s="865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7.0000000000000007E-2</v>
      </c>
      <c r="D18" s="74">
        <f>B5*C18/100*1000</f>
        <v>108.67150000000001</v>
      </c>
      <c r="E18" s="1"/>
      <c r="F18" s="212"/>
    </row>
    <row r="19" spans="1:12" ht="18.75" x14ac:dyDescent="0.3">
      <c r="A19" s="2077" t="s">
        <v>145</v>
      </c>
      <c r="B19" s="2077"/>
      <c r="C19" s="34">
        <v>2.5</v>
      </c>
      <c r="D19" s="141">
        <f>B5*C19/100*1000</f>
        <v>3881.125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1490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869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7.0000000000000007E-2</v>
      </c>
      <c r="D25" s="74">
        <f>B5*C25/100*1000</f>
        <v>108.67150000000001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2.5</v>
      </c>
      <c r="D26" s="870">
        <f>B5*C26/100*1000</f>
        <v>3881.125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6:B16"/>
    <mergeCell ref="A17:B17"/>
    <mergeCell ref="A18:B18"/>
    <mergeCell ref="A20:B20"/>
    <mergeCell ref="B23:C23"/>
    <mergeCell ref="A24:B24"/>
    <mergeCell ref="A25:B25"/>
    <mergeCell ref="A26:B26"/>
    <mergeCell ref="E27:F27"/>
    <mergeCell ref="A29:D29"/>
    <mergeCell ref="A30:B30"/>
    <mergeCell ref="A31:B31"/>
    <mergeCell ref="A32:B32"/>
    <mergeCell ref="A27:B27"/>
  </mergeCells>
  <pageMargins left="0.7" right="0.7" top="0.75" bottom="0.75" header="0.3" footer="0.3"/>
  <pageSetup paperSize="9"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E17" sqref="E1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2.42578125" customWidth="1"/>
    <col min="6" max="6" width="14.42578125" customWidth="1"/>
  </cols>
  <sheetData>
    <row r="1" spans="1:7" ht="20.25" customHeight="1" thickBot="1" x14ac:dyDescent="0.4">
      <c r="A1" s="2085" t="s">
        <v>98</v>
      </c>
      <c r="B1" s="2086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15" t="s">
        <v>87</v>
      </c>
      <c r="C2" s="2115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859" t="s">
        <v>144</v>
      </c>
      <c r="G3" s="3"/>
    </row>
    <row r="4" spans="1:7" ht="18.75" x14ac:dyDescent="0.3">
      <c r="A4" s="1" t="s">
        <v>4</v>
      </c>
      <c r="B4" s="278">
        <v>1.5</v>
      </c>
      <c r="C4" s="3" t="s">
        <v>5</v>
      </c>
      <c r="D4" s="3"/>
      <c r="E4" s="3" t="s">
        <v>6</v>
      </c>
      <c r="F4" s="296">
        <v>1489</v>
      </c>
      <c r="G4" s="3"/>
    </row>
    <row r="5" spans="1:7" ht="18.75" x14ac:dyDescent="0.3">
      <c r="A5" s="1" t="s">
        <v>7</v>
      </c>
      <c r="B5" s="8">
        <f>B6*B8</f>
        <v>155.245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276">
        <v>509</v>
      </c>
      <c r="C6" s="3" t="s">
        <v>5</v>
      </c>
      <c r="D6" s="3"/>
      <c r="E6" s="3" t="s">
        <v>12</v>
      </c>
      <c r="F6" s="85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359">
        <v>0.30499999999999999</v>
      </c>
      <c r="C8" s="3"/>
      <c r="D8" s="3"/>
      <c r="E8" s="3" t="s">
        <v>17</v>
      </c>
      <c r="F8" s="1">
        <f>F7/B5</f>
        <v>7.7297175432381069</v>
      </c>
      <c r="G8" s="3"/>
    </row>
    <row r="9" spans="1:7" ht="18.75" x14ac:dyDescent="0.3">
      <c r="A9" s="1" t="s">
        <v>66</v>
      </c>
      <c r="B9" s="859">
        <v>7439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58"/>
      <c r="D11" s="858"/>
      <c r="E11" s="860"/>
      <c r="F11" s="1"/>
    </row>
    <row r="12" spans="1:7" ht="18.75" x14ac:dyDescent="0.3">
      <c r="A12" s="2072" t="s">
        <v>20</v>
      </c>
      <c r="B12" s="2072"/>
      <c r="C12" s="857"/>
      <c r="D12" s="857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861"/>
      <c r="B15" s="861"/>
      <c r="C15" s="22"/>
      <c r="D15" s="25"/>
      <c r="E15" s="23"/>
      <c r="F15" s="862" t="s">
        <v>84</v>
      </c>
    </row>
    <row r="16" spans="1:7" ht="18.75" x14ac:dyDescent="0.3">
      <c r="A16" s="2073" t="s">
        <v>23</v>
      </c>
      <c r="B16" s="2074"/>
      <c r="C16" s="176"/>
      <c r="D16" s="280"/>
      <c r="E16" s="1"/>
      <c r="F16" s="211"/>
    </row>
    <row r="17" spans="1:12" ht="18.75" x14ac:dyDescent="0.3">
      <c r="A17" s="2079" t="s">
        <v>24</v>
      </c>
      <c r="B17" s="2079"/>
      <c r="C17" s="31" t="s">
        <v>25</v>
      </c>
      <c r="D17" s="856" t="s">
        <v>26</v>
      </c>
      <c r="E17" s="1"/>
      <c r="F17" s="212"/>
    </row>
    <row r="18" spans="1:12" ht="18.75" x14ac:dyDescent="0.3">
      <c r="A18" s="2077" t="s">
        <v>28</v>
      </c>
      <c r="B18" s="2077"/>
      <c r="C18" s="20">
        <v>7.0000000000000007E-2</v>
      </c>
      <c r="D18" s="74">
        <f>B5*C18/100*1000</f>
        <v>108.67150000000001</v>
      </c>
      <c r="E18" s="1"/>
      <c r="F18" s="212"/>
    </row>
    <row r="19" spans="1:12" ht="18.75" x14ac:dyDescent="0.3">
      <c r="A19" s="2077" t="s">
        <v>145</v>
      </c>
      <c r="B19" s="2077"/>
      <c r="C19" s="34">
        <v>2.5</v>
      </c>
      <c r="D19" s="141">
        <f>B5*C19/100*1000</f>
        <v>3881.125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DEL SUR</v>
      </c>
      <c r="B23" s="2078" t="str">
        <f>B7</f>
        <v>NEGRO</v>
      </c>
      <c r="C23" s="2078"/>
      <c r="D23" s="44" t="s">
        <v>30</v>
      </c>
      <c r="E23" s="9">
        <f>F4</f>
        <v>1489</v>
      </c>
      <c r="F23" s="4">
        <f ca="1">F2</f>
        <v>45555</v>
      </c>
    </row>
    <row r="24" spans="1:12" ht="18.75" x14ac:dyDescent="0.3">
      <c r="A24" s="2094" t="s">
        <v>24</v>
      </c>
      <c r="B24" s="2094"/>
      <c r="C24" s="46" t="s">
        <v>25</v>
      </c>
      <c r="D24" s="862" t="s">
        <v>26</v>
      </c>
      <c r="E24" s="1"/>
      <c r="F24" s="1"/>
    </row>
    <row r="25" spans="1:12" ht="18.75" x14ac:dyDescent="0.3">
      <c r="A25" s="2095" t="str">
        <f>A18</f>
        <v>RUBINA LUMACRON 2GFL CONC</v>
      </c>
      <c r="B25" s="2096"/>
      <c r="C25" s="20">
        <f>C18</f>
        <v>7.0000000000000007E-2</v>
      </c>
      <c r="D25" s="74">
        <f>B5*C25/100*1000</f>
        <v>108.67150000000001</v>
      </c>
      <c r="E25" s="1"/>
      <c r="F25" s="1"/>
    </row>
    <row r="26" spans="1:12" ht="18.75" x14ac:dyDescent="0.3">
      <c r="A26" s="2095" t="str">
        <f>A19</f>
        <v>NEGRO DIANIX CCR</v>
      </c>
      <c r="B26" s="2096"/>
      <c r="C26" s="20">
        <f>C19</f>
        <v>2.5</v>
      </c>
      <c r="D26" s="870">
        <f>B5*C26/100*1000</f>
        <v>3881.125</v>
      </c>
      <c r="E26" s="1"/>
      <c r="F26" s="1"/>
    </row>
    <row r="27" spans="1:12" ht="18.75" x14ac:dyDescent="0.3">
      <c r="A27" s="2095"/>
      <c r="B27" s="2096"/>
      <c r="C27" s="48"/>
      <c r="D27" s="49"/>
      <c r="E27" s="2069" t="s">
        <v>83</v>
      </c>
      <c r="F27" s="2069"/>
    </row>
    <row r="28" spans="1:12" x14ac:dyDescent="0.25">
      <c r="D28" s="50"/>
    </row>
    <row r="29" spans="1:12" x14ac:dyDescent="0.25">
      <c r="A29" s="2070" t="s">
        <v>146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1.5</v>
      </c>
      <c r="D30" s="141">
        <f>F7*C30</f>
        <v>1800</v>
      </c>
    </row>
    <row r="31" spans="1:12" x14ac:dyDescent="0.25">
      <c r="A31" s="2070" t="s">
        <v>71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3">
    <mergeCell ref="A32:B32"/>
    <mergeCell ref="A13:B13"/>
    <mergeCell ref="E27:F27"/>
    <mergeCell ref="A29:D29"/>
    <mergeCell ref="A30:B30"/>
    <mergeCell ref="A31:B31"/>
    <mergeCell ref="A26:B26"/>
    <mergeCell ref="A27:B27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:B1"/>
    <mergeCell ref="C1:D1"/>
    <mergeCell ref="E1:F1"/>
    <mergeCell ref="A11:B11"/>
    <mergeCell ref="A12:B12"/>
    <mergeCell ref="B2:C2"/>
  </mergeCells>
  <pageMargins left="0.7" right="0.7" top="0.75" bottom="0.75" header="0.3" footer="0.3"/>
  <pageSetup paperSize="9"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2"/>
  <sheetViews>
    <sheetView topLeftCell="A7" zoomScale="130" zoomScaleNormal="130" workbookViewId="0">
      <selection activeCell="C21" sqref="C21"/>
    </sheetView>
  </sheetViews>
  <sheetFormatPr baseColWidth="10" defaultRowHeight="15" x14ac:dyDescent="0.25"/>
  <cols>
    <col min="1" max="1" width="14" customWidth="1"/>
    <col min="2" max="2" width="15" customWidth="1"/>
    <col min="3" max="3" width="13.5703125" customWidth="1"/>
    <col min="4" max="4" width="12.42578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1459</v>
      </c>
      <c r="G4" s="3"/>
    </row>
    <row r="5" spans="1:10" ht="18.75" x14ac:dyDescent="0.3">
      <c r="A5" s="1" t="s">
        <v>7</v>
      </c>
      <c r="B5" s="277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8.4033613445378155</v>
      </c>
      <c r="G8" s="3"/>
    </row>
    <row r="9" spans="1:10" ht="18.75" x14ac:dyDescent="0.3">
      <c r="A9" s="1" t="s">
        <v>66</v>
      </c>
      <c r="B9" s="1">
        <v>7132</v>
      </c>
      <c r="C9" s="1"/>
      <c r="D9" s="1"/>
      <c r="E9" s="1"/>
      <c r="F9" s="1" t="s">
        <v>143</v>
      </c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50"/>
      <c r="D11" s="850"/>
      <c r="E11" s="852"/>
      <c r="F11" s="1"/>
    </row>
    <row r="12" spans="1:10" ht="18.75" x14ac:dyDescent="0.3">
      <c r="A12" s="2072" t="s">
        <v>20</v>
      </c>
      <c r="B12" s="2072"/>
      <c r="C12" s="849"/>
      <c r="D12" s="849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54" t="s">
        <v>29</v>
      </c>
      <c r="B15" s="854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855" t="s">
        <v>84</v>
      </c>
    </row>
    <row r="17" spans="1:6" ht="18.75" x14ac:dyDescent="0.3">
      <c r="A17" s="2079" t="s">
        <v>24</v>
      </c>
      <c r="B17" s="2079"/>
      <c r="C17" s="853" t="s">
        <v>25</v>
      </c>
      <c r="D17" s="848" t="s">
        <v>26</v>
      </c>
      <c r="E17" s="1"/>
      <c r="F17" s="211"/>
    </row>
    <row r="18" spans="1:6" ht="18.75" x14ac:dyDescent="0.3">
      <c r="A18" s="2077" t="s">
        <v>27</v>
      </c>
      <c r="B18" s="2077"/>
      <c r="C18" s="20">
        <v>4.7999999999999996E-3</v>
      </c>
      <c r="D18" s="74">
        <f>B5*C18/100*1000</f>
        <v>6.8543999999999983</v>
      </c>
      <c r="E18" s="1"/>
      <c r="F18" s="212"/>
    </row>
    <row r="19" spans="1:6" ht="18.75" x14ac:dyDescent="0.3">
      <c r="A19" s="2077" t="s">
        <v>28</v>
      </c>
      <c r="B19" s="2077"/>
      <c r="C19" s="116">
        <v>1.6000000000000001E-3</v>
      </c>
      <c r="D19" s="74">
        <f>B5*C19/100*1000</f>
        <v>2.2848000000000002</v>
      </c>
      <c r="E19" s="1"/>
      <c r="F19" s="212"/>
    </row>
    <row r="20" spans="1:6" ht="18.75" x14ac:dyDescent="0.3">
      <c r="A20" s="2077" t="s">
        <v>67</v>
      </c>
      <c r="B20" s="2077"/>
      <c r="C20" s="20">
        <v>8.0000000000000002E-3</v>
      </c>
      <c r="D20" s="74">
        <f>B5*C20/100*1000</f>
        <v>11.423999999999998</v>
      </c>
      <c r="E20" s="1"/>
      <c r="F20" s="213"/>
    </row>
    <row r="21" spans="1:6" s="42" customFormat="1" ht="18.75" x14ac:dyDescent="0.3">
      <c r="A21" s="680" t="s">
        <v>29</v>
      </c>
      <c r="B21" s="680"/>
      <c r="C21" s="681" t="s">
        <v>72</v>
      </c>
      <c r="D21" s="682"/>
      <c r="E21" s="683"/>
      <c r="F21" s="683"/>
    </row>
    <row r="22" spans="1:6" ht="18.75" x14ac:dyDescent="0.3">
      <c r="A22" s="36"/>
      <c r="B22" s="36"/>
      <c r="C22" s="22"/>
      <c r="D22" s="23"/>
      <c r="E22" s="25"/>
      <c r="F22" s="25"/>
    </row>
    <row r="23" spans="1:6" ht="18.75" x14ac:dyDescent="0.3">
      <c r="A23" s="1" t="str">
        <f>B2</f>
        <v>TELARES D SUR</v>
      </c>
      <c r="B23" s="1"/>
      <c r="C23" s="44" t="str">
        <f>B7</f>
        <v>GRIS CLARO</v>
      </c>
      <c r="D23" s="851" t="s">
        <v>30</v>
      </c>
      <c r="E23" s="9">
        <f>F4</f>
        <v>1459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853" t="s">
        <v>25</v>
      </c>
      <c r="D24" s="848" t="s">
        <v>26</v>
      </c>
      <c r="E24" s="1"/>
      <c r="F24" s="1"/>
    </row>
    <row r="25" spans="1:6" ht="18.75" x14ac:dyDescent="0.3">
      <c r="A25" s="2123" t="str">
        <f>A18</f>
        <v>PARDO LUMACRON SER 150%</v>
      </c>
      <c r="B25" s="2124"/>
      <c r="C25" s="48">
        <f>C18</f>
        <v>4.7999999999999996E-3</v>
      </c>
      <c r="D25" s="49">
        <f>B5*C25/100*1000</f>
        <v>6.8543999999999983</v>
      </c>
      <c r="E25" s="1"/>
      <c r="F25" s="1"/>
    </row>
    <row r="26" spans="1:6" ht="18.75" x14ac:dyDescent="0.3">
      <c r="A26" s="2095" t="str">
        <f>A19</f>
        <v>RUBINA LUMACRON 2GFL CONC</v>
      </c>
      <c r="B26" s="2096"/>
      <c r="C26" s="117">
        <f>C19</f>
        <v>1.6000000000000001E-3</v>
      </c>
      <c r="D26" s="49">
        <f>B5*C26/100*1000</f>
        <v>2.2848000000000002</v>
      </c>
      <c r="E26" s="1"/>
      <c r="F26" s="1"/>
    </row>
    <row r="27" spans="1:6" ht="15" customHeight="1" x14ac:dyDescent="0.3">
      <c r="A27" s="2095" t="str">
        <f>A20</f>
        <v>AZUL LUMACRON F2GS 200%</v>
      </c>
      <c r="B27" s="2096"/>
      <c r="C27" s="48">
        <f>C20</f>
        <v>8.0000000000000002E-3</v>
      </c>
      <c r="D27" s="49">
        <f>B5*C27/100*1000</f>
        <v>11.423999999999998</v>
      </c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30:B30"/>
    <mergeCell ref="A31:B31"/>
    <mergeCell ref="A32:B32"/>
    <mergeCell ref="A24:B24"/>
    <mergeCell ref="A25:B25"/>
    <mergeCell ref="A26:B26"/>
    <mergeCell ref="A27:B27"/>
    <mergeCell ref="E27:F27"/>
    <mergeCell ref="A29:D29"/>
    <mergeCell ref="A14:B14"/>
    <mergeCell ref="A16:B16"/>
    <mergeCell ref="A17:B17"/>
    <mergeCell ref="A18:B18"/>
    <mergeCell ref="A19:B19"/>
    <mergeCell ref="A20:B20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2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5" customWidth="1"/>
    <col min="3" max="3" width="13.5703125" customWidth="1"/>
    <col min="4" max="4" width="12.42578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1458</v>
      </c>
      <c r="G4" s="3"/>
    </row>
    <row r="5" spans="1:10" ht="18.75" x14ac:dyDescent="0.3">
      <c r="A5" s="1" t="s">
        <v>7</v>
      </c>
      <c r="B5" s="277">
        <f>B6*B8</f>
        <v>144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</v>
      </c>
      <c r="C8" s="3"/>
      <c r="D8" s="3"/>
      <c r="E8" s="3" t="s">
        <v>17</v>
      </c>
      <c r="F8" s="296">
        <f>F7/B5</f>
        <v>8.3333333333333339</v>
      </c>
      <c r="G8" s="3"/>
    </row>
    <row r="9" spans="1:10" ht="18.75" x14ac:dyDescent="0.3">
      <c r="A9" s="1" t="s">
        <v>66</v>
      </c>
      <c r="B9" s="1">
        <v>7130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50"/>
      <c r="D11" s="850"/>
      <c r="E11" s="852"/>
      <c r="F11" s="1"/>
    </row>
    <row r="12" spans="1:10" ht="18.75" x14ac:dyDescent="0.3">
      <c r="A12" s="2072" t="s">
        <v>20</v>
      </c>
      <c r="B12" s="2072"/>
      <c r="C12" s="849"/>
      <c r="D12" s="849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54" t="s">
        <v>29</v>
      </c>
      <c r="B15" s="854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855" t="s">
        <v>84</v>
      </c>
    </row>
    <row r="17" spans="1:6" ht="18.75" x14ac:dyDescent="0.3">
      <c r="A17" s="2079" t="s">
        <v>24</v>
      </c>
      <c r="B17" s="2079"/>
      <c r="C17" s="853" t="s">
        <v>25</v>
      </c>
      <c r="D17" s="848" t="s">
        <v>26</v>
      </c>
      <c r="E17" s="1"/>
      <c r="F17" s="211"/>
    </row>
    <row r="18" spans="1:6" ht="18.75" x14ac:dyDescent="0.3">
      <c r="A18" s="2077" t="s">
        <v>27</v>
      </c>
      <c r="B18" s="2077"/>
      <c r="C18" s="20">
        <v>2.4E-2</v>
      </c>
      <c r="D18" s="74">
        <f>B5*C18/100*1000</f>
        <v>34.56</v>
      </c>
      <c r="E18" s="1"/>
      <c r="F18" s="212"/>
    </row>
    <row r="19" spans="1:6" ht="18.75" x14ac:dyDescent="0.3">
      <c r="A19" s="2077" t="s">
        <v>28</v>
      </c>
      <c r="B19" s="2077"/>
      <c r="C19" s="116">
        <v>8.0000000000000002E-3</v>
      </c>
      <c r="D19" s="74">
        <f>B5*C19/100*1000</f>
        <v>11.520000000000001</v>
      </c>
      <c r="E19" s="1"/>
      <c r="F19" s="212"/>
    </row>
    <row r="20" spans="1:6" ht="18.75" x14ac:dyDescent="0.3">
      <c r="A20" s="2077" t="s">
        <v>67</v>
      </c>
      <c r="B20" s="2077"/>
      <c r="C20" s="20">
        <v>0.04</v>
      </c>
      <c r="D20" s="74">
        <f>B5*C20/100*1000</f>
        <v>57.6</v>
      </c>
      <c r="E20" s="1"/>
      <c r="F20" s="213"/>
    </row>
    <row r="21" spans="1:6" s="42" customFormat="1" ht="18.75" x14ac:dyDescent="0.3">
      <c r="A21" s="680" t="s">
        <v>29</v>
      </c>
      <c r="B21" s="680"/>
      <c r="C21" s="681"/>
      <c r="D21" s="682"/>
      <c r="E21" s="683"/>
      <c r="F21" s="683"/>
    </row>
    <row r="22" spans="1:6" ht="18.75" x14ac:dyDescent="0.3">
      <c r="A22" s="36"/>
      <c r="B22" s="36"/>
      <c r="C22" s="22"/>
      <c r="D22" s="23"/>
      <c r="E22" s="25"/>
      <c r="F22" s="25"/>
    </row>
    <row r="23" spans="1:6" ht="18.75" x14ac:dyDescent="0.3">
      <c r="A23" s="1" t="str">
        <f>B2</f>
        <v>TELARES D SUR</v>
      </c>
      <c r="B23" s="1"/>
      <c r="C23" s="44" t="str">
        <f>B7</f>
        <v>GRIS CLARO</v>
      </c>
      <c r="D23" s="851" t="s">
        <v>30</v>
      </c>
      <c r="E23" s="9">
        <f>F4</f>
        <v>1458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853" t="s">
        <v>25</v>
      </c>
      <c r="D24" s="848" t="s">
        <v>26</v>
      </c>
      <c r="E24" s="1"/>
      <c r="F24" s="1"/>
    </row>
    <row r="25" spans="1:6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34.56</v>
      </c>
      <c r="E25" s="1"/>
      <c r="F25" s="1"/>
    </row>
    <row r="26" spans="1:6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11.520000000000001</v>
      </c>
      <c r="E26" s="1"/>
      <c r="F26" s="1"/>
    </row>
    <row r="27" spans="1:6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57.6</v>
      </c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30:B30"/>
    <mergeCell ref="A31:B31"/>
    <mergeCell ref="A32:B32"/>
    <mergeCell ref="A24:B24"/>
    <mergeCell ref="A25:B25"/>
    <mergeCell ref="A26:B26"/>
    <mergeCell ref="A27:B27"/>
    <mergeCell ref="E27:F27"/>
    <mergeCell ref="A29:D29"/>
    <mergeCell ref="A14:B14"/>
    <mergeCell ref="A16:B16"/>
    <mergeCell ref="A17:B17"/>
    <mergeCell ref="A18:B18"/>
    <mergeCell ref="A19:B19"/>
    <mergeCell ref="A20:B20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2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5" customWidth="1"/>
    <col min="3" max="3" width="13.5703125" customWidth="1"/>
    <col min="4" max="4" width="12.42578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1456</v>
      </c>
      <c r="G4" s="3"/>
    </row>
    <row r="5" spans="1:10" ht="18.75" x14ac:dyDescent="0.3">
      <c r="A5" s="1" t="s">
        <v>7</v>
      </c>
      <c r="B5" s="277">
        <f>B6*B8</f>
        <v>142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355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</v>
      </c>
      <c r="C8" s="3"/>
      <c r="D8" s="3"/>
      <c r="E8" s="3" t="s">
        <v>17</v>
      </c>
      <c r="F8" s="296">
        <f>F7/B5</f>
        <v>8.4507042253521121</v>
      </c>
      <c r="G8" s="3"/>
    </row>
    <row r="9" spans="1:10" ht="18.75" x14ac:dyDescent="0.3">
      <c r="A9" s="1" t="s">
        <v>66</v>
      </c>
      <c r="B9" s="1">
        <v>7130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43"/>
      <c r="D11" s="843"/>
      <c r="E11" s="845"/>
      <c r="F11" s="1"/>
    </row>
    <row r="12" spans="1:10" ht="18.75" x14ac:dyDescent="0.3">
      <c r="A12" s="2072" t="s">
        <v>20</v>
      </c>
      <c r="B12" s="2072"/>
      <c r="C12" s="841"/>
      <c r="D12" s="841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46" t="s">
        <v>29</v>
      </c>
      <c r="B15" s="846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847" t="s">
        <v>84</v>
      </c>
    </row>
    <row r="17" spans="1:6" ht="18.75" x14ac:dyDescent="0.3">
      <c r="A17" s="2079" t="s">
        <v>24</v>
      </c>
      <c r="B17" s="2079"/>
      <c r="C17" s="844" t="s">
        <v>25</v>
      </c>
      <c r="D17" s="842" t="s">
        <v>26</v>
      </c>
      <c r="E17" s="1"/>
      <c r="F17" s="211"/>
    </row>
    <row r="18" spans="1:6" ht="18.75" x14ac:dyDescent="0.3">
      <c r="A18" s="2077" t="s">
        <v>27</v>
      </c>
      <c r="B18" s="2077"/>
      <c r="C18" s="20">
        <v>2.4E-2</v>
      </c>
      <c r="D18" s="74">
        <f>B5*C18/100*1000</f>
        <v>34.08</v>
      </c>
      <c r="E18" s="1"/>
      <c r="F18" s="212"/>
    </row>
    <row r="19" spans="1:6" ht="18.75" x14ac:dyDescent="0.3">
      <c r="A19" s="2077" t="s">
        <v>28</v>
      </c>
      <c r="B19" s="2077"/>
      <c r="C19" s="116">
        <v>8.0000000000000002E-3</v>
      </c>
      <c r="D19" s="74">
        <f>B5*C19/100*1000</f>
        <v>11.360000000000001</v>
      </c>
      <c r="E19" s="1"/>
      <c r="F19" s="212"/>
    </row>
    <row r="20" spans="1:6" ht="18.75" x14ac:dyDescent="0.3">
      <c r="A20" s="2077" t="s">
        <v>67</v>
      </c>
      <c r="B20" s="2077"/>
      <c r="C20" s="20">
        <v>0.04</v>
      </c>
      <c r="D20" s="74">
        <f>B5*C20/100*1000</f>
        <v>56.8</v>
      </c>
      <c r="E20" s="1"/>
      <c r="F20" s="213"/>
    </row>
    <row r="21" spans="1:6" s="42" customFormat="1" ht="18.75" x14ac:dyDescent="0.3">
      <c r="A21" s="680" t="s">
        <v>29</v>
      </c>
      <c r="B21" s="680"/>
      <c r="C21" s="681"/>
      <c r="D21" s="682"/>
      <c r="E21" s="683"/>
      <c r="F21" s="683"/>
    </row>
    <row r="22" spans="1:6" ht="18.75" x14ac:dyDescent="0.3">
      <c r="A22" s="36"/>
      <c r="B22" s="36"/>
      <c r="C22" s="22"/>
      <c r="D22" s="23"/>
      <c r="E22" s="25"/>
      <c r="F22" s="25"/>
    </row>
    <row r="23" spans="1:6" ht="18.75" x14ac:dyDescent="0.3">
      <c r="A23" s="1" t="str">
        <f>B2</f>
        <v>TELARES D SUR</v>
      </c>
      <c r="B23" s="1"/>
      <c r="C23" s="44" t="str">
        <f>B7</f>
        <v>GRIS CLARO</v>
      </c>
      <c r="D23" s="840" t="s">
        <v>30</v>
      </c>
      <c r="E23" s="9">
        <f>F4</f>
        <v>1456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844" t="s">
        <v>25</v>
      </c>
      <c r="D24" s="842" t="s">
        <v>26</v>
      </c>
      <c r="E24" s="1"/>
      <c r="F24" s="1"/>
    </row>
    <row r="25" spans="1:6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34.08</v>
      </c>
      <c r="E25" s="1"/>
      <c r="F25" s="1"/>
    </row>
    <row r="26" spans="1:6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11.360000000000001</v>
      </c>
      <c r="E26" s="1"/>
      <c r="F26" s="1"/>
    </row>
    <row r="27" spans="1:6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56.8</v>
      </c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2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5" customWidth="1"/>
    <col min="3" max="3" width="13.5703125" customWidth="1"/>
    <col min="4" max="4" width="12.42578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1455</v>
      </c>
      <c r="G4" s="3"/>
    </row>
    <row r="5" spans="1:10" ht="18.75" x14ac:dyDescent="0.3">
      <c r="A5" s="1" t="s">
        <v>7</v>
      </c>
      <c r="B5" s="277">
        <f>B6*B8</f>
        <v>137.6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344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</v>
      </c>
      <c r="C8" s="3"/>
      <c r="D8" s="3"/>
      <c r="E8" s="3" t="s">
        <v>17</v>
      </c>
      <c r="F8" s="296">
        <f>F7/B5</f>
        <v>8.720930232558139</v>
      </c>
      <c r="G8" s="3"/>
    </row>
    <row r="9" spans="1:10" ht="18.75" x14ac:dyDescent="0.3">
      <c r="A9" s="1" t="s">
        <v>66</v>
      </c>
      <c r="B9" s="1">
        <v>7130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43"/>
      <c r="D11" s="843"/>
      <c r="E11" s="845"/>
      <c r="F11" s="1"/>
    </row>
    <row r="12" spans="1:10" ht="18.75" x14ac:dyDescent="0.3">
      <c r="A12" s="2072" t="s">
        <v>20</v>
      </c>
      <c r="B12" s="2072"/>
      <c r="C12" s="841"/>
      <c r="D12" s="841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46" t="s">
        <v>29</v>
      </c>
      <c r="B15" s="846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847" t="s">
        <v>84</v>
      </c>
    </row>
    <row r="17" spans="1:6" ht="18.75" x14ac:dyDescent="0.3">
      <c r="A17" s="2079" t="s">
        <v>24</v>
      </c>
      <c r="B17" s="2079"/>
      <c r="C17" s="844" t="s">
        <v>25</v>
      </c>
      <c r="D17" s="842" t="s">
        <v>26</v>
      </c>
      <c r="E17" s="1"/>
      <c r="F17" s="211"/>
    </row>
    <row r="18" spans="1:6" ht="18.75" x14ac:dyDescent="0.3">
      <c r="A18" s="2077" t="s">
        <v>27</v>
      </c>
      <c r="B18" s="2077"/>
      <c r="C18" s="20">
        <v>2.4E-2</v>
      </c>
      <c r="D18" s="74">
        <f>B5*C18/100*1000</f>
        <v>33.024000000000001</v>
      </c>
      <c r="E18" s="1"/>
      <c r="F18" s="212"/>
    </row>
    <row r="19" spans="1:6" ht="18.75" x14ac:dyDescent="0.3">
      <c r="A19" s="2077" t="s">
        <v>28</v>
      </c>
      <c r="B19" s="2077"/>
      <c r="C19" s="116">
        <v>8.0000000000000002E-3</v>
      </c>
      <c r="D19" s="74">
        <f>B5*C19/100*1000</f>
        <v>11.008000000000001</v>
      </c>
      <c r="E19" s="1"/>
      <c r="F19" s="212"/>
    </row>
    <row r="20" spans="1:6" ht="18.75" x14ac:dyDescent="0.3">
      <c r="A20" s="2077" t="s">
        <v>67</v>
      </c>
      <c r="B20" s="2077"/>
      <c r="C20" s="20">
        <v>0.04</v>
      </c>
      <c r="D20" s="74">
        <f>B5*C20/100*1000</f>
        <v>55.04</v>
      </c>
      <c r="E20" s="1"/>
      <c r="F20" s="213"/>
    </row>
    <row r="21" spans="1:6" s="42" customFormat="1" ht="18.75" x14ac:dyDescent="0.3">
      <c r="A21" s="680" t="s">
        <v>29</v>
      </c>
      <c r="B21" s="680"/>
      <c r="C21" s="681"/>
      <c r="D21" s="682"/>
      <c r="E21" s="683"/>
      <c r="F21" s="683"/>
    </row>
    <row r="22" spans="1:6" ht="18.75" x14ac:dyDescent="0.3">
      <c r="A22" s="36"/>
      <c r="B22" s="36"/>
      <c r="C22" s="22"/>
      <c r="D22" s="23"/>
      <c r="E22" s="25"/>
      <c r="F22" s="25"/>
    </row>
    <row r="23" spans="1:6" ht="18.75" x14ac:dyDescent="0.3">
      <c r="A23" s="1" t="str">
        <f>B2</f>
        <v>TELARES D SUR</v>
      </c>
      <c r="B23" s="1"/>
      <c r="C23" s="44" t="str">
        <f>B7</f>
        <v>GRIS CLARO</v>
      </c>
      <c r="D23" s="840" t="s">
        <v>30</v>
      </c>
      <c r="E23" s="9">
        <f>F4</f>
        <v>1455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844" t="s">
        <v>25</v>
      </c>
      <c r="D24" s="842" t="s">
        <v>26</v>
      </c>
      <c r="E24" s="1"/>
      <c r="F24" s="1"/>
    </row>
    <row r="25" spans="1:6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33.024000000000001</v>
      </c>
      <c r="E25" s="1"/>
      <c r="F25" s="1"/>
    </row>
    <row r="26" spans="1:6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11.008000000000001</v>
      </c>
      <c r="E26" s="1"/>
      <c r="F26" s="1"/>
    </row>
    <row r="27" spans="1:6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55.04</v>
      </c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J32"/>
  <sheetViews>
    <sheetView topLeftCell="A4" zoomScale="130" zoomScaleNormal="130" workbookViewId="0">
      <selection activeCell="E25" sqref="E25"/>
    </sheetView>
  </sheetViews>
  <sheetFormatPr baseColWidth="10" defaultRowHeight="15" x14ac:dyDescent="0.25"/>
  <cols>
    <col min="1" max="1" width="14" customWidth="1"/>
    <col min="2" max="2" width="15" customWidth="1"/>
    <col min="3" max="3" width="13.5703125" customWidth="1"/>
    <col min="4" max="4" width="12.42578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1453</v>
      </c>
      <c r="G4" s="3"/>
    </row>
    <row r="5" spans="1:10" ht="18.75" x14ac:dyDescent="0.3">
      <c r="A5" s="1" t="s">
        <v>7</v>
      </c>
      <c r="B5" s="277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8.4033613445378155</v>
      </c>
      <c r="G8" s="3"/>
    </row>
    <row r="9" spans="1:10" ht="18.75" x14ac:dyDescent="0.3">
      <c r="A9" s="1" t="s">
        <v>66</v>
      </c>
      <c r="B9" s="1">
        <v>7132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35"/>
      <c r="D11" s="835"/>
      <c r="E11" s="836"/>
      <c r="F11" s="1"/>
    </row>
    <row r="12" spans="1:10" ht="18.75" x14ac:dyDescent="0.3">
      <c r="A12" s="2072" t="s">
        <v>20</v>
      </c>
      <c r="B12" s="2072"/>
      <c r="C12" s="833"/>
      <c r="D12" s="833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38" t="s">
        <v>29</v>
      </c>
      <c r="B15" s="838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839" t="s">
        <v>84</v>
      </c>
    </row>
    <row r="17" spans="1:6" ht="18.75" x14ac:dyDescent="0.3">
      <c r="A17" s="2079" t="s">
        <v>24</v>
      </c>
      <c r="B17" s="2079"/>
      <c r="C17" s="837" t="s">
        <v>25</v>
      </c>
      <c r="D17" s="834" t="s">
        <v>26</v>
      </c>
      <c r="E17" s="1"/>
      <c r="F17" s="211"/>
    </row>
    <row r="18" spans="1:6" ht="18.75" x14ac:dyDescent="0.3">
      <c r="A18" s="2077" t="s">
        <v>27</v>
      </c>
      <c r="B18" s="2077"/>
      <c r="C18" s="20">
        <v>2.4E-2</v>
      </c>
      <c r="D18" s="74">
        <f>B5*C18/100*1000</f>
        <v>34.271999999999998</v>
      </c>
      <c r="E18" s="1"/>
      <c r="F18" s="212"/>
    </row>
    <row r="19" spans="1:6" ht="18.75" x14ac:dyDescent="0.3">
      <c r="A19" s="2077" t="s">
        <v>28</v>
      </c>
      <c r="B19" s="2077"/>
      <c r="C19" s="116">
        <v>8.0000000000000002E-3</v>
      </c>
      <c r="D19" s="74">
        <f>B5*C19/100*1000</f>
        <v>11.423999999999998</v>
      </c>
      <c r="E19" s="1"/>
      <c r="F19" s="212"/>
    </row>
    <row r="20" spans="1:6" ht="18.75" x14ac:dyDescent="0.3">
      <c r="A20" s="2077" t="s">
        <v>67</v>
      </c>
      <c r="B20" s="2077"/>
      <c r="C20" s="20">
        <v>0.04</v>
      </c>
      <c r="D20" s="74">
        <f>B5*C20/100*1000</f>
        <v>57.12</v>
      </c>
      <c r="E20" s="1"/>
      <c r="F20" s="213"/>
    </row>
    <row r="21" spans="1:6" s="42" customFormat="1" ht="18.75" x14ac:dyDescent="0.3">
      <c r="A21" s="680" t="s">
        <v>29</v>
      </c>
      <c r="B21" s="680"/>
      <c r="C21" s="681"/>
      <c r="D21" s="682"/>
      <c r="E21" s="683"/>
      <c r="F21" s="683"/>
    </row>
    <row r="22" spans="1:6" ht="18.75" x14ac:dyDescent="0.3">
      <c r="A22" s="36"/>
      <c r="B22" s="36"/>
      <c r="C22" s="22"/>
      <c r="D22" s="23"/>
      <c r="E22" s="25"/>
      <c r="F22" s="25"/>
    </row>
    <row r="23" spans="1:6" ht="18.75" x14ac:dyDescent="0.3">
      <c r="A23" s="1" t="str">
        <f>B2</f>
        <v>TELARES D SUR</v>
      </c>
      <c r="B23" s="1"/>
      <c r="C23" s="44" t="str">
        <f>B7</f>
        <v>GRIS CLARO</v>
      </c>
      <c r="D23" s="832" t="s">
        <v>30</v>
      </c>
      <c r="E23" s="9">
        <f>F4</f>
        <v>1453</v>
      </c>
      <c r="F23" s="4">
        <f ca="1">F2</f>
        <v>45555</v>
      </c>
    </row>
    <row r="24" spans="1:6" ht="18.75" x14ac:dyDescent="0.3">
      <c r="A24" s="2079" t="s">
        <v>24</v>
      </c>
      <c r="B24" s="2079"/>
      <c r="C24" s="837" t="s">
        <v>25</v>
      </c>
      <c r="D24" s="834" t="s">
        <v>26</v>
      </c>
      <c r="E24" s="1"/>
      <c r="F24" s="1"/>
    </row>
    <row r="25" spans="1:6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34.271999999999998</v>
      </c>
      <c r="E25" s="1"/>
      <c r="F25" s="1"/>
    </row>
    <row r="26" spans="1:6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11.423999999999998</v>
      </c>
      <c r="E26" s="1"/>
      <c r="F26" s="1"/>
    </row>
    <row r="27" spans="1:6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57.12</v>
      </c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69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30:B30"/>
    <mergeCell ref="A31:B31"/>
    <mergeCell ref="A32:B32"/>
    <mergeCell ref="A24:B24"/>
    <mergeCell ref="A25:B25"/>
    <mergeCell ref="A26:B26"/>
    <mergeCell ref="A27:B27"/>
    <mergeCell ref="E27:F27"/>
    <mergeCell ref="A29:D29"/>
    <mergeCell ref="A14:B14"/>
    <mergeCell ref="A16:B16"/>
    <mergeCell ref="A17:B17"/>
    <mergeCell ref="A18:B18"/>
    <mergeCell ref="A19:B19"/>
    <mergeCell ref="A20:B20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DEM31"/>
  <sheetViews>
    <sheetView topLeftCell="A8" zoomScale="130" zoomScaleNormal="130" workbookViewId="0">
      <selection activeCell="D26" sqref="D26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1452</v>
      </c>
      <c r="G4" s="3"/>
    </row>
    <row r="5" spans="1:10" ht="18.75" x14ac:dyDescent="0.3">
      <c r="A5" s="1" t="s">
        <v>7</v>
      </c>
      <c r="B5" s="277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8.4033613445378155</v>
      </c>
      <c r="G8" s="3"/>
    </row>
    <row r="9" spans="1:10" ht="18.75" x14ac:dyDescent="0.3">
      <c r="A9" s="1" t="s">
        <v>66</v>
      </c>
      <c r="B9" s="1">
        <v>7132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35"/>
      <c r="D11" s="835"/>
      <c r="E11" s="836"/>
      <c r="F11" s="1"/>
    </row>
    <row r="12" spans="1:10" ht="18.75" x14ac:dyDescent="0.3">
      <c r="A12" s="2072" t="s">
        <v>20</v>
      </c>
      <c r="B12" s="2072"/>
      <c r="C12" s="833"/>
      <c r="D12" s="833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38" t="s">
        <v>29</v>
      </c>
      <c r="B15" s="838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2847" ht="18.75" x14ac:dyDescent="0.3">
      <c r="A17" s="2079" t="s">
        <v>24</v>
      </c>
      <c r="B17" s="2079"/>
      <c r="C17" s="837" t="s">
        <v>25</v>
      </c>
      <c r="D17" s="834" t="s">
        <v>26</v>
      </c>
      <c r="E17" s="1"/>
      <c r="F17" s="211"/>
    </row>
    <row r="18" spans="1:2847" ht="18.75" x14ac:dyDescent="0.3">
      <c r="A18" s="2077" t="s">
        <v>27</v>
      </c>
      <c r="B18" s="2077"/>
      <c r="C18" s="20">
        <v>2.4E-2</v>
      </c>
      <c r="D18" s="74">
        <f>B5*C18/100*1000</f>
        <v>34.271999999999998</v>
      </c>
      <c r="E18" s="1"/>
      <c r="F18" s="212"/>
    </row>
    <row r="19" spans="1:2847" ht="18.75" x14ac:dyDescent="0.3">
      <c r="A19" s="2077" t="s">
        <v>28</v>
      </c>
      <c r="B19" s="2077"/>
      <c r="C19" s="116">
        <v>8.0000000000000002E-3</v>
      </c>
      <c r="D19" s="74">
        <f>B5*C19/100*1000</f>
        <v>11.423999999999998</v>
      </c>
      <c r="E19" s="1"/>
      <c r="F19" s="212"/>
    </row>
    <row r="20" spans="1:2847" ht="18.75" x14ac:dyDescent="0.3">
      <c r="A20" s="2077" t="s">
        <v>67</v>
      </c>
      <c r="B20" s="2077"/>
      <c r="C20" s="20">
        <v>0.04</v>
      </c>
      <c r="D20" s="74">
        <f>B5*C20/100*1000</f>
        <v>57.12</v>
      </c>
      <c r="E20" s="1"/>
      <c r="F20" s="213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</row>
    <row r="21" spans="1:2847" ht="18.75" x14ac:dyDescent="0.3">
      <c r="A21" s="676"/>
      <c r="B21" s="676"/>
      <c r="C21" s="677"/>
      <c r="D21" s="678"/>
      <c r="E21" s="679"/>
      <c r="F21" s="679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</row>
    <row r="22" spans="1:2847" ht="18.75" x14ac:dyDescent="0.3">
      <c r="A22" s="1" t="str">
        <f>B2</f>
        <v>TELARES D SUR</v>
      </c>
      <c r="B22" s="1"/>
      <c r="C22" s="44" t="str">
        <f>B7</f>
        <v>GRIS CLARO</v>
      </c>
      <c r="D22" s="832" t="s">
        <v>30</v>
      </c>
      <c r="E22" s="9">
        <f>F4</f>
        <v>1452</v>
      </c>
      <c r="F22" s="4">
        <f ca="1">F2</f>
        <v>45555</v>
      </c>
    </row>
    <row r="23" spans="1:2847" ht="18.75" x14ac:dyDescent="0.3">
      <c r="A23" s="2079" t="s">
        <v>24</v>
      </c>
      <c r="B23" s="2079"/>
      <c r="C23" s="837" t="s">
        <v>25</v>
      </c>
      <c r="D23" s="834" t="s">
        <v>26</v>
      </c>
      <c r="E23" s="1"/>
      <c r="F23" s="1"/>
    </row>
    <row r="24" spans="1:2847" ht="18.75" x14ac:dyDescent="0.3">
      <c r="A24" s="2123" t="str">
        <f>A18</f>
        <v>PARDO LUMACRON SER 150%</v>
      </c>
      <c r="B24" s="2124"/>
      <c r="C24" s="48">
        <f>C18</f>
        <v>2.4E-2</v>
      </c>
      <c r="D24" s="49">
        <f>B5*C24/100*1000</f>
        <v>34.271999999999998</v>
      </c>
      <c r="E24" s="1"/>
      <c r="F24" s="1"/>
    </row>
    <row r="25" spans="1:2847" ht="18.75" x14ac:dyDescent="0.3">
      <c r="A25" s="2095" t="str">
        <f>A19</f>
        <v>RUBINA LUMACRON 2GFL CONC</v>
      </c>
      <c r="B25" s="2096"/>
      <c r="C25" s="117">
        <f>C19</f>
        <v>8.0000000000000002E-3</v>
      </c>
      <c r="D25" s="49">
        <f>B5*C25/100*1000</f>
        <v>11.423999999999998</v>
      </c>
      <c r="E25" s="1"/>
      <c r="F25" s="1"/>
    </row>
    <row r="26" spans="1:2847" ht="15" customHeight="1" x14ac:dyDescent="0.3">
      <c r="A26" s="2095" t="str">
        <f>A20</f>
        <v>AZUL LUMACRON F2GS 200%</v>
      </c>
      <c r="B26" s="2096"/>
      <c r="C26" s="48">
        <f>C20</f>
        <v>0.04</v>
      </c>
      <c r="D26" s="49">
        <f>B5*C26/100*1000</f>
        <v>57.12</v>
      </c>
      <c r="E26" s="2107" t="s">
        <v>83</v>
      </c>
      <c r="F26" s="2108"/>
    </row>
    <row r="27" spans="1:2847" x14ac:dyDescent="0.25">
      <c r="D27" s="50"/>
    </row>
    <row r="28" spans="1:2847" x14ac:dyDescent="0.25">
      <c r="A28" s="2070" t="s">
        <v>69</v>
      </c>
      <c r="B28" s="2070"/>
      <c r="C28" s="2070"/>
      <c r="D28" s="2070"/>
    </row>
    <row r="29" spans="1:2847" x14ac:dyDescent="0.25">
      <c r="A29" s="2070" t="s">
        <v>70</v>
      </c>
      <c r="B29" s="2070"/>
      <c r="C29" s="141">
        <v>2</v>
      </c>
      <c r="D29" s="141">
        <f>F7*C29</f>
        <v>2400</v>
      </c>
    </row>
    <row r="30" spans="1:2847" x14ac:dyDescent="0.25">
      <c r="A30" s="2070" t="s">
        <v>71</v>
      </c>
      <c r="B30" s="2070"/>
      <c r="C30" s="141">
        <f>C29</f>
        <v>2</v>
      </c>
      <c r="D30" s="141">
        <f>F7*C30</f>
        <v>2400</v>
      </c>
    </row>
    <row r="31" spans="1:2847" x14ac:dyDescent="0.25">
      <c r="A31" s="2070" t="s">
        <v>21</v>
      </c>
      <c r="B31" s="2070"/>
      <c r="C31" s="141">
        <v>1.5</v>
      </c>
      <c r="D31" s="141">
        <f>F7*C31</f>
        <v>1800</v>
      </c>
    </row>
  </sheetData>
  <mergeCells count="21">
    <mergeCell ref="A29:B29"/>
    <mergeCell ref="A30:B30"/>
    <mergeCell ref="A31:B31"/>
    <mergeCell ref="A23:B23"/>
    <mergeCell ref="A24:B24"/>
    <mergeCell ref="A25:B25"/>
    <mergeCell ref="A26:B26"/>
    <mergeCell ref="E26:F26"/>
    <mergeCell ref="A28:D28"/>
    <mergeCell ref="A14:B14"/>
    <mergeCell ref="A16:B16"/>
    <mergeCell ref="A17:B17"/>
    <mergeCell ref="A18:B18"/>
    <mergeCell ref="A19:B19"/>
    <mergeCell ref="A20:B20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1451</v>
      </c>
      <c r="G4" s="3"/>
    </row>
    <row r="5" spans="1:10" ht="18.75" x14ac:dyDescent="0.3">
      <c r="A5" s="1" t="s">
        <v>7</v>
      </c>
      <c r="B5" s="277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8.4033613445378155</v>
      </c>
      <c r="G8" s="3"/>
    </row>
    <row r="9" spans="1:10" ht="18.75" x14ac:dyDescent="0.3">
      <c r="A9" s="1" t="s">
        <v>66</v>
      </c>
      <c r="B9" s="1">
        <v>7132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35"/>
      <c r="D11" s="835"/>
      <c r="E11" s="836"/>
      <c r="F11" s="1"/>
    </row>
    <row r="12" spans="1:10" ht="18.75" x14ac:dyDescent="0.3">
      <c r="A12" s="2072" t="s">
        <v>20</v>
      </c>
      <c r="B12" s="2072"/>
      <c r="C12" s="833"/>
      <c r="D12" s="833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38" t="s">
        <v>29</v>
      </c>
      <c r="B15" s="838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837" t="s">
        <v>25</v>
      </c>
      <c r="D17" s="834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2.4E-2</v>
      </c>
      <c r="D18" s="74">
        <f>B5*C18/100*1000</f>
        <v>34.271999999999998</v>
      </c>
      <c r="E18" s="1"/>
      <c r="F18" s="212"/>
    </row>
    <row r="19" spans="1:12" ht="18.75" x14ac:dyDescent="0.3">
      <c r="A19" s="2077" t="s">
        <v>28</v>
      </c>
      <c r="B19" s="2077"/>
      <c r="C19" s="116">
        <v>8.0000000000000002E-3</v>
      </c>
      <c r="D19" s="74">
        <f>B5*C19/100*1000</f>
        <v>11.423999999999998</v>
      </c>
      <c r="E19" s="1"/>
      <c r="F19" s="212"/>
    </row>
    <row r="20" spans="1:12" ht="18.75" x14ac:dyDescent="0.3">
      <c r="A20" s="2077" t="s">
        <v>67</v>
      </c>
      <c r="B20" s="2077"/>
      <c r="C20" s="20">
        <v>0.04</v>
      </c>
      <c r="D20" s="74">
        <f>B5*C20/100*1000</f>
        <v>57.12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CLARO</v>
      </c>
      <c r="D23" s="832" t="s">
        <v>30</v>
      </c>
      <c r="E23" s="9">
        <f>F4</f>
        <v>1451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837" t="s">
        <v>25</v>
      </c>
      <c r="D24" s="834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34.271999999999998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11.423999999999998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57.12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30:B30"/>
    <mergeCell ref="A31:B31"/>
    <mergeCell ref="A32:B32"/>
    <mergeCell ref="A24:B24"/>
    <mergeCell ref="A25:B25"/>
    <mergeCell ref="A26:B26"/>
    <mergeCell ref="A27:B27"/>
    <mergeCell ref="E27:F27"/>
    <mergeCell ref="A29:D29"/>
    <mergeCell ref="A14:B14"/>
    <mergeCell ref="A16:B16"/>
    <mergeCell ref="A17:B17"/>
    <mergeCell ref="A18:B18"/>
    <mergeCell ref="A19:B19"/>
    <mergeCell ref="A20:B20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C22" sqref="C22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1425</v>
      </c>
      <c r="G4" s="3"/>
    </row>
    <row r="5" spans="1:7" ht="18.75" x14ac:dyDescent="0.3">
      <c r="A5" s="1" t="s">
        <v>7</v>
      </c>
      <c r="B5" s="277">
        <f>B6*B8</f>
        <v>137.27500000000001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323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735">
        <f>F7/B5</f>
        <v>8.7415771262065203</v>
      </c>
      <c r="G8" s="3"/>
    </row>
    <row r="9" spans="1:7" ht="18.75" x14ac:dyDescent="0.3">
      <c r="A9" s="1" t="s">
        <v>66</v>
      </c>
      <c r="B9" s="1">
        <v>7190</v>
      </c>
      <c r="C9" s="1"/>
      <c r="D9" s="1"/>
      <c r="E9" s="829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25"/>
      <c r="D11" s="825"/>
      <c r="E11" s="828"/>
      <c r="F11" s="1"/>
    </row>
    <row r="12" spans="1:7" ht="18.75" x14ac:dyDescent="0.3">
      <c r="A12" s="2072" t="s">
        <v>19</v>
      </c>
      <c r="B12" s="2072"/>
      <c r="C12" s="831"/>
      <c r="D12" s="83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824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830"/>
      <c r="B16" s="830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827" t="s">
        <v>25</v>
      </c>
      <c r="D18" s="82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0.23649999999999999</v>
      </c>
      <c r="D19" s="74">
        <f>B5*C19/100*1000</f>
        <v>324.65537499999999</v>
      </c>
      <c r="E19" s="1"/>
      <c r="F19" s="212"/>
    </row>
    <row r="20" spans="1:12" ht="18.75" x14ac:dyDescent="0.3">
      <c r="A20" s="2077" t="s">
        <v>28</v>
      </c>
      <c r="B20" s="2077"/>
      <c r="C20" s="20">
        <v>6.7000000000000004E-2</v>
      </c>
      <c r="D20" s="74">
        <f>B5*C20/100*1000</f>
        <v>91.974250000000012</v>
      </c>
      <c r="E20" s="1"/>
      <c r="F20" s="212"/>
    </row>
    <row r="21" spans="1:12" ht="18.75" x14ac:dyDescent="0.3">
      <c r="A21" s="2077" t="s">
        <v>49</v>
      </c>
      <c r="B21" s="2077"/>
      <c r="C21" s="20">
        <v>1.57</v>
      </c>
      <c r="D21" s="74">
        <f>B5*C21/100*1000</f>
        <v>2155.2175000000007</v>
      </c>
      <c r="E21" s="1"/>
      <c r="F21" s="213"/>
    </row>
    <row r="22" spans="1:12" s="43" customFormat="1" ht="19.5" thickBot="1" x14ac:dyDescent="0.35">
      <c r="A22" s="38"/>
      <c r="B22" s="38"/>
      <c r="C22" s="39" t="s">
        <v>29</v>
      </c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829" t="s">
        <v>30</v>
      </c>
      <c r="E24" s="9">
        <f>F4</f>
        <v>1425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826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0.23649999999999999</v>
      </c>
      <c r="D27" s="74">
        <f>B5*C27/100*1000</f>
        <v>324.65537499999999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6.7000000000000004E-2</v>
      </c>
      <c r="D28" s="74">
        <f>D20</f>
        <v>91.974250000000012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1.57</v>
      </c>
      <c r="D29" s="74">
        <f>D21</f>
        <v>2155.2175000000007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3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1423</v>
      </c>
      <c r="G4" s="3"/>
    </row>
    <row r="5" spans="1:7" ht="18.75" x14ac:dyDescent="0.3">
      <c r="A5" s="1" t="s">
        <v>7</v>
      </c>
      <c r="B5" s="275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8.4033613445378155</v>
      </c>
      <c r="G8" s="3"/>
    </row>
    <row r="9" spans="1:7" ht="18.75" x14ac:dyDescent="0.3">
      <c r="A9" s="1" t="s">
        <v>66</v>
      </c>
      <c r="B9" s="820">
        <v>7132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16"/>
      <c r="D11" s="816"/>
      <c r="E11" s="817"/>
      <c r="F11" s="1"/>
    </row>
    <row r="12" spans="1:7" ht="18.75" x14ac:dyDescent="0.3">
      <c r="A12" s="2072" t="s">
        <v>19</v>
      </c>
      <c r="B12" s="2072"/>
      <c r="C12" s="822"/>
      <c r="D12" s="822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818"/>
      <c r="D13" s="81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821"/>
      <c r="B16" s="821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819" t="s">
        <v>25</v>
      </c>
      <c r="D18" s="815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199.92000000000002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5.7119999999999989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44.267999999999994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820" t="s">
        <v>30</v>
      </c>
      <c r="E24" s="9">
        <f>F4</f>
        <v>1423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819" t="s">
        <v>25</v>
      </c>
      <c r="D26" s="815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199.92000000000002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5.7119999999999989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44.267999999999994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4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1422</v>
      </c>
      <c r="G4" s="3"/>
    </row>
    <row r="5" spans="1:7" ht="18.75" x14ac:dyDescent="0.3">
      <c r="A5" s="1" t="s">
        <v>7</v>
      </c>
      <c r="B5" s="275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8.4033613445378155</v>
      </c>
      <c r="G8" s="3"/>
    </row>
    <row r="9" spans="1:7" ht="18.75" x14ac:dyDescent="0.3">
      <c r="A9" s="1" t="s">
        <v>66</v>
      </c>
      <c r="B9" s="820">
        <v>7132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16"/>
      <c r="D11" s="816"/>
      <c r="E11" s="817"/>
      <c r="F11" s="1"/>
    </row>
    <row r="12" spans="1:7" ht="18.75" x14ac:dyDescent="0.3">
      <c r="A12" s="2072" t="s">
        <v>19</v>
      </c>
      <c r="B12" s="2072"/>
      <c r="C12" s="822"/>
      <c r="D12" s="822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818"/>
      <c r="D13" s="81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821"/>
      <c r="B16" s="821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819" t="s">
        <v>25</v>
      </c>
      <c r="D18" s="815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199.92000000000002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5.7119999999999989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44.267999999999994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820" t="s">
        <v>30</v>
      </c>
      <c r="E24" s="9">
        <f>F4</f>
        <v>1422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819" t="s">
        <v>25</v>
      </c>
      <c r="D26" s="815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199.92000000000002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5.7119999999999989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44.267999999999994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1421</v>
      </c>
      <c r="G4" s="3"/>
    </row>
    <row r="5" spans="1:7" ht="18.75" x14ac:dyDescent="0.3">
      <c r="A5" s="1" t="s">
        <v>7</v>
      </c>
      <c r="B5" s="275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8.4033613445378155</v>
      </c>
      <c r="G8" s="3"/>
    </row>
    <row r="9" spans="1:7" ht="18.75" x14ac:dyDescent="0.3">
      <c r="A9" s="1" t="s">
        <v>66</v>
      </c>
      <c r="B9" s="820">
        <v>7132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816"/>
      <c r="D11" s="816"/>
      <c r="E11" s="817"/>
      <c r="F11" s="1"/>
    </row>
    <row r="12" spans="1:7" ht="18.75" x14ac:dyDescent="0.3">
      <c r="A12" s="2072" t="s">
        <v>19</v>
      </c>
      <c r="B12" s="2072"/>
      <c r="C12" s="822"/>
      <c r="D12" s="822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818"/>
      <c r="D13" s="81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821"/>
      <c r="B16" s="821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819" t="s">
        <v>25</v>
      </c>
      <c r="D18" s="815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199.92000000000002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5.7119999999999989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44.267999999999994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820" t="s">
        <v>30</v>
      </c>
      <c r="E24" s="9">
        <f>F4</f>
        <v>1421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819" t="s">
        <v>25</v>
      </c>
      <c r="D26" s="815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199.92000000000002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5.7119999999999989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44.267999999999994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1410</v>
      </c>
      <c r="G4" s="3"/>
    </row>
    <row r="5" spans="1:10" ht="18.75" x14ac:dyDescent="0.3">
      <c r="A5" s="1" t="s">
        <v>7</v>
      </c>
      <c r="B5" s="277">
        <f>B6*B8</f>
        <v>137.27500000000001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323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8.7415771262065203</v>
      </c>
      <c r="G8" s="3"/>
    </row>
    <row r="9" spans="1:10" ht="18.75" x14ac:dyDescent="0.3">
      <c r="A9" s="1" t="s">
        <v>66</v>
      </c>
      <c r="B9" s="1">
        <v>7190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13"/>
      <c r="D11" s="813"/>
      <c r="E11" s="812"/>
      <c r="F11" s="1"/>
    </row>
    <row r="12" spans="1:10" ht="18.75" x14ac:dyDescent="0.3">
      <c r="A12" s="2072" t="s">
        <v>20</v>
      </c>
      <c r="B12" s="2072"/>
      <c r="C12" s="810"/>
      <c r="D12" s="810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14" t="s">
        <v>29</v>
      </c>
      <c r="B15" s="814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811" t="s">
        <v>25</v>
      </c>
      <c r="D17" s="808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2.4E-2</v>
      </c>
      <c r="D18" s="74">
        <f>B5*C18/100*1000</f>
        <v>32.946000000000005</v>
      </c>
      <c r="E18" s="1"/>
      <c r="F18" s="212"/>
    </row>
    <row r="19" spans="1:12" ht="18.75" x14ac:dyDescent="0.3">
      <c r="A19" s="2077" t="s">
        <v>28</v>
      </c>
      <c r="B19" s="2077"/>
      <c r="C19" s="116">
        <v>8.0000000000000002E-3</v>
      </c>
      <c r="D19" s="74">
        <f>B5*C19/100*1000</f>
        <v>10.982000000000001</v>
      </c>
      <c r="E19" s="1"/>
      <c r="F19" s="212"/>
    </row>
    <row r="20" spans="1:12" ht="18.75" x14ac:dyDescent="0.3">
      <c r="A20" s="2077" t="s">
        <v>67</v>
      </c>
      <c r="B20" s="2077"/>
      <c r="C20" s="20">
        <v>0.04</v>
      </c>
      <c r="D20" s="74">
        <f>B5*C20/100*1000</f>
        <v>54.910000000000011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CLARO</v>
      </c>
      <c r="D23" s="809" t="s">
        <v>30</v>
      </c>
      <c r="E23" s="9">
        <f>F4</f>
        <v>1410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811" t="s">
        <v>25</v>
      </c>
      <c r="D24" s="808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32.946000000000005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10.982000000000001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54.910000000000011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1409</v>
      </c>
      <c r="G4" s="3"/>
    </row>
    <row r="5" spans="1:10" ht="18.75" x14ac:dyDescent="0.3">
      <c r="A5" s="1" t="s">
        <v>7</v>
      </c>
      <c r="B5" s="277">
        <f>B6*B8</f>
        <v>137.27500000000001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323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8.7415771262065203</v>
      </c>
      <c r="G8" s="3"/>
    </row>
    <row r="9" spans="1:10" ht="18.75" x14ac:dyDescent="0.3">
      <c r="A9" s="1" t="s">
        <v>66</v>
      </c>
      <c r="B9" s="1">
        <v>7190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13"/>
      <c r="D11" s="813"/>
      <c r="E11" s="812"/>
      <c r="F11" s="1"/>
    </row>
    <row r="12" spans="1:10" ht="18.75" x14ac:dyDescent="0.3">
      <c r="A12" s="2072" t="s">
        <v>20</v>
      </c>
      <c r="B12" s="2072"/>
      <c r="C12" s="810"/>
      <c r="D12" s="810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14" t="s">
        <v>29</v>
      </c>
      <c r="B15" s="814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811" t="s">
        <v>25</v>
      </c>
      <c r="D17" s="808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2.4E-2</v>
      </c>
      <c r="D18" s="74">
        <f>B5*C18/100*1000</f>
        <v>32.946000000000005</v>
      </c>
      <c r="E18" s="1"/>
      <c r="F18" s="212"/>
    </row>
    <row r="19" spans="1:12" ht="18.75" x14ac:dyDescent="0.3">
      <c r="A19" s="2077" t="s">
        <v>28</v>
      </c>
      <c r="B19" s="2077"/>
      <c r="C19" s="116">
        <v>8.0000000000000002E-3</v>
      </c>
      <c r="D19" s="74">
        <f>B5*C19/100*1000</f>
        <v>10.982000000000001</v>
      </c>
      <c r="E19" s="1"/>
      <c r="F19" s="212"/>
    </row>
    <row r="20" spans="1:12" ht="18.75" x14ac:dyDescent="0.3">
      <c r="A20" s="2077" t="s">
        <v>67</v>
      </c>
      <c r="B20" s="2077"/>
      <c r="C20" s="20">
        <v>0.04</v>
      </c>
      <c r="D20" s="74">
        <f>B5*C20/100*1000</f>
        <v>54.910000000000011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CLARO</v>
      </c>
      <c r="D23" s="809" t="s">
        <v>30</v>
      </c>
      <c r="E23" s="9">
        <f>F4</f>
        <v>1409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811" t="s">
        <v>25</v>
      </c>
      <c r="D24" s="808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32.946000000000005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10.982000000000001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54.910000000000011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1408</v>
      </c>
      <c r="G4" s="3"/>
    </row>
    <row r="5" spans="1:10" ht="18.75" x14ac:dyDescent="0.3">
      <c r="A5" s="1" t="s">
        <v>7</v>
      </c>
      <c r="B5" s="277">
        <f>B6*B8</f>
        <v>137.27500000000001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323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8.7415771262065203</v>
      </c>
      <c r="G8" s="3"/>
    </row>
    <row r="9" spans="1:10" ht="18.75" x14ac:dyDescent="0.3">
      <c r="A9" s="1" t="s">
        <v>66</v>
      </c>
      <c r="B9" s="1">
        <v>7190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813"/>
      <c r="D11" s="813"/>
      <c r="E11" s="812"/>
      <c r="F11" s="1"/>
    </row>
    <row r="12" spans="1:10" ht="18.75" x14ac:dyDescent="0.3">
      <c r="A12" s="2072" t="s">
        <v>20</v>
      </c>
      <c r="B12" s="2072"/>
      <c r="C12" s="810"/>
      <c r="D12" s="810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814" t="s">
        <v>29</v>
      </c>
      <c r="B15" s="814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811" t="s">
        <v>25</v>
      </c>
      <c r="D17" s="808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2.4E-2</v>
      </c>
      <c r="D18" s="74">
        <f>B5*C18/100*1000</f>
        <v>32.946000000000005</v>
      </c>
      <c r="E18" s="1"/>
      <c r="F18" s="212"/>
    </row>
    <row r="19" spans="1:12" ht="18.75" x14ac:dyDescent="0.3">
      <c r="A19" s="2077" t="s">
        <v>28</v>
      </c>
      <c r="B19" s="2077"/>
      <c r="C19" s="116">
        <v>8.0000000000000002E-3</v>
      </c>
      <c r="D19" s="74">
        <f>B5*C19/100*1000</f>
        <v>10.982000000000001</v>
      </c>
      <c r="E19" s="1"/>
      <c r="F19" s="212"/>
    </row>
    <row r="20" spans="1:12" ht="18.75" x14ac:dyDescent="0.3">
      <c r="A20" s="2077" t="s">
        <v>67</v>
      </c>
      <c r="B20" s="2077"/>
      <c r="C20" s="20">
        <v>0.04</v>
      </c>
      <c r="D20" s="74">
        <f>B5*C20/100*1000</f>
        <v>54.910000000000011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CLARO</v>
      </c>
      <c r="D23" s="809" t="s">
        <v>30</v>
      </c>
      <c r="E23" s="9">
        <f>F4</f>
        <v>1408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811" t="s">
        <v>25</v>
      </c>
      <c r="D24" s="808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32.946000000000005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10.982000000000001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54.910000000000011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7" zoomScale="130" zoomScaleNormal="130" workbookViewId="0">
      <selection activeCell="C22" sqref="C2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804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1334</v>
      </c>
      <c r="G4" s="3"/>
    </row>
    <row r="5" spans="1:7" ht="18.75" x14ac:dyDescent="0.3">
      <c r="A5" s="1" t="s">
        <v>7</v>
      </c>
      <c r="B5" s="138">
        <f>B6*B8</f>
        <v>155.97499999999999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1">
        <f>F7/B5</f>
        <v>7.6935406315114605</v>
      </c>
      <c r="G8" s="3"/>
    </row>
    <row r="9" spans="1:7" ht="18.75" x14ac:dyDescent="0.3">
      <c r="A9" s="1" t="s">
        <v>66</v>
      </c>
      <c r="B9" s="1">
        <v>5582</v>
      </c>
      <c r="C9" s="1"/>
      <c r="D9" s="1"/>
      <c r="E9" s="1"/>
      <c r="F9" s="1" t="s">
        <v>88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807"/>
      <c r="D12" s="807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805"/>
      <c r="D13" s="805">
        <v>1</v>
      </c>
      <c r="E13" s="21">
        <f>F7*D13</f>
        <v>1200</v>
      </c>
      <c r="F13" s="1"/>
    </row>
    <row r="14" spans="1:7" ht="18.75" x14ac:dyDescent="0.3">
      <c r="A14" s="2154" t="s">
        <v>142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806" t="s">
        <v>25</v>
      </c>
      <c r="D18" s="803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1.2999999999999999E-3</v>
      </c>
      <c r="D19" s="74">
        <f>B5*C19/100*1000</f>
        <v>2.0276749999999999</v>
      </c>
      <c r="E19" s="1"/>
      <c r="F19" s="1"/>
    </row>
    <row r="20" spans="1:12" ht="18.75" x14ac:dyDescent="0.3">
      <c r="A20" s="2077" t="s">
        <v>62</v>
      </c>
      <c r="B20" s="2077"/>
      <c r="C20" s="119">
        <v>2.5999999999999999E-3</v>
      </c>
      <c r="D20" s="74">
        <f>B5*C20/100*1000</f>
        <v>4.0553499999999998</v>
      </c>
      <c r="E20" s="1"/>
      <c r="F20" s="1"/>
    </row>
    <row r="21" spans="1:12" ht="18.75" x14ac:dyDescent="0.3">
      <c r="A21" s="2077" t="s">
        <v>63</v>
      </c>
      <c r="B21" s="2077"/>
      <c r="C21" s="119">
        <v>0.29399999999999998</v>
      </c>
      <c r="D21" s="74">
        <f>B5*C21/100*1000</f>
        <v>458.56649999999991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804" t="s">
        <v>30</v>
      </c>
      <c r="E24" s="9">
        <f>F4</f>
        <v>1334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806" t="s">
        <v>25</v>
      </c>
      <c r="D26" s="802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1.2999999999999999E-3</v>
      </c>
      <c r="D27" s="74">
        <f>B5*C27/100*1000</f>
        <v>2.0276749999999999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2.5999999999999999E-3</v>
      </c>
      <c r="D28" s="74">
        <f>D20</f>
        <v>4.0553499999999998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0.29399999999999998</v>
      </c>
      <c r="D29" s="74">
        <f>D21</f>
        <v>458.56649999999991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12:B12"/>
    <mergeCell ref="A1:B1"/>
    <mergeCell ref="C1:D1"/>
    <mergeCell ref="E1:F1"/>
    <mergeCell ref="A11:B11"/>
    <mergeCell ref="C11:E11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34:B34"/>
    <mergeCell ref="A35:B35"/>
    <mergeCell ref="A26:B26"/>
    <mergeCell ref="A27:B27"/>
    <mergeCell ref="A28:B28"/>
    <mergeCell ref="A29:B29"/>
    <mergeCell ref="A32:D32"/>
    <mergeCell ref="A33:B33"/>
  </mergeCells>
  <pageMargins left="0.7" right="0.7" top="0.75" bottom="0.75" header="0.3" footer="0.3"/>
  <pageSetup paperSize="9"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7" zoomScale="130" zoomScaleNormal="130" workbookViewId="0">
      <selection activeCell="A15" sqref="A15:B1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796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1335</v>
      </c>
      <c r="G4" s="3"/>
    </row>
    <row r="5" spans="1:7" ht="18.75" x14ac:dyDescent="0.3">
      <c r="A5" s="1" t="s">
        <v>7</v>
      </c>
      <c r="B5" s="138">
        <f>B6*B8</f>
        <v>155.97499999999999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1">
        <f>F7/B5</f>
        <v>7.6935406315114605</v>
      </c>
      <c r="G8" s="3"/>
    </row>
    <row r="9" spans="1:7" ht="18.75" x14ac:dyDescent="0.3">
      <c r="A9" s="1" t="s">
        <v>66</v>
      </c>
      <c r="B9" s="1">
        <v>5582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801"/>
      <c r="D12" s="801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798"/>
      <c r="D13" s="798">
        <v>1</v>
      </c>
      <c r="E13" s="21">
        <f>F7*D13</f>
        <v>1200</v>
      </c>
      <c r="F13" s="1"/>
    </row>
    <row r="14" spans="1:7" ht="18.75" x14ac:dyDescent="0.3">
      <c r="A14" s="2154" t="s">
        <v>142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800" t="s">
        <v>25</v>
      </c>
      <c r="D18" s="799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4.1000000000000003E-3</v>
      </c>
      <c r="D19" s="74">
        <f>B5*C19/100*1000</f>
        <v>6.3949750000000005</v>
      </c>
      <c r="E19" s="1"/>
      <c r="F19" s="1"/>
    </row>
    <row r="20" spans="1:12" ht="18.75" x14ac:dyDescent="0.3">
      <c r="A20" s="2077" t="s">
        <v>62</v>
      </c>
      <c r="B20" s="2077"/>
      <c r="C20" s="119">
        <v>8.6999999999999994E-3</v>
      </c>
      <c r="D20" s="74">
        <f>B5*C20/100*1000</f>
        <v>13.569824999999998</v>
      </c>
      <c r="E20" s="1"/>
      <c r="F20" s="1"/>
    </row>
    <row r="21" spans="1:12" ht="18.75" x14ac:dyDescent="0.3">
      <c r="A21" s="2077" t="s">
        <v>63</v>
      </c>
      <c r="B21" s="2077"/>
      <c r="C21" s="119">
        <v>0.98199999999999998</v>
      </c>
      <c r="D21" s="74">
        <f>B5*C21/100*1000</f>
        <v>1531.6745000000001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796" t="s">
        <v>30</v>
      </c>
      <c r="E24" s="9">
        <f>F4</f>
        <v>1335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800" t="s">
        <v>25</v>
      </c>
      <c r="D26" s="797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4.1000000000000003E-3</v>
      </c>
      <c r="D27" s="74">
        <f>B5*C27/100*1000</f>
        <v>6.3949750000000005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8.6999999999999994E-3</v>
      </c>
      <c r="D28" s="74">
        <f>D20</f>
        <v>13.569824999999998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0.98199999999999998</v>
      </c>
      <c r="D29" s="74">
        <f>D21</f>
        <v>1531.6745000000001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12:B12"/>
    <mergeCell ref="A1:B1"/>
    <mergeCell ref="C1:D1"/>
    <mergeCell ref="E1:F1"/>
    <mergeCell ref="A11:B11"/>
    <mergeCell ref="C11:E11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34:B34"/>
    <mergeCell ref="A35:B35"/>
    <mergeCell ref="A26:B26"/>
    <mergeCell ref="A27:B27"/>
    <mergeCell ref="A28:B28"/>
    <mergeCell ref="A29:B29"/>
    <mergeCell ref="A32:D32"/>
    <mergeCell ref="A33:B33"/>
  </mergeCells>
  <pageMargins left="0.7" right="0.7" top="0.75" bottom="0.75" header="0.3" footer="0.3"/>
  <pageSetup paperSize="9"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A15" sqref="A15:B1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796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1334</v>
      </c>
      <c r="G4" s="3"/>
    </row>
    <row r="5" spans="1:7" ht="18.75" x14ac:dyDescent="0.3">
      <c r="A5" s="1" t="s">
        <v>7</v>
      </c>
      <c r="B5" s="138">
        <f>B6*B8</f>
        <v>155.97499999999999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1">
        <f>F7/B5</f>
        <v>7.6935406315114605</v>
      </c>
      <c r="G8" s="3"/>
    </row>
    <row r="9" spans="1:7" ht="18.75" x14ac:dyDescent="0.3">
      <c r="A9" s="1" t="s">
        <v>66</v>
      </c>
      <c r="B9" s="1">
        <v>5582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801"/>
      <c r="D12" s="801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798"/>
      <c r="D13" s="798">
        <v>1</v>
      </c>
      <c r="E13" s="21">
        <f>F7*D13</f>
        <v>1200</v>
      </c>
      <c r="F13" s="1"/>
    </row>
    <row r="14" spans="1:7" ht="18.75" x14ac:dyDescent="0.3">
      <c r="A14" s="2154" t="s">
        <v>142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800" t="s">
        <v>25</v>
      </c>
      <c r="D18" s="799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4.1000000000000003E-3</v>
      </c>
      <c r="D19" s="74">
        <f>B5*C19/100*1000</f>
        <v>6.3949750000000005</v>
      </c>
      <c r="E19" s="1"/>
      <c r="F19" s="1"/>
    </row>
    <row r="20" spans="1:12" ht="18.75" x14ac:dyDescent="0.3">
      <c r="A20" s="2077" t="s">
        <v>62</v>
      </c>
      <c r="B20" s="2077"/>
      <c r="C20" s="119">
        <v>8.6999999999999994E-3</v>
      </c>
      <c r="D20" s="74">
        <f>B5*C20/100*1000</f>
        <v>13.569824999999998</v>
      </c>
      <c r="E20" s="1"/>
      <c r="F20" s="1"/>
    </row>
    <row r="21" spans="1:12" ht="18.75" x14ac:dyDescent="0.3">
      <c r="A21" s="2077" t="s">
        <v>63</v>
      </c>
      <c r="B21" s="2077"/>
      <c r="C21" s="119">
        <v>0.98199999999999998</v>
      </c>
      <c r="D21" s="74">
        <f>B5*C21/100*1000</f>
        <v>1531.6745000000001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796" t="s">
        <v>30</v>
      </c>
      <c r="E24" s="9">
        <f>F4</f>
        <v>1334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800" t="s">
        <v>25</v>
      </c>
      <c r="D26" s="797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4.1000000000000003E-3</v>
      </c>
      <c r="D27" s="74">
        <f>B5*C27/100*1000</f>
        <v>6.3949750000000005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8.6999999999999994E-3</v>
      </c>
      <c r="D28" s="74">
        <f>D20</f>
        <v>13.569824999999998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0.98199999999999998</v>
      </c>
      <c r="D29" s="74">
        <f>D21</f>
        <v>1531.6745000000001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12:B12"/>
    <mergeCell ref="A1:B1"/>
    <mergeCell ref="C1:D1"/>
    <mergeCell ref="E1:F1"/>
    <mergeCell ref="A11:B11"/>
    <mergeCell ref="C11:E11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34:B34"/>
    <mergeCell ref="A35:B35"/>
    <mergeCell ref="A26:B26"/>
    <mergeCell ref="A27:B27"/>
    <mergeCell ref="A28:B28"/>
    <mergeCell ref="A29:B29"/>
    <mergeCell ref="A32:D32"/>
    <mergeCell ref="A33:B33"/>
  </mergeCells>
  <pageMargins left="0.7" right="0.7" top="0.75" bottom="0.75" header="0.3" footer="0.3"/>
  <pageSetup paperSize="9"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9" zoomScale="130" zoomScaleNormal="130" workbookViewId="0">
      <selection activeCell="A16" sqref="A16:B16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796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1333</v>
      </c>
      <c r="G4" s="3"/>
    </row>
    <row r="5" spans="1:7" ht="18.75" x14ac:dyDescent="0.3">
      <c r="A5" s="1" t="s">
        <v>7</v>
      </c>
      <c r="B5" s="138">
        <f>B6*B8</f>
        <v>155.97499999999999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1">
        <f>F7/B5</f>
        <v>7.6935406315114605</v>
      </c>
      <c r="G8" s="3"/>
    </row>
    <row r="9" spans="1:7" ht="18.75" x14ac:dyDescent="0.3">
      <c r="A9" s="1" t="s">
        <v>66</v>
      </c>
      <c r="B9" s="1">
        <v>5582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801"/>
      <c r="D12" s="801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798"/>
      <c r="D13" s="798">
        <v>1</v>
      </c>
      <c r="E13" s="21">
        <f>F7*D13</f>
        <v>1200</v>
      </c>
      <c r="F13" s="1"/>
    </row>
    <row r="14" spans="1:7" ht="18.75" x14ac:dyDescent="0.3">
      <c r="A14" s="2154" t="s">
        <v>142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 t="s">
        <v>29</v>
      </c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800" t="s">
        <v>25</v>
      </c>
      <c r="D18" s="799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4.1000000000000003E-3</v>
      </c>
      <c r="D19" s="74">
        <f>B5*C19/100*1000</f>
        <v>6.3949750000000005</v>
      </c>
      <c r="E19" s="1"/>
      <c r="F19" s="1"/>
    </row>
    <row r="20" spans="1:12" ht="18.75" x14ac:dyDescent="0.3">
      <c r="A20" s="2077" t="s">
        <v>62</v>
      </c>
      <c r="B20" s="2077"/>
      <c r="C20" s="119">
        <v>8.6999999999999994E-3</v>
      </c>
      <c r="D20" s="74">
        <f>B5*C20/100*1000</f>
        <v>13.569824999999998</v>
      </c>
      <c r="E20" s="1"/>
      <c r="F20" s="1"/>
    </row>
    <row r="21" spans="1:12" ht="18.75" x14ac:dyDescent="0.3">
      <c r="A21" s="2077" t="s">
        <v>63</v>
      </c>
      <c r="B21" s="2077"/>
      <c r="C21" s="119">
        <v>0.98199999999999998</v>
      </c>
      <c r="D21" s="74">
        <f>B5*C21/100*1000</f>
        <v>1531.6745000000001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796" t="s">
        <v>30</v>
      </c>
      <c r="E24" s="9">
        <f>F4</f>
        <v>1333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800" t="s">
        <v>25</v>
      </c>
      <c r="D26" s="797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4.1000000000000003E-3</v>
      </c>
      <c r="D27" s="74">
        <f>B5*C27/100*1000</f>
        <v>6.3949750000000005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8.6999999999999994E-3</v>
      </c>
      <c r="D28" s="74">
        <f>D20</f>
        <v>13.569824999999998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0.98199999999999998</v>
      </c>
      <c r="D29" s="74">
        <f>D21</f>
        <v>1531.6745000000001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12:B12"/>
    <mergeCell ref="A1:B1"/>
    <mergeCell ref="C1:D1"/>
    <mergeCell ref="E1:F1"/>
    <mergeCell ref="A11:B11"/>
    <mergeCell ref="C11:E11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34:B34"/>
    <mergeCell ref="A35:B35"/>
    <mergeCell ref="A26:B26"/>
    <mergeCell ref="A27:B27"/>
    <mergeCell ref="A28:B28"/>
    <mergeCell ref="A29:B29"/>
    <mergeCell ref="A32:D32"/>
    <mergeCell ref="A33:B33"/>
  </mergeCells>
  <pageMargins left="0.7" right="0.7" top="0.75" bottom="0.75" header="0.3" footer="0.3"/>
  <pageSetup paperSize="9"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0"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1326</v>
      </c>
    </row>
    <row r="5" spans="1:6" ht="18.75" x14ac:dyDescent="0.3">
      <c r="A5" s="1" t="s">
        <v>7</v>
      </c>
      <c r="B5" s="275">
        <f>B6*B8</f>
        <v>114.75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270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18.300653594771241</v>
      </c>
    </row>
    <row r="9" spans="1:6" ht="18.75" x14ac:dyDescent="0.3">
      <c r="A9" s="1" t="s">
        <v>66</v>
      </c>
      <c r="B9" s="296">
        <v>6151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792"/>
      <c r="D12" s="792">
        <v>1</v>
      </c>
      <c r="E12" s="21">
        <f>F7*D12</f>
        <v>2100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4200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794"/>
      <c r="B15" s="794"/>
      <c r="C15" s="22"/>
      <c r="D15" s="25"/>
      <c r="E15" s="23"/>
      <c r="F15" s="795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31" t="s">
        <v>25</v>
      </c>
      <c r="D17" s="793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0.24</v>
      </c>
      <c r="D18" s="74">
        <f>B5*C18/100*1000</f>
        <v>275.39999999999998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1326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795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f t="shared" ref="C25:D25" si="0">C18</f>
        <v>0.24</v>
      </c>
      <c r="D25" s="49">
        <f t="shared" si="0"/>
        <v>275.39999999999998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4200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4200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3150</v>
      </c>
    </row>
  </sheetData>
  <mergeCells count="22">
    <mergeCell ref="A29:D29"/>
    <mergeCell ref="A30:B30"/>
    <mergeCell ref="A31:B31"/>
    <mergeCell ref="A32:B32"/>
    <mergeCell ref="A20:B20"/>
    <mergeCell ref="A24:B24"/>
    <mergeCell ref="A25:B25"/>
    <mergeCell ref="A26:B26"/>
    <mergeCell ref="A27:B27"/>
    <mergeCell ref="E27:F27"/>
    <mergeCell ref="A13:B13"/>
    <mergeCell ref="A14:B14"/>
    <mergeCell ref="A16:B16"/>
    <mergeCell ref="A17:B17"/>
    <mergeCell ref="A18:B18"/>
    <mergeCell ref="A19:B19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1323</v>
      </c>
      <c r="G4" s="3"/>
    </row>
    <row r="5" spans="1:7" ht="18.75" x14ac:dyDescent="0.3">
      <c r="A5" s="1" t="s">
        <v>7</v>
      </c>
      <c r="B5" s="277">
        <f>B6*B8</f>
        <v>146.625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345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735">
        <f>F7/B5</f>
        <v>8.1841432225063944</v>
      </c>
      <c r="G8" s="3"/>
    </row>
    <row r="9" spans="1:7" ht="18.75" x14ac:dyDescent="0.3">
      <c r="A9" s="1" t="s">
        <v>66</v>
      </c>
      <c r="B9" s="1">
        <v>6745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87"/>
      <c r="D11" s="787"/>
      <c r="E11" s="789"/>
      <c r="F11" s="1"/>
    </row>
    <row r="12" spans="1:7" ht="18.75" x14ac:dyDescent="0.3">
      <c r="A12" s="2072" t="s">
        <v>19</v>
      </c>
      <c r="B12" s="2072"/>
      <c r="C12" s="791"/>
      <c r="D12" s="79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85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788"/>
      <c r="B16" s="788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90" t="s">
        <v>25</v>
      </c>
      <c r="D18" s="78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381.22500000000002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109.96874999999999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2346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783" t="s">
        <v>30</v>
      </c>
      <c r="E24" s="9">
        <f>F4</f>
        <v>1323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784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381.22500000000002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109.96874999999999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2346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1322</v>
      </c>
      <c r="G4" s="3"/>
    </row>
    <row r="5" spans="1:7" ht="18.75" x14ac:dyDescent="0.3">
      <c r="A5" s="1" t="s">
        <v>7</v>
      </c>
      <c r="B5" s="277">
        <f>B6*B8</f>
        <v>146.625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345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735">
        <f>F7/B5</f>
        <v>8.1841432225063944</v>
      </c>
      <c r="G8" s="3"/>
    </row>
    <row r="9" spans="1:7" ht="18.75" x14ac:dyDescent="0.3">
      <c r="A9" s="1" t="s">
        <v>66</v>
      </c>
      <c r="B9" s="1">
        <v>6745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87"/>
      <c r="D11" s="787"/>
      <c r="E11" s="789"/>
      <c r="F11" s="1"/>
    </row>
    <row r="12" spans="1:7" ht="18.75" x14ac:dyDescent="0.3">
      <c r="A12" s="2072" t="s">
        <v>19</v>
      </c>
      <c r="B12" s="2072"/>
      <c r="C12" s="791"/>
      <c r="D12" s="79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85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788"/>
      <c r="B16" s="788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90" t="s">
        <v>25</v>
      </c>
      <c r="D18" s="78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381.22500000000002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109.96874999999999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2346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783" t="s">
        <v>30</v>
      </c>
      <c r="E24" s="9">
        <f>F4</f>
        <v>1322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784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381.22500000000002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109.96874999999999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2346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1321</v>
      </c>
      <c r="G4" s="3"/>
    </row>
    <row r="5" spans="1:7" ht="18.75" x14ac:dyDescent="0.3">
      <c r="A5" s="1" t="s">
        <v>7</v>
      </c>
      <c r="B5" s="277">
        <f>B6*B8</f>
        <v>146.625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345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735">
        <f>F7/B5</f>
        <v>8.1841432225063944</v>
      </c>
      <c r="G8" s="3"/>
    </row>
    <row r="9" spans="1:7" ht="18.75" x14ac:dyDescent="0.3">
      <c r="A9" s="1" t="s">
        <v>66</v>
      </c>
      <c r="B9" s="1">
        <v>6745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87"/>
      <c r="D11" s="787"/>
      <c r="E11" s="789"/>
      <c r="F11" s="1"/>
    </row>
    <row r="12" spans="1:7" ht="18.75" x14ac:dyDescent="0.3">
      <c r="A12" s="2072" t="s">
        <v>19</v>
      </c>
      <c r="B12" s="2072"/>
      <c r="C12" s="791"/>
      <c r="D12" s="79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85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788"/>
      <c r="B16" s="788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90" t="s">
        <v>25</v>
      </c>
      <c r="D18" s="78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381.22500000000002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109.96874999999999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2346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783" t="s">
        <v>30</v>
      </c>
      <c r="E24" s="9">
        <f>F4</f>
        <v>1321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784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381.22500000000002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109.96874999999999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2346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2"/>
  <sheetViews>
    <sheetView topLeftCell="A13" zoomScale="130" zoomScaleNormal="130" workbookViewId="0">
      <selection activeCell="A12" sqref="A12:XFD1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1303</v>
      </c>
    </row>
    <row r="5" spans="1:6" ht="18.75" x14ac:dyDescent="0.3">
      <c r="A5" s="1" t="s">
        <v>7</v>
      </c>
      <c r="B5" s="275">
        <f>B6*B8</f>
        <v>114.75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270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18.300653594771241</v>
      </c>
    </row>
    <row r="9" spans="1:6" ht="18.75" x14ac:dyDescent="0.3">
      <c r="A9" s="1" t="s">
        <v>66</v>
      </c>
      <c r="B9" s="296">
        <v>6744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20</v>
      </c>
      <c r="B12" s="2072"/>
      <c r="C12" s="781"/>
      <c r="D12" s="781">
        <v>1</v>
      </c>
      <c r="E12" s="21">
        <f>F7*D12</f>
        <v>2100</v>
      </c>
      <c r="F12" s="1"/>
    </row>
    <row r="13" spans="1:6" ht="18.75" x14ac:dyDescent="0.3">
      <c r="A13" s="2072" t="s">
        <v>21</v>
      </c>
      <c r="B13" s="2072"/>
      <c r="C13" s="20"/>
      <c r="D13" s="21">
        <v>2</v>
      </c>
      <c r="E13" s="21">
        <f>D13*F7</f>
        <v>4200</v>
      </c>
      <c r="F13" s="1"/>
    </row>
    <row r="14" spans="1:6" ht="18.75" x14ac:dyDescent="0.3">
      <c r="A14" s="2072" t="s">
        <v>22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779"/>
      <c r="B15" s="779"/>
      <c r="C15" s="22"/>
      <c r="D15" s="25"/>
      <c r="E15" s="23"/>
      <c r="F15" s="782" t="s">
        <v>84</v>
      </c>
    </row>
    <row r="16" spans="1:6" ht="18.75" x14ac:dyDescent="0.3">
      <c r="A16" s="2073" t="s">
        <v>23</v>
      </c>
      <c r="B16" s="2074"/>
      <c r="C16" s="176"/>
      <c r="D16" s="280"/>
      <c r="E16" s="1"/>
      <c r="F16" s="211"/>
    </row>
    <row r="17" spans="1:6" ht="18.75" x14ac:dyDescent="0.3">
      <c r="A17" s="2079" t="s">
        <v>24</v>
      </c>
      <c r="B17" s="2079"/>
      <c r="C17" s="31" t="s">
        <v>25</v>
      </c>
      <c r="D17" s="780" t="s">
        <v>26</v>
      </c>
      <c r="E17" s="1"/>
      <c r="F17" s="212"/>
    </row>
    <row r="18" spans="1:6" ht="18.75" x14ac:dyDescent="0.3">
      <c r="A18" s="2076" t="s">
        <v>52</v>
      </c>
      <c r="B18" s="2076"/>
      <c r="C18" s="20">
        <v>0.24</v>
      </c>
      <c r="D18" s="74">
        <f>B5*C18/100*1000</f>
        <v>275.39999999999998</v>
      </c>
      <c r="E18" s="1"/>
      <c r="F18" s="212"/>
    </row>
    <row r="19" spans="1:6" ht="18.75" x14ac:dyDescent="0.3">
      <c r="A19" s="2072"/>
      <c r="B19" s="2072"/>
      <c r="C19" s="34"/>
      <c r="D19" s="74"/>
      <c r="E19" s="1"/>
      <c r="F19" s="212"/>
    </row>
    <row r="20" spans="1:6" ht="18.75" x14ac:dyDescent="0.3">
      <c r="A20" s="2072"/>
      <c r="B20" s="2072"/>
      <c r="C20" s="20"/>
      <c r="D20" s="74"/>
      <c r="E20" s="1"/>
      <c r="F20" s="213"/>
    </row>
    <row r="21" spans="1:6" ht="18.75" x14ac:dyDescent="0.3">
      <c r="A21" s="36"/>
      <c r="B21" s="36"/>
      <c r="C21" s="22" t="s">
        <v>29</v>
      </c>
      <c r="D21" s="23"/>
      <c r="E21" s="1"/>
      <c r="F21" s="1"/>
    </row>
    <row r="22" spans="1:6" ht="18.75" x14ac:dyDescent="0.3">
      <c r="A22" s="262"/>
      <c r="B22" s="262"/>
      <c r="C22" s="263"/>
      <c r="D22" s="264"/>
      <c r="E22" s="265"/>
      <c r="F22" s="265"/>
    </row>
    <row r="23" spans="1:6" ht="18.75" x14ac:dyDescent="0.3">
      <c r="A23" s="1" t="str">
        <f>B2</f>
        <v>TELARES DEL SUR</v>
      </c>
      <c r="B23" s="1"/>
      <c r="C23" s="1" t="str">
        <f>B7</f>
        <v>FRANCIA</v>
      </c>
      <c r="D23" s="1" t="s">
        <v>6</v>
      </c>
      <c r="E23" s="9">
        <f>F4</f>
        <v>1303</v>
      </c>
      <c r="F23" s="4">
        <f ca="1">F2</f>
        <v>45555</v>
      </c>
    </row>
    <row r="24" spans="1:6" ht="18.75" x14ac:dyDescent="0.3">
      <c r="A24" s="2094" t="s">
        <v>24</v>
      </c>
      <c r="B24" s="2094"/>
      <c r="C24" s="46" t="s">
        <v>25</v>
      </c>
      <c r="D24" s="782" t="s">
        <v>26</v>
      </c>
      <c r="E24" s="1"/>
      <c r="F24" s="1"/>
    </row>
    <row r="25" spans="1:6" ht="18.75" x14ac:dyDescent="0.3">
      <c r="A25" s="2071" t="str">
        <f>A18</f>
        <v>AZUL LUMACRON FBLE 150%</v>
      </c>
      <c r="B25" s="2071"/>
      <c r="C25" s="48">
        <f t="shared" ref="C25:D25" si="0">C18</f>
        <v>0.24</v>
      </c>
      <c r="D25" s="49">
        <f t="shared" si="0"/>
        <v>275.39999999999998</v>
      </c>
      <c r="E25" s="1"/>
      <c r="F25" s="1"/>
    </row>
    <row r="26" spans="1:6" ht="18.75" x14ac:dyDescent="0.3">
      <c r="A26" s="2068"/>
      <c r="B26" s="2068"/>
      <c r="C26" s="48"/>
      <c r="D26" s="49"/>
      <c r="E26" s="1"/>
      <c r="F26" s="1"/>
    </row>
    <row r="27" spans="1:6" ht="18.75" x14ac:dyDescent="0.3">
      <c r="A27" s="2068"/>
      <c r="B27" s="2068"/>
      <c r="C27" s="48"/>
      <c r="D27" s="49"/>
      <c r="E27" s="2107" t="s">
        <v>83</v>
      </c>
      <c r="F27" s="2108"/>
    </row>
    <row r="28" spans="1:6" x14ac:dyDescent="0.25">
      <c r="D28" s="50"/>
    </row>
    <row r="29" spans="1:6" x14ac:dyDescent="0.25">
      <c r="A29" s="2070" t="s">
        <v>29</v>
      </c>
      <c r="B29" s="2070"/>
      <c r="C29" s="2070"/>
      <c r="D29" s="2070"/>
    </row>
    <row r="30" spans="1:6" x14ac:dyDescent="0.25">
      <c r="A30" s="2070" t="s">
        <v>70</v>
      </c>
      <c r="B30" s="2070"/>
      <c r="C30" s="141">
        <v>2</v>
      </c>
      <c r="D30" s="141">
        <f>F7*C30</f>
        <v>4200</v>
      </c>
    </row>
    <row r="31" spans="1:6" x14ac:dyDescent="0.25">
      <c r="A31" s="2070" t="s">
        <v>71</v>
      </c>
      <c r="B31" s="2070"/>
      <c r="C31" s="141">
        <f>C30</f>
        <v>2</v>
      </c>
      <c r="D31" s="141">
        <f>F7*C31</f>
        <v>4200</v>
      </c>
    </row>
    <row r="32" spans="1:6" x14ac:dyDescent="0.25">
      <c r="A32" s="2070" t="s">
        <v>21</v>
      </c>
      <c r="B32" s="2070"/>
      <c r="C32" s="141">
        <v>1.5</v>
      </c>
      <c r="D32" s="141">
        <f>F7*C32</f>
        <v>3150</v>
      </c>
    </row>
  </sheetData>
  <mergeCells count="22">
    <mergeCell ref="E27:F27"/>
    <mergeCell ref="A29:D29"/>
    <mergeCell ref="A30:B30"/>
    <mergeCell ref="A31:B31"/>
    <mergeCell ref="A32:B32"/>
    <mergeCell ref="A27:B27"/>
    <mergeCell ref="A19:B19"/>
    <mergeCell ref="A20:B20"/>
    <mergeCell ref="A24:B24"/>
    <mergeCell ref="A25:B25"/>
    <mergeCell ref="A26:B26"/>
    <mergeCell ref="A18:B18"/>
    <mergeCell ref="A1:B1"/>
    <mergeCell ref="C1:D1"/>
    <mergeCell ref="E1:F1"/>
    <mergeCell ref="A11:B11"/>
    <mergeCell ref="C11:E11"/>
    <mergeCell ref="A12:B12"/>
    <mergeCell ref="A13:B13"/>
    <mergeCell ref="A14:B14"/>
    <mergeCell ref="A16:B16"/>
    <mergeCell ref="A17:B17"/>
  </mergeCells>
  <pageMargins left="0.7" right="0.7" top="0.75" bottom="0.75" header="0.3" footer="0.3"/>
  <pageSetup paperSize="9"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1302</v>
      </c>
      <c r="G4" s="3"/>
    </row>
    <row r="5" spans="1:7" ht="18.75" x14ac:dyDescent="0.3">
      <c r="A5" s="1" t="s">
        <v>7</v>
      </c>
      <c r="B5" s="275">
        <f>B6*B8</f>
        <v>133.44999999999999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314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8.9921318846009743</v>
      </c>
      <c r="G8" s="3"/>
    </row>
    <row r="9" spans="1:7" ht="18.75" x14ac:dyDescent="0.3">
      <c r="A9" s="1" t="s">
        <v>66</v>
      </c>
      <c r="B9" s="775">
        <v>6803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74"/>
      <c r="D11" s="774"/>
      <c r="E11" s="773"/>
      <c r="F11" s="1"/>
    </row>
    <row r="12" spans="1:7" ht="18.75" x14ac:dyDescent="0.3">
      <c r="A12" s="2072" t="s">
        <v>19</v>
      </c>
      <c r="B12" s="2072"/>
      <c r="C12" s="778"/>
      <c r="D12" s="77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71"/>
      <c r="D13" s="77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777"/>
      <c r="B16" s="777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76" t="s">
        <v>25</v>
      </c>
      <c r="D18" s="772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186.82999999999998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5.3379999999999992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41.369499999999995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775" t="s">
        <v>30</v>
      </c>
      <c r="E24" s="9">
        <f>F4</f>
        <v>1302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776" t="s">
        <v>25</v>
      </c>
      <c r="D26" s="772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186.82999999999998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5.3379999999999992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41.369499999999995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C11" sqref="C11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1301</v>
      </c>
      <c r="G4" s="3"/>
    </row>
    <row r="5" spans="1:7" ht="18.75" x14ac:dyDescent="0.3">
      <c r="A5" s="1" t="s">
        <v>7</v>
      </c>
      <c r="B5" s="275">
        <f>B6*B8</f>
        <v>133.44999999999999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314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8.9921318846009743</v>
      </c>
      <c r="G8" s="3"/>
    </row>
    <row r="9" spans="1:7" ht="18.75" x14ac:dyDescent="0.3">
      <c r="A9" s="1" t="s">
        <v>66</v>
      </c>
      <c r="B9" s="775">
        <v>6803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74"/>
      <c r="D11" s="774"/>
      <c r="E11" s="773"/>
      <c r="F11" s="1"/>
    </row>
    <row r="12" spans="1:7" ht="18.75" x14ac:dyDescent="0.3">
      <c r="A12" s="2072" t="s">
        <v>19</v>
      </c>
      <c r="B12" s="2072"/>
      <c r="C12" s="778"/>
      <c r="D12" s="77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71"/>
      <c r="D13" s="77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777"/>
      <c r="B16" s="777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76" t="s">
        <v>25</v>
      </c>
      <c r="D18" s="772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186.82999999999998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5.3379999999999992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41.369499999999995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775" t="s">
        <v>30</v>
      </c>
      <c r="E24" s="9">
        <f>F4</f>
        <v>1301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776" t="s">
        <v>25</v>
      </c>
      <c r="D26" s="772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186.82999999999998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5.3379999999999992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41.369499999999995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D20" sqref="D2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1300</v>
      </c>
      <c r="G4" s="3"/>
    </row>
    <row r="5" spans="1:7" ht="18.75" x14ac:dyDescent="0.3">
      <c r="A5" s="1" t="s">
        <v>7</v>
      </c>
      <c r="B5" s="275">
        <f>B6*B8</f>
        <v>133.44999999999999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314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8.9921318846009743</v>
      </c>
      <c r="G8" s="3"/>
    </row>
    <row r="9" spans="1:7" ht="18.75" x14ac:dyDescent="0.3">
      <c r="A9" s="1" t="s">
        <v>66</v>
      </c>
      <c r="B9" s="775">
        <v>6803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74"/>
      <c r="D11" s="774"/>
      <c r="E11" s="773"/>
      <c r="F11" s="1"/>
    </row>
    <row r="12" spans="1:7" ht="18.75" x14ac:dyDescent="0.3">
      <c r="A12" s="2072" t="s">
        <v>19</v>
      </c>
      <c r="B12" s="2072"/>
      <c r="C12" s="778"/>
      <c r="D12" s="77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71"/>
      <c r="D13" s="77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777"/>
      <c r="B16" s="777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76" t="s">
        <v>25</v>
      </c>
      <c r="D18" s="772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186.82999999999998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5.3379999999999992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41.369499999999995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775" t="s">
        <v>30</v>
      </c>
      <c r="E24" s="9">
        <f>F4</f>
        <v>1300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776" t="s">
        <v>25</v>
      </c>
      <c r="D26" s="772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186.82999999999998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5.3379999999999992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41.369499999999995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7:B27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C25:D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23" zoomScale="130" zoomScaleNormal="130" workbookViewId="0">
      <selection activeCell="A2" sqref="A2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141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762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1297</v>
      </c>
      <c r="G4" s="3"/>
    </row>
    <row r="5" spans="1:7" ht="18.75" x14ac:dyDescent="0.3">
      <c r="A5" s="1" t="s">
        <v>7</v>
      </c>
      <c r="B5" s="277">
        <f>B6*B8</f>
        <v>229.5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540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100</v>
      </c>
      <c r="C7" s="3"/>
      <c r="D7" s="3"/>
      <c r="E7" s="3" t="s">
        <v>15</v>
      </c>
      <c r="F7" s="279">
        <v>3000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13.071895424836601</v>
      </c>
      <c r="G8" s="3"/>
    </row>
    <row r="9" spans="1:7" ht="18.75" x14ac:dyDescent="0.3">
      <c r="A9" s="1" t="s">
        <v>66</v>
      </c>
      <c r="B9" s="296">
        <v>6151</v>
      </c>
      <c r="C9" s="1"/>
      <c r="D9" s="1"/>
      <c r="E9" s="2130" t="s">
        <v>139</v>
      </c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65"/>
      <c r="D11" s="765"/>
      <c r="E11" s="767"/>
      <c r="F11" s="1"/>
    </row>
    <row r="12" spans="1:7" ht="18.75" x14ac:dyDescent="0.3">
      <c r="A12" s="2072" t="s">
        <v>19</v>
      </c>
      <c r="B12" s="2072"/>
      <c r="C12" s="770"/>
      <c r="D12" s="770">
        <v>0.3</v>
      </c>
      <c r="E12" s="21">
        <f>F7*D12</f>
        <v>900</v>
      </c>
      <c r="F12" s="1"/>
    </row>
    <row r="13" spans="1:7" ht="18.75" x14ac:dyDescent="0.3">
      <c r="A13" s="2072" t="s">
        <v>20</v>
      </c>
      <c r="B13" s="2072"/>
      <c r="C13" s="763"/>
      <c r="D13" s="763">
        <v>0.5</v>
      </c>
      <c r="E13" s="21">
        <f>F7*D13</f>
        <v>1500</v>
      </c>
      <c r="F13" s="1"/>
    </row>
    <row r="14" spans="1:7" ht="18.75" x14ac:dyDescent="0.3">
      <c r="A14" s="2072" t="s">
        <v>140</v>
      </c>
      <c r="B14" s="2072"/>
      <c r="C14" s="20"/>
      <c r="D14" s="21">
        <v>1</v>
      </c>
      <c r="E14" s="21">
        <f>D14*F7</f>
        <v>3000</v>
      </c>
      <c r="F14" s="1"/>
    </row>
    <row r="15" spans="1:7" ht="18.75" x14ac:dyDescent="0.3">
      <c r="A15" s="2072" t="s">
        <v>22</v>
      </c>
      <c r="B15" s="2072"/>
      <c r="C15" s="20"/>
      <c r="D15" s="21">
        <v>1.5</v>
      </c>
      <c r="E15" s="21">
        <f>D15*F7</f>
        <v>4500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768"/>
      <c r="B17" s="768"/>
      <c r="C17" s="22"/>
      <c r="D17" s="25"/>
      <c r="E17" s="23"/>
      <c r="F17" s="769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766" t="s">
        <v>25</v>
      </c>
      <c r="D19" s="764" t="s">
        <v>26</v>
      </c>
      <c r="E19" s="1"/>
      <c r="F19" s="212"/>
    </row>
    <row r="20" spans="1:6" ht="18.75" x14ac:dyDescent="0.3">
      <c r="A20" s="2077"/>
      <c r="B20" s="2077"/>
      <c r="C20" s="20"/>
      <c r="D20" s="74"/>
      <c r="E20" s="1"/>
      <c r="F20" s="212"/>
    </row>
    <row r="21" spans="1:6" ht="18.75" x14ac:dyDescent="0.3">
      <c r="A21" s="2077" t="s">
        <v>52</v>
      </c>
      <c r="B21" s="2077"/>
      <c r="C21" s="34">
        <v>1.2</v>
      </c>
      <c r="D21" s="74">
        <f>B5*C21/100*1000</f>
        <v>2753.9999999999995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FRANCIA</v>
      </c>
      <c r="D25" s="762" t="s">
        <v>30</v>
      </c>
      <c r="E25" s="9">
        <f>F4</f>
        <v>1297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766" t="s">
        <v>25</v>
      </c>
      <c r="D26" s="764" t="s">
        <v>26</v>
      </c>
      <c r="E26" s="1"/>
      <c r="F26" s="1"/>
    </row>
    <row r="27" spans="1:6" ht="18.75" x14ac:dyDescent="0.3">
      <c r="A27" s="2149">
        <f>A20</f>
        <v>0</v>
      </c>
      <c r="B27" s="2150"/>
      <c r="C27" s="48"/>
      <c r="D27" s="49"/>
      <c r="E27" s="1"/>
      <c r="F27" s="1"/>
    </row>
    <row r="28" spans="1:6" ht="18.75" x14ac:dyDescent="0.3">
      <c r="A28" s="2123" t="str">
        <f>A21</f>
        <v>AZUL LUMACRON FBLE 150%</v>
      </c>
      <c r="B28" s="2124"/>
      <c r="C28" s="48">
        <f>C21</f>
        <v>1.2</v>
      </c>
      <c r="D28" s="49">
        <f t="shared" ref="D28" si="0">D21</f>
        <v>2753.9999999999995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6000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6000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4500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12:B12"/>
    <mergeCell ref="A1:B1"/>
    <mergeCell ref="C1:D1"/>
    <mergeCell ref="E1:F1"/>
    <mergeCell ref="E9:F9"/>
    <mergeCell ref="A11:B11"/>
  </mergeCells>
  <pageMargins left="0.7" right="0.7" top="0.75" bottom="0.75" header="0.3" footer="0.3"/>
  <pageSetup paperSize="9" orientation="portrait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0" zoomScale="130" zoomScaleNormal="130" workbookViewId="0">
      <selection activeCell="F7" sqref="F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1291</v>
      </c>
    </row>
    <row r="5" spans="1:6" ht="18.75" x14ac:dyDescent="0.3">
      <c r="A5" s="1" t="s">
        <v>7</v>
      </c>
      <c r="B5" s="275">
        <f>B6*B8</f>
        <v>114.75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270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18.300653594771241</v>
      </c>
    </row>
    <row r="9" spans="1:6" ht="18.75" x14ac:dyDescent="0.3">
      <c r="A9" s="1" t="s">
        <v>66</v>
      </c>
      <c r="B9" s="296">
        <v>6744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761"/>
      <c r="D12" s="761">
        <v>0.5</v>
      </c>
      <c r="E12" s="21">
        <f>F7*D12</f>
        <v>1050</v>
      </c>
      <c r="F12" s="1"/>
    </row>
    <row r="13" spans="1:6" ht="18.75" x14ac:dyDescent="0.3">
      <c r="A13" s="2072" t="s">
        <v>20</v>
      </c>
      <c r="B13" s="2072"/>
      <c r="C13" s="757"/>
      <c r="D13" s="757">
        <v>1</v>
      </c>
      <c r="E13" s="21">
        <f>F7*D13</f>
        <v>2100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4200</v>
      </c>
      <c r="F15" s="1"/>
    </row>
    <row r="16" spans="1:6" ht="18.75" x14ac:dyDescent="0.3">
      <c r="A16" s="759"/>
      <c r="B16" s="759"/>
      <c r="C16" s="22"/>
      <c r="D16" s="25"/>
      <c r="E16" s="23"/>
      <c r="F16" s="760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758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1376.9999999999998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1291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760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1376.9999999999998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4200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4200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3150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0" zoomScale="130" zoomScaleNormal="130" workbookViewId="0">
      <selection activeCell="F7" sqref="F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1290</v>
      </c>
    </row>
    <row r="5" spans="1:6" ht="18.75" x14ac:dyDescent="0.3">
      <c r="A5" s="1" t="s">
        <v>7</v>
      </c>
      <c r="B5" s="275">
        <f>B6*B8</f>
        <v>114.75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270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18.300653594771241</v>
      </c>
    </row>
    <row r="9" spans="1:6" ht="18.75" x14ac:dyDescent="0.3">
      <c r="A9" s="1" t="s">
        <v>66</v>
      </c>
      <c r="B9" s="296">
        <v>6744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761"/>
      <c r="D12" s="761">
        <v>0.5</v>
      </c>
      <c r="E12" s="21">
        <f>F7*D12</f>
        <v>1050</v>
      </c>
      <c r="F12" s="1"/>
    </row>
    <row r="13" spans="1:6" ht="18.75" x14ac:dyDescent="0.3">
      <c r="A13" s="2072" t="s">
        <v>20</v>
      </c>
      <c r="B13" s="2072"/>
      <c r="C13" s="757"/>
      <c r="D13" s="757">
        <v>1</v>
      </c>
      <c r="E13" s="21">
        <f>F7*D13</f>
        <v>2100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4200</v>
      </c>
      <c r="F15" s="1"/>
    </row>
    <row r="16" spans="1:6" ht="18.75" x14ac:dyDescent="0.3">
      <c r="A16" s="759"/>
      <c r="B16" s="759"/>
      <c r="C16" s="22"/>
      <c r="D16" s="25"/>
      <c r="E16" s="23"/>
      <c r="F16" s="760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758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1376.9999999999998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1290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760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1376.9999999999998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4200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4200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3150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0" zoomScale="130" zoomScaleNormal="130" workbookViewId="0">
      <selection activeCell="B7" sqref="B7:C7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1271</v>
      </c>
      <c r="G4" s="3"/>
    </row>
    <row r="5" spans="1:7" ht="18.75" x14ac:dyDescent="0.3">
      <c r="A5" s="1" t="s">
        <v>7</v>
      </c>
      <c r="B5" s="277">
        <f>B6*B8</f>
        <v>123.675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291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735">
        <f>F7/B5</f>
        <v>9.7028502122498494</v>
      </c>
      <c r="G8" s="3"/>
    </row>
    <row r="9" spans="1:7" ht="18.75" x14ac:dyDescent="0.3">
      <c r="A9" s="1" t="s">
        <v>66</v>
      </c>
      <c r="B9" s="1">
        <v>6804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49"/>
      <c r="D11" s="749"/>
      <c r="E11" s="754"/>
      <c r="F11" s="1"/>
    </row>
    <row r="12" spans="1:7" ht="18.75" x14ac:dyDescent="0.3">
      <c r="A12" s="2072" t="s">
        <v>19</v>
      </c>
      <c r="B12" s="2072"/>
      <c r="C12" s="756"/>
      <c r="D12" s="75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48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755"/>
      <c r="B16" s="755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53" t="s">
        <v>25</v>
      </c>
      <c r="D18" s="750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321.55500000000006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92.756249999999994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1978.8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751" t="s">
        <v>30</v>
      </c>
      <c r="E24" s="9">
        <f>F4</f>
        <v>1271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752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321.55500000000006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92.756249999999994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1978.8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12:B12"/>
    <mergeCell ref="A1:B1"/>
    <mergeCell ref="C1:D1"/>
    <mergeCell ref="E1:F1"/>
    <mergeCell ref="B7:C7"/>
    <mergeCell ref="A11:B11"/>
  </mergeCells>
  <pageMargins left="0.7" right="0.7" top="0.75" bottom="0.75" header="0.3" footer="0.3"/>
  <pageSetup paperSize="9"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1270</v>
      </c>
      <c r="G4" s="3"/>
    </row>
    <row r="5" spans="1:7" ht="18.75" x14ac:dyDescent="0.3">
      <c r="A5" s="1" t="s">
        <v>7</v>
      </c>
      <c r="B5" s="277">
        <f>B6*B8</f>
        <v>136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320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735">
        <f>F7/B5</f>
        <v>8.8235294117647065</v>
      </c>
      <c r="G8" s="3"/>
    </row>
    <row r="9" spans="1:7" ht="18.75" x14ac:dyDescent="0.3">
      <c r="A9" s="1" t="s">
        <v>66</v>
      </c>
      <c r="B9" s="1">
        <v>6804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43"/>
      <c r="D11" s="743"/>
      <c r="E11" s="744"/>
      <c r="F11" s="1"/>
    </row>
    <row r="12" spans="1:7" ht="18.75" x14ac:dyDescent="0.3">
      <c r="A12" s="2072" t="s">
        <v>19</v>
      </c>
      <c r="B12" s="2072"/>
      <c r="C12" s="747"/>
      <c r="D12" s="747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41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746"/>
      <c r="B16" s="746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45" t="s">
        <v>25</v>
      </c>
      <c r="D18" s="742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353.59999999999997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102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2176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739" t="s">
        <v>30</v>
      </c>
      <c r="E24" s="9">
        <f>F4</f>
        <v>1270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740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353.59999999999997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102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2176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3" zoomScale="130" zoomScaleNormal="130" workbookViewId="0">
      <selection activeCell="B4" sqref="B4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101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1243</v>
      </c>
      <c r="G4" s="3"/>
    </row>
    <row r="5" spans="1:7" ht="18.75" x14ac:dyDescent="0.3">
      <c r="A5" s="1" t="s">
        <v>7</v>
      </c>
      <c r="B5" s="277">
        <f>B6*B8</f>
        <v>136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320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735">
        <f>F7/B5</f>
        <v>8.8235294117647065</v>
      </c>
      <c r="G8" s="3"/>
    </row>
    <row r="9" spans="1:7" ht="18.75" x14ac:dyDescent="0.3">
      <c r="A9" s="1" t="s">
        <v>66</v>
      </c>
      <c r="B9" s="1">
        <v>6804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28"/>
      <c r="D11" s="728"/>
      <c r="E11" s="729"/>
      <c r="F11" s="1"/>
    </row>
    <row r="12" spans="1:7" ht="18.75" x14ac:dyDescent="0.3">
      <c r="A12" s="2072" t="s">
        <v>19</v>
      </c>
      <c r="B12" s="2072"/>
      <c r="C12" s="734"/>
      <c r="D12" s="734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727"/>
      <c r="D13" s="738">
        <v>0.5</v>
      </c>
      <c r="E13" s="21">
        <f>F7*D13</f>
        <v>600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1800</v>
      </c>
      <c r="F15" s="1"/>
    </row>
    <row r="16" spans="1:7" ht="18.75" x14ac:dyDescent="0.3">
      <c r="A16" s="733"/>
      <c r="B16" s="733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30" t="s">
        <v>25</v>
      </c>
      <c r="D18" s="72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353.59999999999997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102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2176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731" t="s">
        <v>30</v>
      </c>
      <c r="E24" s="9">
        <f>F4</f>
        <v>1243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732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353.59999999999997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102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2176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B7:C7"/>
    <mergeCell ref="A11:B11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4" zoomScale="130" zoomScaleNormal="130" workbookViewId="0">
      <selection activeCell="F8" sqref="F8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59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1243</v>
      </c>
      <c r="G4" s="3"/>
    </row>
    <row r="5" spans="1:7" ht="18.75" x14ac:dyDescent="0.3">
      <c r="A5" s="1" t="s">
        <v>7</v>
      </c>
      <c r="B5" s="277">
        <f>B6*B8</f>
        <v>150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600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0.25</v>
      </c>
      <c r="C8" s="3"/>
      <c r="D8" s="3"/>
      <c r="E8" s="3" t="s">
        <v>17</v>
      </c>
      <c r="F8" s="735">
        <f>F7/B5</f>
        <v>6.666666666666667</v>
      </c>
      <c r="G8" s="3"/>
    </row>
    <row r="9" spans="1:7" ht="18.75" x14ac:dyDescent="0.3">
      <c r="A9" s="1" t="s">
        <v>66</v>
      </c>
      <c r="B9" s="1">
        <v>6894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723"/>
      <c r="D11" s="723"/>
      <c r="E11" s="722"/>
      <c r="F11" s="1"/>
    </row>
    <row r="12" spans="1:7" ht="18.75" x14ac:dyDescent="0.3">
      <c r="A12" s="2072" t="s">
        <v>19</v>
      </c>
      <c r="B12" s="2072"/>
      <c r="C12" s="725"/>
      <c r="D12" s="725">
        <v>0.3</v>
      </c>
      <c r="E12" s="21">
        <f>F7*D12</f>
        <v>300</v>
      </c>
      <c r="F12" s="1"/>
    </row>
    <row r="13" spans="1:7" ht="18.75" x14ac:dyDescent="0.3">
      <c r="A13" s="2072" t="s">
        <v>20</v>
      </c>
      <c r="B13" s="2072"/>
      <c r="C13" s="720"/>
      <c r="D13" s="738">
        <v>0.5</v>
      </c>
      <c r="E13" s="21">
        <f>F7*D13</f>
        <v>500</v>
      </c>
      <c r="F13" s="1"/>
    </row>
    <row r="14" spans="1:7" ht="18.75" x14ac:dyDescent="0.3">
      <c r="A14" s="2072" t="s">
        <v>21</v>
      </c>
      <c r="B14" s="2072"/>
      <c r="C14" s="20"/>
      <c r="D14" s="737">
        <v>2</v>
      </c>
      <c r="E14" s="21">
        <f>D14*F7</f>
        <v>2000</v>
      </c>
      <c r="F14" s="1"/>
    </row>
    <row r="15" spans="1:7" ht="18.75" x14ac:dyDescent="0.3">
      <c r="A15" s="2072" t="s">
        <v>22</v>
      </c>
      <c r="B15" s="2072"/>
      <c r="C15" s="20"/>
      <c r="D15" s="737">
        <v>1.5</v>
      </c>
      <c r="E15" s="21">
        <f>D15*F7</f>
        <v>1500</v>
      </c>
      <c r="F15" s="1"/>
    </row>
    <row r="16" spans="1:7" ht="18.75" x14ac:dyDescent="0.3">
      <c r="A16" s="724"/>
      <c r="B16" s="724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721" t="s">
        <v>25</v>
      </c>
      <c r="D18" s="718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0.26</v>
      </c>
      <c r="D19" s="74">
        <f>B5*C19/100*1000</f>
        <v>390</v>
      </c>
      <c r="E19" s="1"/>
      <c r="F19" s="212"/>
    </row>
    <row r="20" spans="1:12" ht="18.75" x14ac:dyDescent="0.3">
      <c r="A20" s="2077" t="s">
        <v>28</v>
      </c>
      <c r="B20" s="2077"/>
      <c r="C20" s="20">
        <v>7.4999999999999997E-2</v>
      </c>
      <c r="D20" s="74">
        <f>B5*C20/100*1000</f>
        <v>112.5</v>
      </c>
      <c r="E20" s="1"/>
      <c r="F20" s="212"/>
    </row>
    <row r="21" spans="1:12" ht="18.75" x14ac:dyDescent="0.3">
      <c r="A21" s="2077" t="s">
        <v>49</v>
      </c>
      <c r="B21" s="2077"/>
      <c r="C21" s="20">
        <v>1.6</v>
      </c>
      <c r="D21" s="74">
        <f>B5*C21/100*1000</f>
        <v>2400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MARINO CLASICO</v>
      </c>
      <c r="C24" s="2130"/>
      <c r="D24" s="719" t="s">
        <v>30</v>
      </c>
      <c r="E24" s="9">
        <f>F4</f>
        <v>1243</v>
      </c>
      <c r="F24" s="4">
        <f ca="1">F2</f>
        <v>45555</v>
      </c>
    </row>
    <row r="25" spans="1:12" ht="18.75" x14ac:dyDescent="0.3">
      <c r="A25" s="2131" t="str">
        <f>A17</f>
        <v>Colorantes</v>
      </c>
      <c r="B25" s="2132"/>
      <c r="C25" s="281"/>
      <c r="D25" s="282"/>
      <c r="E25" s="9"/>
      <c r="F25" s="4"/>
    </row>
    <row r="26" spans="1:12" ht="18.75" x14ac:dyDescent="0.3">
      <c r="A26" s="2075" t="s">
        <v>24</v>
      </c>
      <c r="B26" s="2075"/>
      <c r="C26" s="56" t="s">
        <v>25</v>
      </c>
      <c r="D26" s="717" t="s">
        <v>26</v>
      </c>
      <c r="E26" s="1"/>
      <c r="F26" s="1"/>
    </row>
    <row r="27" spans="1:12" ht="18.75" x14ac:dyDescent="0.3">
      <c r="A27" s="2123" t="str">
        <f>A19</f>
        <v>PARDO LUMACRON SER 150%</v>
      </c>
      <c r="B27" s="2124"/>
      <c r="C27" s="20">
        <f>C19</f>
        <v>0.26</v>
      </c>
      <c r="D27" s="74">
        <f>B5*C27/100*1000</f>
        <v>390</v>
      </c>
      <c r="E27" s="1"/>
      <c r="F27" s="1"/>
    </row>
    <row r="28" spans="1:12" ht="18.75" x14ac:dyDescent="0.3">
      <c r="A28" s="2123" t="str">
        <f>A20</f>
        <v>RUBINA LUMACRON 2GFL CONC</v>
      </c>
      <c r="B28" s="2124"/>
      <c r="C28" s="20">
        <f>C20</f>
        <v>7.4999999999999997E-2</v>
      </c>
      <c r="D28" s="74">
        <f>D20</f>
        <v>112.5</v>
      </c>
      <c r="E28" s="1"/>
      <c r="F28" s="1"/>
    </row>
    <row r="29" spans="1:12" ht="15.75" x14ac:dyDescent="0.25">
      <c r="A29" s="2123" t="str">
        <f>A21</f>
        <v>AZUL MARINO DIANIX CC</v>
      </c>
      <c r="B29" s="2124"/>
      <c r="C29" s="20">
        <f>C21</f>
        <v>1.6</v>
      </c>
      <c r="D29" s="74">
        <f>D21</f>
        <v>2400</v>
      </c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736">
        <v>2</v>
      </c>
      <c r="D32" s="141">
        <f>F7*C32</f>
        <v>2000</v>
      </c>
    </row>
    <row r="33" spans="1:4" x14ac:dyDescent="0.25">
      <c r="A33" s="2070" t="s">
        <v>71</v>
      </c>
      <c r="B33" s="2070"/>
      <c r="C33" s="736">
        <f>C32</f>
        <v>2</v>
      </c>
      <c r="D33" s="141">
        <f>F7*C33</f>
        <v>2000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1500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7:B17"/>
    <mergeCell ref="A18:B18"/>
    <mergeCell ref="A19:B19"/>
    <mergeCell ref="A20:B20"/>
    <mergeCell ref="A21:B21"/>
    <mergeCell ref="B24:C24"/>
    <mergeCell ref="A25:B25"/>
    <mergeCell ref="A26:B26"/>
    <mergeCell ref="A12:B12"/>
    <mergeCell ref="A1:B1"/>
    <mergeCell ref="C1:D1"/>
    <mergeCell ref="E1:F1"/>
    <mergeCell ref="B7:C7"/>
    <mergeCell ref="A11:B11"/>
  </mergeCells>
  <pageMargins left="0.7" right="0.7" top="0.75" bottom="0.75" header="0.3" footer="0.3"/>
  <pageSetup paperSize="9"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22" zoomScale="130" zoomScaleNormal="130" workbookViewId="0">
      <selection activeCell="A29" sqref="A29:D32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1223</v>
      </c>
      <c r="G4" s="3"/>
    </row>
    <row r="5" spans="1:10" ht="18.75" x14ac:dyDescent="0.3">
      <c r="A5" s="1" t="s">
        <v>7</v>
      </c>
      <c r="B5" s="277">
        <f>B6*B8</f>
        <v>155.125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365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7.7356970185334406</v>
      </c>
      <c r="G8" s="3"/>
    </row>
    <row r="9" spans="1:10" ht="18.75" x14ac:dyDescent="0.3">
      <c r="A9" s="1" t="s">
        <v>66</v>
      </c>
      <c r="B9" s="1">
        <v>6625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712"/>
      <c r="D11" s="712"/>
      <c r="E11" s="714"/>
      <c r="F11" s="1"/>
    </row>
    <row r="12" spans="1:10" ht="18.75" x14ac:dyDescent="0.3">
      <c r="A12" s="2072" t="s">
        <v>20</v>
      </c>
      <c r="B12" s="2072"/>
      <c r="C12" s="711"/>
      <c r="D12" s="711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715" t="s">
        <v>29</v>
      </c>
      <c r="B15" s="715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716" t="s">
        <v>25</v>
      </c>
      <c r="D17" s="710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2.4E-2</v>
      </c>
      <c r="D18" s="74">
        <f>B5*C18/100*1000</f>
        <v>37.229999999999997</v>
      </c>
      <c r="E18" s="1"/>
      <c r="F18" s="212"/>
    </row>
    <row r="19" spans="1:12" ht="18.75" x14ac:dyDescent="0.3">
      <c r="A19" s="2077" t="s">
        <v>28</v>
      </c>
      <c r="B19" s="2077"/>
      <c r="C19" s="116">
        <v>8.0000000000000002E-3</v>
      </c>
      <c r="D19" s="74">
        <f>B5*C19/100*1000</f>
        <v>12.41</v>
      </c>
      <c r="E19" s="1"/>
      <c r="F19" s="212"/>
    </row>
    <row r="20" spans="1:12" ht="18.75" x14ac:dyDescent="0.3">
      <c r="A20" s="2077" t="s">
        <v>67</v>
      </c>
      <c r="B20" s="2077"/>
      <c r="C20" s="20">
        <v>0.04</v>
      </c>
      <c r="D20" s="74">
        <f>B5*C20/100*1000</f>
        <v>62.050000000000004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CLARO</v>
      </c>
      <c r="D23" s="713" t="s">
        <v>30</v>
      </c>
      <c r="E23" s="9">
        <f>F4</f>
        <v>1223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716" t="s">
        <v>25</v>
      </c>
      <c r="D24" s="710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37.229999999999997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12.41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62.050000000000004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1222</v>
      </c>
      <c r="G4" s="3"/>
    </row>
    <row r="5" spans="1:10" ht="18.75" x14ac:dyDescent="0.3">
      <c r="A5" s="1" t="s">
        <v>7</v>
      </c>
      <c r="B5" s="277">
        <f>B6*B8</f>
        <v>155.125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365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7.7356970185334406</v>
      </c>
      <c r="G8" s="3"/>
    </row>
    <row r="9" spans="1:10" ht="18.75" x14ac:dyDescent="0.3">
      <c r="A9" s="1" t="s">
        <v>66</v>
      </c>
      <c r="B9" s="1">
        <v>6625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712"/>
      <c r="D11" s="712"/>
      <c r="E11" s="714"/>
      <c r="F11" s="1"/>
    </row>
    <row r="12" spans="1:10" ht="18.75" x14ac:dyDescent="0.3">
      <c r="A12" s="2072" t="s">
        <v>20</v>
      </c>
      <c r="B12" s="2072"/>
      <c r="C12" s="711"/>
      <c r="D12" s="711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715" t="s">
        <v>29</v>
      </c>
      <c r="B15" s="715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716" t="s">
        <v>25</v>
      </c>
      <c r="D17" s="710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2.4E-2</v>
      </c>
      <c r="D18" s="74">
        <f>B5*C18/100*1000</f>
        <v>37.229999999999997</v>
      </c>
      <c r="E18" s="1"/>
      <c r="F18" s="212"/>
    </row>
    <row r="19" spans="1:12" ht="18.75" x14ac:dyDescent="0.3">
      <c r="A19" s="2077" t="s">
        <v>28</v>
      </c>
      <c r="B19" s="2077"/>
      <c r="C19" s="116">
        <v>8.0000000000000002E-3</v>
      </c>
      <c r="D19" s="74">
        <f>B5*C19/100*1000</f>
        <v>12.41</v>
      </c>
      <c r="E19" s="1"/>
      <c r="F19" s="212"/>
    </row>
    <row r="20" spans="1:12" ht="18.75" x14ac:dyDescent="0.3">
      <c r="A20" s="2077" t="s">
        <v>67</v>
      </c>
      <c r="B20" s="2077"/>
      <c r="C20" s="20">
        <v>0.04</v>
      </c>
      <c r="D20" s="74">
        <f>B5*C20/100*1000</f>
        <v>62.050000000000004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CLARO</v>
      </c>
      <c r="D23" s="713" t="s">
        <v>30</v>
      </c>
      <c r="E23" s="9">
        <f>F4</f>
        <v>1222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716" t="s">
        <v>25</v>
      </c>
      <c r="D24" s="710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37.229999999999997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12.41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62.050000000000004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16" zoomScale="130" zoomScaleNormal="130" workbookViewId="0">
      <selection activeCell="C28" sqref="C28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1221</v>
      </c>
      <c r="G4" s="3"/>
    </row>
    <row r="5" spans="1:10" ht="18.75" x14ac:dyDescent="0.3">
      <c r="A5" s="1" t="s">
        <v>7</v>
      </c>
      <c r="B5" s="277">
        <f>B6*B8</f>
        <v>155.125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365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135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7.7356970185334406</v>
      </c>
      <c r="G8" s="3"/>
    </row>
    <row r="9" spans="1:10" ht="18.75" x14ac:dyDescent="0.3">
      <c r="A9" s="1" t="s">
        <v>66</v>
      </c>
      <c r="B9" s="1">
        <v>6625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712"/>
      <c r="D11" s="712"/>
      <c r="E11" s="714"/>
      <c r="F11" s="1"/>
    </row>
    <row r="12" spans="1:10" ht="18.75" x14ac:dyDescent="0.3">
      <c r="A12" s="2072" t="s">
        <v>20</v>
      </c>
      <c r="B12" s="2072"/>
      <c r="C12" s="711"/>
      <c r="D12" s="711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715" t="s">
        <v>29</v>
      </c>
      <c r="B15" s="715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716" t="s">
        <v>25</v>
      </c>
      <c r="D17" s="710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2.4E-2</v>
      </c>
      <c r="D18" s="74">
        <f>B5*C18/100*1000</f>
        <v>37.229999999999997</v>
      </c>
      <c r="E18" s="1"/>
      <c r="F18" s="212"/>
    </row>
    <row r="19" spans="1:12" ht="18.75" x14ac:dyDescent="0.3">
      <c r="A19" s="2077" t="s">
        <v>28</v>
      </c>
      <c r="B19" s="2077"/>
      <c r="C19" s="116">
        <v>8.0000000000000002E-3</v>
      </c>
      <c r="D19" s="74">
        <f>B5*C19/100*1000</f>
        <v>12.41</v>
      </c>
      <c r="E19" s="1"/>
      <c r="F19" s="212"/>
    </row>
    <row r="20" spans="1:12" ht="18.75" x14ac:dyDescent="0.3">
      <c r="A20" s="2077" t="s">
        <v>67</v>
      </c>
      <c r="B20" s="2077"/>
      <c r="C20" s="20">
        <v>0.04</v>
      </c>
      <c r="D20" s="74">
        <f>B5*C20/100*1000</f>
        <v>62.050000000000004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CLARO</v>
      </c>
      <c r="D23" s="713" t="s">
        <v>30</v>
      </c>
      <c r="E23" s="9">
        <f>F4</f>
        <v>1221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716" t="s">
        <v>25</v>
      </c>
      <c r="D24" s="710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2.4E-2</v>
      </c>
      <c r="D25" s="49">
        <f>B5*C25/100*1000</f>
        <v>37.229999999999997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8.0000000000000002E-3</v>
      </c>
      <c r="D26" s="49">
        <f>B5*C26/100*1000</f>
        <v>12.41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0.04</v>
      </c>
      <c r="D27" s="49">
        <f>B5*C27/100*1000</f>
        <v>62.050000000000004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9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706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1188</v>
      </c>
      <c r="G4" s="3"/>
    </row>
    <row r="5" spans="1:7" ht="18.75" x14ac:dyDescent="0.3">
      <c r="A5" s="1" t="s">
        <v>7</v>
      </c>
      <c r="B5" s="138">
        <f>B6*B8</f>
        <v>155.125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1">
        <f>F7/B5</f>
        <v>7.7356970185334406</v>
      </c>
      <c r="G8" s="3"/>
    </row>
    <row r="9" spans="1:7" ht="18.75" x14ac:dyDescent="0.3">
      <c r="A9" s="1" t="s">
        <v>66</v>
      </c>
      <c r="B9" s="1">
        <v>6625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709"/>
      <c r="D12" s="709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704"/>
      <c r="D13" s="704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708" t="s">
        <v>25</v>
      </c>
      <c r="D18" s="705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4.1000000000000003E-3</v>
      </c>
      <c r="D19" s="74">
        <f>B5*C19/100*1000</f>
        <v>6.3601250000000009</v>
      </c>
      <c r="E19" s="1"/>
      <c r="F19" s="1"/>
    </row>
    <row r="20" spans="1:12" ht="18.75" x14ac:dyDescent="0.3">
      <c r="A20" s="2077" t="s">
        <v>62</v>
      </c>
      <c r="B20" s="2077"/>
      <c r="C20" s="119">
        <v>8.6999999999999994E-3</v>
      </c>
      <c r="D20" s="74">
        <f>B5*C20/100*1000</f>
        <v>13.495875</v>
      </c>
      <c r="E20" s="1"/>
      <c r="F20" s="1"/>
    </row>
    <row r="21" spans="1:12" ht="18.75" x14ac:dyDescent="0.3">
      <c r="A21" s="2077" t="s">
        <v>63</v>
      </c>
      <c r="B21" s="2077"/>
      <c r="C21" s="119">
        <v>0.98199999999999998</v>
      </c>
      <c r="D21" s="74">
        <f>B5*C21/100*1000</f>
        <v>1523.3274999999999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706" t="s">
        <v>30</v>
      </c>
      <c r="E24" s="9">
        <f>F4</f>
        <v>1188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708" t="s">
        <v>25</v>
      </c>
      <c r="D26" s="707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4.1000000000000003E-3</v>
      </c>
      <c r="D27" s="74">
        <f>B5*C27/100*1000</f>
        <v>6.3601250000000009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8.6999999999999994E-3</v>
      </c>
      <c r="D28" s="74">
        <f>D20</f>
        <v>13.495875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0.98199999999999998</v>
      </c>
      <c r="D29" s="74">
        <f>D21</f>
        <v>1523.3274999999999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34:B34"/>
    <mergeCell ref="A35:B35"/>
    <mergeCell ref="A26:B26"/>
    <mergeCell ref="A27:B27"/>
    <mergeCell ref="A28:B28"/>
    <mergeCell ref="A29:B29"/>
    <mergeCell ref="A32:D32"/>
    <mergeCell ref="A33:B33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706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1187</v>
      </c>
      <c r="G4" s="3"/>
    </row>
    <row r="5" spans="1:7" ht="18.75" x14ac:dyDescent="0.3">
      <c r="A5" s="1" t="s">
        <v>7</v>
      </c>
      <c r="B5" s="138">
        <f>B6*B8</f>
        <v>155.125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1">
        <f>F7/B5</f>
        <v>7.7356970185334406</v>
      </c>
      <c r="G8" s="3"/>
    </row>
    <row r="9" spans="1:7" ht="18.75" x14ac:dyDescent="0.3">
      <c r="A9" s="1" t="s">
        <v>66</v>
      </c>
      <c r="B9" s="1">
        <v>6625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709"/>
      <c r="D12" s="709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704"/>
      <c r="D13" s="704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708" t="s">
        <v>25</v>
      </c>
      <c r="D18" s="705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4.1000000000000003E-3</v>
      </c>
      <c r="D19" s="74">
        <f>B5*C19/100*1000</f>
        <v>6.3601250000000009</v>
      </c>
      <c r="E19" s="1"/>
      <c r="F19" s="1"/>
    </row>
    <row r="20" spans="1:12" ht="18.75" x14ac:dyDescent="0.3">
      <c r="A20" s="2077" t="s">
        <v>62</v>
      </c>
      <c r="B20" s="2077"/>
      <c r="C20" s="119">
        <v>8.6999999999999994E-3</v>
      </c>
      <c r="D20" s="74">
        <f>B5*C20/100*1000</f>
        <v>13.495875</v>
      </c>
      <c r="E20" s="1"/>
      <c r="F20" s="1"/>
    </row>
    <row r="21" spans="1:12" ht="18.75" x14ac:dyDescent="0.3">
      <c r="A21" s="2077" t="s">
        <v>63</v>
      </c>
      <c r="B21" s="2077"/>
      <c r="C21" s="119">
        <v>0.98199999999999998</v>
      </c>
      <c r="D21" s="74">
        <f>B5*C21/100*1000</f>
        <v>1523.3274999999999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706" t="s">
        <v>30</v>
      </c>
      <c r="E24" s="9">
        <f>F4</f>
        <v>1187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708" t="s">
        <v>25</v>
      </c>
      <c r="D26" s="707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4.1000000000000003E-3</v>
      </c>
      <c r="D27" s="74">
        <f>B5*C27/100*1000</f>
        <v>6.3601250000000009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8.6999999999999994E-3</v>
      </c>
      <c r="D28" s="74">
        <f>D20</f>
        <v>13.495875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0.98199999999999998</v>
      </c>
      <c r="D29" s="74">
        <f>D21</f>
        <v>1523.3274999999999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34:B34"/>
    <mergeCell ref="A35:B35"/>
    <mergeCell ref="A26:B26"/>
    <mergeCell ref="A27:B27"/>
    <mergeCell ref="A28:B28"/>
    <mergeCell ref="A29:B29"/>
    <mergeCell ref="A32:D32"/>
    <mergeCell ref="A33:B33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706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1186</v>
      </c>
      <c r="G4" s="3"/>
    </row>
    <row r="5" spans="1:7" ht="18.75" x14ac:dyDescent="0.3">
      <c r="A5" s="1" t="s">
        <v>7</v>
      </c>
      <c r="B5" s="138">
        <f>B6*B8</f>
        <v>155.125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1">
        <f>F7/B5</f>
        <v>7.7356970185334406</v>
      </c>
      <c r="G8" s="3"/>
    </row>
    <row r="9" spans="1:7" ht="18.75" x14ac:dyDescent="0.3">
      <c r="A9" s="1" t="s">
        <v>66</v>
      </c>
      <c r="B9" s="1">
        <v>6625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709"/>
      <c r="D12" s="709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704"/>
      <c r="D13" s="704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708" t="s">
        <v>25</v>
      </c>
      <c r="D18" s="705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4.1000000000000003E-3</v>
      </c>
      <c r="D19" s="74">
        <f>B5*C19/100*1000</f>
        <v>6.3601250000000009</v>
      </c>
      <c r="E19" s="1"/>
      <c r="F19" s="1"/>
    </row>
    <row r="20" spans="1:12" ht="18.75" x14ac:dyDescent="0.3">
      <c r="A20" s="2077" t="s">
        <v>62</v>
      </c>
      <c r="B20" s="2077"/>
      <c r="C20" s="119">
        <v>8.6999999999999994E-3</v>
      </c>
      <c r="D20" s="74">
        <f>B5*C20/100*1000</f>
        <v>13.495875</v>
      </c>
      <c r="E20" s="1"/>
      <c r="F20" s="1"/>
    </row>
    <row r="21" spans="1:12" ht="18.75" x14ac:dyDescent="0.3">
      <c r="A21" s="2077" t="s">
        <v>63</v>
      </c>
      <c r="B21" s="2077"/>
      <c r="C21" s="119">
        <v>0.98199999999999998</v>
      </c>
      <c r="D21" s="74">
        <f>B5*C21/100*1000</f>
        <v>1523.3274999999999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706" t="s">
        <v>30</v>
      </c>
      <c r="E24" s="9">
        <f>F4</f>
        <v>1186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708" t="s">
        <v>25</v>
      </c>
      <c r="D26" s="707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4.1000000000000003E-3</v>
      </c>
      <c r="D27" s="74">
        <f>B5*C27/100*1000</f>
        <v>6.3601250000000009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8.6999999999999994E-3</v>
      </c>
      <c r="D28" s="74">
        <f>D20</f>
        <v>13.495875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0.98199999999999998</v>
      </c>
      <c r="D29" s="74">
        <f>D21</f>
        <v>1523.3274999999999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34:B34"/>
    <mergeCell ref="A35:B35"/>
    <mergeCell ref="A26:B26"/>
    <mergeCell ref="A27:B27"/>
    <mergeCell ref="A28:B28"/>
    <mergeCell ref="A29:B29"/>
    <mergeCell ref="A32:D32"/>
    <mergeCell ref="A33:B33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topLeftCell="A22" zoomScale="130" zoomScaleNormal="130" workbookViewId="0">
      <selection activeCell="B8" sqref="B8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1180</v>
      </c>
      <c r="G4" s="3"/>
    </row>
    <row r="5" spans="1:10" ht="18.75" x14ac:dyDescent="0.3">
      <c r="A5" s="1" t="s">
        <v>7</v>
      </c>
      <c r="B5" s="277">
        <f>B6*B8</f>
        <v>148.75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350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137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8.0672268907563023</v>
      </c>
      <c r="G8" s="3"/>
    </row>
    <row r="9" spans="1:10" ht="18.75" x14ac:dyDescent="0.3">
      <c r="A9" s="1" t="s">
        <v>66</v>
      </c>
      <c r="B9" s="1">
        <v>6627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700"/>
      <c r="D11" s="700"/>
      <c r="E11" s="699"/>
      <c r="F11" s="1"/>
    </row>
    <row r="12" spans="1:10" ht="18.75" x14ac:dyDescent="0.3">
      <c r="A12" s="2072" t="s">
        <v>20</v>
      </c>
      <c r="B12" s="2072"/>
      <c r="C12" s="697"/>
      <c r="D12" s="697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702" t="s">
        <v>29</v>
      </c>
      <c r="B15" s="702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703" t="s">
        <v>25</v>
      </c>
      <c r="D17" s="698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1.0999999999999999E-2</v>
      </c>
      <c r="D18" s="74">
        <f>B5*C18/100*1000</f>
        <v>16.362499999999997</v>
      </c>
      <c r="E18" s="1"/>
      <c r="F18" s="212"/>
    </row>
    <row r="19" spans="1:12" ht="18.75" x14ac:dyDescent="0.3">
      <c r="A19" s="2077" t="s">
        <v>28</v>
      </c>
      <c r="B19" s="2077"/>
      <c r="C19" s="116">
        <v>4.4999999999999997E-3</v>
      </c>
      <c r="D19" s="74">
        <f>B5*C19/100*1000</f>
        <v>6.6937499999999988</v>
      </c>
      <c r="E19" s="1"/>
      <c r="F19" s="212"/>
    </row>
    <row r="20" spans="1:12" ht="18.75" x14ac:dyDescent="0.3">
      <c r="A20" s="2077" t="s">
        <v>136</v>
      </c>
      <c r="B20" s="2077"/>
      <c r="C20" s="20">
        <v>2.5999999999999999E-2</v>
      </c>
      <c r="D20" s="74">
        <f>B5*C20/100*1000</f>
        <v>38.674999999999997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PERLA</v>
      </c>
      <c r="D23" s="701" t="s">
        <v>30</v>
      </c>
      <c r="E23" s="9">
        <f>F4</f>
        <v>1180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703" t="s">
        <v>25</v>
      </c>
      <c r="D24" s="698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1.0999999999999999E-2</v>
      </c>
      <c r="D25" s="49">
        <f>B5*C25/100*1000</f>
        <v>16.362499999999997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f>C19</f>
        <v>4.4999999999999997E-3</v>
      </c>
      <c r="D26" s="49">
        <f>B5*C26/100*1000</f>
        <v>6.6937499999999988</v>
      </c>
      <c r="E26" s="1"/>
      <c r="F26" s="1"/>
    </row>
    <row r="27" spans="1:12" ht="15" customHeight="1" x14ac:dyDescent="0.3">
      <c r="A27" s="2095" t="str">
        <f>A20</f>
        <v>AZUL LUMACRON F2IM 200%</v>
      </c>
      <c r="B27" s="2096"/>
      <c r="C27" s="48">
        <v>2.5999999999999999E-2</v>
      </c>
      <c r="D27" s="49">
        <f>B5*C27/100*1000</f>
        <v>38.674999999999997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1179</v>
      </c>
      <c r="G4" s="3"/>
    </row>
    <row r="5" spans="1:10" ht="18.75" x14ac:dyDescent="0.3">
      <c r="A5" s="1" t="s">
        <v>7</v>
      </c>
      <c r="B5" s="277">
        <f>B6*B8</f>
        <v>148.75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350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137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8.0672268907563023</v>
      </c>
      <c r="G8" s="3"/>
    </row>
    <row r="9" spans="1:10" ht="18.75" x14ac:dyDescent="0.3">
      <c r="A9" s="1" t="s">
        <v>66</v>
      </c>
      <c r="B9" s="1">
        <v>6627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700"/>
      <c r="D11" s="700"/>
      <c r="E11" s="699"/>
      <c r="F11" s="1"/>
    </row>
    <row r="12" spans="1:10" ht="18.75" x14ac:dyDescent="0.3">
      <c r="A12" s="2072" t="s">
        <v>20</v>
      </c>
      <c r="B12" s="2072"/>
      <c r="C12" s="697"/>
      <c r="D12" s="697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702" t="s">
        <v>29</v>
      </c>
      <c r="B15" s="702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703" t="s">
        <v>25</v>
      </c>
      <c r="D17" s="698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1.0999999999999999E-2</v>
      </c>
      <c r="D18" s="74">
        <f>B5*C18/100*1000</f>
        <v>16.362499999999997</v>
      </c>
      <c r="E18" s="1"/>
      <c r="F18" s="212"/>
    </row>
    <row r="19" spans="1:12" ht="18.75" x14ac:dyDescent="0.3">
      <c r="A19" s="2077" t="s">
        <v>28</v>
      </c>
      <c r="B19" s="2077"/>
      <c r="C19" s="116">
        <v>4.4999999999999997E-3</v>
      </c>
      <c r="D19" s="74">
        <f>B5*C19/100*1000</f>
        <v>6.6937499999999988</v>
      </c>
      <c r="E19" s="1"/>
      <c r="F19" s="212"/>
    </row>
    <row r="20" spans="1:12" ht="18.75" x14ac:dyDescent="0.3">
      <c r="A20" s="2077" t="s">
        <v>136</v>
      </c>
      <c r="B20" s="2077"/>
      <c r="C20" s="119">
        <v>2.5999999999999999E-2</v>
      </c>
      <c r="D20" s="74">
        <f>B5*C20/100*1000</f>
        <v>38.674999999999997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PERLA</v>
      </c>
      <c r="D23" s="701" t="s">
        <v>30</v>
      </c>
      <c r="E23" s="9">
        <f>F4</f>
        <v>1179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703" t="s">
        <v>25</v>
      </c>
      <c r="D24" s="698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1.0999999999999999E-2</v>
      </c>
      <c r="D25" s="49">
        <f>B5*C25/100*1000</f>
        <v>16.362499999999997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117">
        <v>4.4999999999999997E-3</v>
      </c>
      <c r="D26" s="49">
        <f>B5*C26/100*1000</f>
        <v>6.6937499999999988</v>
      </c>
      <c r="E26" s="1"/>
      <c r="F26" s="1"/>
    </row>
    <row r="27" spans="1:12" ht="15" customHeight="1" x14ac:dyDescent="0.3">
      <c r="A27" s="2095" t="str">
        <f>A20</f>
        <v>AZUL LUMACRON F2IM 200%</v>
      </c>
      <c r="B27" s="2096"/>
      <c r="C27" s="48">
        <v>2.5999999999999999E-2</v>
      </c>
      <c r="D27" s="49">
        <f>B5*C27/100*1000</f>
        <v>38.674999999999997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1178</v>
      </c>
      <c r="G4" s="3"/>
    </row>
    <row r="5" spans="1:10" ht="18.75" x14ac:dyDescent="0.3">
      <c r="A5" s="1" t="s">
        <v>7</v>
      </c>
      <c r="B5" s="277">
        <f>B6*B8</f>
        <v>148.75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350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137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8.0672268907563023</v>
      </c>
      <c r="G8" s="3"/>
    </row>
    <row r="9" spans="1:10" ht="18.75" x14ac:dyDescent="0.3">
      <c r="A9" s="1" t="s">
        <v>66</v>
      </c>
      <c r="B9" s="1">
        <v>6627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700"/>
      <c r="D11" s="700"/>
      <c r="E11" s="699"/>
      <c r="F11" s="1"/>
    </row>
    <row r="12" spans="1:10" ht="18.75" x14ac:dyDescent="0.3">
      <c r="A12" s="2072" t="s">
        <v>20</v>
      </c>
      <c r="B12" s="2072"/>
      <c r="C12" s="697"/>
      <c r="D12" s="697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702" t="s">
        <v>29</v>
      </c>
      <c r="B15" s="702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703" t="s">
        <v>25</v>
      </c>
      <c r="D17" s="698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1.0999999999999999E-2</v>
      </c>
      <c r="D18" s="74">
        <f>B5*C18/100*1000</f>
        <v>16.362499999999997</v>
      </c>
      <c r="E18" s="1"/>
      <c r="F18" s="212"/>
    </row>
    <row r="19" spans="1:12" ht="18.75" x14ac:dyDescent="0.3">
      <c r="A19" s="2077" t="s">
        <v>28</v>
      </c>
      <c r="B19" s="2077"/>
      <c r="C19" s="116">
        <v>4.4999999999999998E-2</v>
      </c>
      <c r="D19" s="74">
        <f>B5*C19/100*1000</f>
        <v>66.9375</v>
      </c>
      <c r="E19" s="1"/>
      <c r="F19" s="212"/>
    </row>
    <row r="20" spans="1:12" ht="18.75" x14ac:dyDescent="0.3">
      <c r="A20" s="2077" t="s">
        <v>136</v>
      </c>
      <c r="B20" s="2077"/>
      <c r="C20" s="20">
        <v>2.5999999999999999E-2</v>
      </c>
      <c r="D20" s="74">
        <f>B5*C20/100*1000</f>
        <v>38.674999999999997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PERLA</v>
      </c>
      <c r="D23" s="701" t="s">
        <v>30</v>
      </c>
      <c r="E23" s="9">
        <f>F4</f>
        <v>1178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703" t="s">
        <v>25</v>
      </c>
      <c r="D24" s="698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20">
        <f>C18</f>
        <v>1.0999999999999999E-2</v>
      </c>
      <c r="D25" s="49">
        <f>B5*C25/100*1000</f>
        <v>16.362499999999997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20">
        <f>C19</f>
        <v>4.4999999999999998E-2</v>
      </c>
      <c r="D26" s="49">
        <f>B5*C26/100*1000</f>
        <v>66.9375</v>
      </c>
      <c r="E26" s="1"/>
      <c r="F26" s="1"/>
    </row>
    <row r="27" spans="1:12" ht="15" customHeight="1" x14ac:dyDescent="0.3">
      <c r="A27" s="2095" t="str">
        <f>A20</f>
        <v>AZUL LUMACRON F2IM 200%</v>
      </c>
      <c r="B27" s="2096"/>
      <c r="C27" s="20">
        <f>C20</f>
        <v>2.5999999999999999E-2</v>
      </c>
      <c r="D27" s="49">
        <f>B5*C27/100*1000</f>
        <v>38.674999999999997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A13:B13"/>
    <mergeCell ref="A1:B1"/>
    <mergeCell ref="C1:D1"/>
    <mergeCell ref="E1:F1"/>
    <mergeCell ref="A11:B11"/>
    <mergeCell ref="A12:B12"/>
    <mergeCell ref="E27:F27"/>
    <mergeCell ref="A29:D29"/>
    <mergeCell ref="A14:B14"/>
    <mergeCell ref="A16:B16"/>
    <mergeCell ref="A17:B17"/>
    <mergeCell ref="A18:B18"/>
    <mergeCell ref="A19:B19"/>
    <mergeCell ref="A20:B20"/>
    <mergeCell ref="A30:B30"/>
    <mergeCell ref="A31:B31"/>
    <mergeCell ref="A32:B32"/>
    <mergeCell ref="A24:B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IB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691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1153</v>
      </c>
      <c r="G4" s="3"/>
    </row>
    <row r="5" spans="1:197" ht="18.75" x14ac:dyDescent="0.3">
      <c r="A5" s="1" t="s">
        <v>7</v>
      </c>
      <c r="B5" s="277">
        <f>B6*B8</f>
        <v>159.375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375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7.5294117647058822</v>
      </c>
      <c r="G8" s="3"/>
    </row>
    <row r="9" spans="1:197" ht="18.75" x14ac:dyDescent="0.3">
      <c r="A9" s="1" t="s">
        <v>66</v>
      </c>
      <c r="B9" s="1">
        <v>5709</v>
      </c>
      <c r="C9" s="1"/>
      <c r="D9" s="1"/>
      <c r="E9" s="1"/>
      <c r="F9" s="1"/>
    </row>
    <row r="10" spans="1:197" ht="18.75" x14ac:dyDescent="0.3">
      <c r="A10" s="1" t="s">
        <v>29</v>
      </c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693"/>
      <c r="D11" s="693"/>
      <c r="E11" s="695"/>
      <c r="F11" s="1"/>
    </row>
    <row r="12" spans="1:197" ht="18.75" x14ac:dyDescent="0.3">
      <c r="A12" s="2072" t="s">
        <v>20</v>
      </c>
      <c r="B12" s="2072"/>
      <c r="C12" s="689"/>
      <c r="D12" s="689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694"/>
      <c r="B15" s="694"/>
      <c r="C15" s="22"/>
      <c r="D15" s="25"/>
      <c r="E15" s="23"/>
      <c r="F15" s="696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236" ht="18.75" x14ac:dyDescent="0.3">
      <c r="A17" s="2079" t="s">
        <v>24</v>
      </c>
      <c r="B17" s="2079"/>
      <c r="C17" s="31" t="s">
        <v>25</v>
      </c>
      <c r="D17" s="690" t="s">
        <v>26</v>
      </c>
      <c r="E17" s="1"/>
      <c r="F17" s="212"/>
    </row>
    <row r="18" spans="1:236" ht="18.75" x14ac:dyDescent="0.3">
      <c r="A18" s="2077" t="s">
        <v>61</v>
      </c>
      <c r="B18" s="2077"/>
      <c r="C18" s="20">
        <v>0.7</v>
      </c>
      <c r="D18" s="74">
        <f>B5*C18/100*1000</f>
        <v>1115.625</v>
      </c>
      <c r="E18" s="1"/>
      <c r="F18" s="212"/>
    </row>
    <row r="19" spans="1:236" ht="18.75" x14ac:dyDescent="0.3">
      <c r="A19" s="2077" t="s">
        <v>27</v>
      </c>
      <c r="B19" s="2077"/>
      <c r="C19" s="34">
        <v>8.4000000000000005E-2</v>
      </c>
      <c r="D19" s="74">
        <f>B5*C19/100*1000</f>
        <v>133.87500000000003</v>
      </c>
      <c r="E19" s="1"/>
      <c r="F19" s="212"/>
    </row>
    <row r="20" spans="1:236" ht="18.75" x14ac:dyDescent="0.3">
      <c r="A20" s="2077" t="s">
        <v>63</v>
      </c>
      <c r="B20" s="2077"/>
      <c r="C20" s="20">
        <v>2.64</v>
      </c>
      <c r="D20" s="74">
        <f>B5*C20/100*1000</f>
        <v>4207.5</v>
      </c>
      <c r="E20" s="1"/>
      <c r="F20" s="213"/>
    </row>
    <row r="21" spans="1:236" s="43" customFormat="1" ht="19.5" thickBot="1" x14ac:dyDescent="0.35">
      <c r="A21" s="680"/>
      <c r="B21" s="680"/>
      <c r="C21" s="681"/>
      <c r="D21" s="682"/>
      <c r="E21" s="683"/>
      <c r="F21" s="683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</row>
    <row r="22" spans="1:236" ht="18.75" x14ac:dyDescent="0.3">
      <c r="A22" s="36"/>
      <c r="B22" s="36"/>
      <c r="C22" s="22"/>
      <c r="D22" s="23"/>
      <c r="E22" s="25"/>
      <c r="F22" s="25"/>
    </row>
    <row r="23" spans="1:236" ht="18.75" x14ac:dyDescent="0.3">
      <c r="A23" s="3" t="str">
        <f>B2</f>
        <v>TELARES D SUR</v>
      </c>
      <c r="B23" s="2130" t="str">
        <f>B7</f>
        <v>204 VDE BENETTON F2</v>
      </c>
      <c r="C23" s="2130"/>
      <c r="D23" s="691" t="s">
        <v>30</v>
      </c>
      <c r="E23" s="9">
        <f>F4</f>
        <v>1153</v>
      </c>
      <c r="F23" s="4">
        <f ca="1">F2</f>
        <v>45555</v>
      </c>
    </row>
    <row r="24" spans="1:236" ht="18.75" x14ac:dyDescent="0.3">
      <c r="A24" s="2131" t="str">
        <f>A16</f>
        <v>Colorantes</v>
      </c>
      <c r="B24" s="2132"/>
      <c r="C24" s="281"/>
      <c r="D24" s="282"/>
      <c r="E24" s="9"/>
      <c r="F24" s="4"/>
    </row>
    <row r="25" spans="1:236" ht="18.75" x14ac:dyDescent="0.3">
      <c r="A25" s="2075" t="s">
        <v>24</v>
      </c>
      <c r="B25" s="2075"/>
      <c r="C25" s="56" t="s">
        <v>25</v>
      </c>
      <c r="D25" s="692" t="s">
        <v>26</v>
      </c>
      <c r="E25" s="1"/>
      <c r="F25" s="1"/>
    </row>
    <row r="26" spans="1:236" ht="18.75" x14ac:dyDescent="0.3">
      <c r="A26" s="2123" t="str">
        <f>A18</f>
        <v>AMARILLO LUMACRON E3G 200%</v>
      </c>
      <c r="B26" s="2124"/>
      <c r="C26" s="48">
        <f>C18</f>
        <v>0.7</v>
      </c>
      <c r="D26" s="49">
        <f>B5*C26/100*1000</f>
        <v>1115.625</v>
      </c>
      <c r="E26" s="1"/>
      <c r="F26" s="1"/>
    </row>
    <row r="27" spans="1:236" ht="18.75" x14ac:dyDescent="0.3">
      <c r="A27" s="2123" t="str">
        <f>A19</f>
        <v>PARDO LUMACRON SER 150%</v>
      </c>
      <c r="B27" s="2124"/>
      <c r="C27" s="48">
        <f>C19</f>
        <v>8.4000000000000005E-2</v>
      </c>
      <c r="D27" s="49">
        <f>B5*C27/100*1000</f>
        <v>133.87500000000003</v>
      </c>
      <c r="E27" s="1"/>
      <c r="F27" s="1"/>
    </row>
    <row r="28" spans="1:236" ht="18.75" x14ac:dyDescent="0.3">
      <c r="A28" s="2123" t="str">
        <f>A20</f>
        <v>TURQUESA LUMACRON SGL 200%</v>
      </c>
      <c r="B28" s="2124"/>
      <c r="C28" s="48">
        <f>C20</f>
        <v>2.64</v>
      </c>
      <c r="D28" s="49">
        <f>B5*C28/100*1000</f>
        <v>4207.5</v>
      </c>
      <c r="E28" s="2107" t="s">
        <v>83</v>
      </c>
      <c r="F28" s="2108"/>
    </row>
    <row r="29" spans="1:236" x14ac:dyDescent="0.25">
      <c r="D29" s="50"/>
    </row>
    <row r="30" spans="1:236" x14ac:dyDescent="0.25">
      <c r="A30" s="2070" t="s">
        <v>69</v>
      </c>
      <c r="B30" s="2070"/>
      <c r="C30" s="2070"/>
      <c r="D30" s="2070"/>
    </row>
    <row r="31" spans="1:23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23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B23:C23"/>
    <mergeCell ref="A24:B24"/>
    <mergeCell ref="A25:B25"/>
    <mergeCell ref="A26:B26"/>
    <mergeCell ref="A27:B27"/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IB33"/>
  <sheetViews>
    <sheetView topLeftCell="A19" zoomScale="130" zoomScaleNormal="130" workbookViewId="0">
      <selection activeCell="C22" sqref="C2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691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1152</v>
      </c>
      <c r="G4" s="3"/>
    </row>
    <row r="5" spans="1:197" ht="18.75" x14ac:dyDescent="0.3">
      <c r="A5" s="1" t="s">
        <v>7</v>
      </c>
      <c r="B5" s="277">
        <f>B6*B8</f>
        <v>159.375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375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7.5294117647058822</v>
      </c>
      <c r="G8" s="3"/>
    </row>
    <row r="9" spans="1:197" ht="18.75" x14ac:dyDescent="0.3">
      <c r="A9" s="1" t="s">
        <v>66</v>
      </c>
      <c r="B9" s="1">
        <v>5709</v>
      </c>
      <c r="C9" s="1"/>
      <c r="D9" s="1"/>
      <c r="E9" s="1"/>
      <c r="F9" s="1"/>
    </row>
    <row r="10" spans="1:197" ht="18.75" x14ac:dyDescent="0.3">
      <c r="A10" s="1" t="s">
        <v>29</v>
      </c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693"/>
      <c r="D11" s="693"/>
      <c r="E11" s="695"/>
      <c r="F11" s="1"/>
    </row>
    <row r="12" spans="1:197" ht="18.75" x14ac:dyDescent="0.3">
      <c r="A12" s="2072" t="s">
        <v>20</v>
      </c>
      <c r="B12" s="2072"/>
      <c r="C12" s="689"/>
      <c r="D12" s="689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694"/>
      <c r="B15" s="694"/>
      <c r="C15" s="22"/>
      <c r="D15" s="25"/>
      <c r="E15" s="23"/>
      <c r="F15" s="696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236" ht="18.75" x14ac:dyDescent="0.3">
      <c r="A17" s="2079" t="s">
        <v>24</v>
      </c>
      <c r="B17" s="2079"/>
      <c r="C17" s="31" t="s">
        <v>25</v>
      </c>
      <c r="D17" s="690" t="s">
        <v>26</v>
      </c>
      <c r="E17" s="1"/>
      <c r="F17" s="212"/>
    </row>
    <row r="18" spans="1:236" ht="18.75" x14ac:dyDescent="0.3">
      <c r="A18" s="2077" t="s">
        <v>61</v>
      </c>
      <c r="B18" s="2077"/>
      <c r="C18" s="20">
        <v>0.7</v>
      </c>
      <c r="D18" s="74">
        <f>B5*C18/100*1000</f>
        <v>1115.625</v>
      </c>
      <c r="E18" s="1"/>
      <c r="F18" s="212"/>
    </row>
    <row r="19" spans="1:236" ht="18.75" x14ac:dyDescent="0.3">
      <c r="A19" s="2077" t="s">
        <v>27</v>
      </c>
      <c r="B19" s="2077"/>
      <c r="C19" s="34">
        <v>8.4000000000000005E-2</v>
      </c>
      <c r="D19" s="74">
        <f>B5*C19/100*1000</f>
        <v>133.87500000000003</v>
      </c>
      <c r="E19" s="1"/>
      <c r="F19" s="212"/>
    </row>
    <row r="20" spans="1:236" ht="18.75" x14ac:dyDescent="0.3">
      <c r="A20" s="2077" t="s">
        <v>63</v>
      </c>
      <c r="B20" s="2077"/>
      <c r="C20" s="20">
        <v>2.64</v>
      </c>
      <c r="D20" s="74">
        <f>B5*C20/100*1000</f>
        <v>4207.5</v>
      </c>
      <c r="E20" s="1"/>
      <c r="F20" s="213"/>
    </row>
    <row r="21" spans="1:236" s="43" customFormat="1" ht="19.5" thickBot="1" x14ac:dyDescent="0.35">
      <c r="A21" s="680"/>
      <c r="B21" s="680"/>
      <c r="C21" s="681"/>
      <c r="D21" s="682"/>
      <c r="E21" s="683"/>
      <c r="F21" s="683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</row>
    <row r="22" spans="1:236" ht="18.75" x14ac:dyDescent="0.3">
      <c r="A22" s="36"/>
      <c r="B22" s="36"/>
      <c r="C22" s="22"/>
      <c r="D22" s="23"/>
      <c r="E22" s="25"/>
      <c r="F22" s="25"/>
    </row>
    <row r="23" spans="1:236" ht="18.75" x14ac:dyDescent="0.3">
      <c r="A23" s="3" t="str">
        <f>B2</f>
        <v>TELARES D SUR</v>
      </c>
      <c r="B23" s="2130" t="str">
        <f>B7</f>
        <v>204 VDE BENETTON F2</v>
      </c>
      <c r="C23" s="2130"/>
      <c r="D23" s="691" t="s">
        <v>30</v>
      </c>
      <c r="E23" s="9">
        <f>F4</f>
        <v>1152</v>
      </c>
      <c r="F23" s="4">
        <f ca="1">F2</f>
        <v>45555</v>
      </c>
    </row>
    <row r="24" spans="1:236" ht="18.75" x14ac:dyDescent="0.3">
      <c r="A24" s="2131" t="str">
        <f>A16</f>
        <v>Colorantes</v>
      </c>
      <c r="B24" s="2132"/>
      <c r="C24" s="281"/>
      <c r="D24" s="282"/>
      <c r="E24" s="9"/>
      <c r="F24" s="4"/>
    </row>
    <row r="25" spans="1:236" ht="18.75" x14ac:dyDescent="0.3">
      <c r="A25" s="2075" t="s">
        <v>24</v>
      </c>
      <c r="B25" s="2075"/>
      <c r="C25" s="56" t="s">
        <v>25</v>
      </c>
      <c r="D25" s="692" t="s">
        <v>26</v>
      </c>
      <c r="E25" s="1"/>
      <c r="F25" s="1"/>
    </row>
    <row r="26" spans="1:236" ht="18.75" x14ac:dyDescent="0.3">
      <c r="A26" s="2123" t="str">
        <f>A18</f>
        <v>AMARILLO LUMACRON E3G 200%</v>
      </c>
      <c r="B26" s="2124"/>
      <c r="C26" s="48">
        <f>C18</f>
        <v>0.7</v>
      </c>
      <c r="D26" s="49">
        <f>B5*C26/100*1000</f>
        <v>1115.625</v>
      </c>
      <c r="E26" s="1"/>
      <c r="F26" s="1"/>
    </row>
    <row r="27" spans="1:236" ht="18.75" x14ac:dyDescent="0.3">
      <c r="A27" s="2123" t="str">
        <f>A19</f>
        <v>PARDO LUMACRON SER 150%</v>
      </c>
      <c r="B27" s="2124"/>
      <c r="C27" s="48">
        <f>C19</f>
        <v>8.4000000000000005E-2</v>
      </c>
      <c r="D27" s="49">
        <f>B5*C27/100*1000</f>
        <v>133.87500000000003</v>
      </c>
      <c r="E27" s="1"/>
      <c r="F27" s="1"/>
    </row>
    <row r="28" spans="1:236" ht="18.75" x14ac:dyDescent="0.3">
      <c r="A28" s="2123" t="str">
        <f>A20</f>
        <v>TURQUESA LUMACRON SGL 200%</v>
      </c>
      <c r="B28" s="2124"/>
      <c r="C28" s="48">
        <f>C20</f>
        <v>2.64</v>
      </c>
      <c r="D28" s="49">
        <f>B5*C28/100*1000</f>
        <v>4207.5</v>
      </c>
      <c r="E28" s="2107" t="s">
        <v>83</v>
      </c>
      <c r="F28" s="2108"/>
    </row>
    <row r="29" spans="1:236" x14ac:dyDescent="0.25">
      <c r="D29" s="50"/>
    </row>
    <row r="30" spans="1:236" x14ac:dyDescent="0.25">
      <c r="A30" s="2070" t="s">
        <v>69</v>
      </c>
      <c r="B30" s="2070"/>
      <c r="C30" s="2070"/>
      <c r="D30" s="2070"/>
    </row>
    <row r="31" spans="1:23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23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B23:C23"/>
    <mergeCell ref="A24:B24"/>
    <mergeCell ref="A25:B25"/>
    <mergeCell ref="A26:B26"/>
    <mergeCell ref="A27:B27"/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IB33"/>
  <sheetViews>
    <sheetView topLeftCell="A5"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691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1151</v>
      </c>
      <c r="G4" s="3"/>
    </row>
    <row r="5" spans="1:197" ht="18.75" x14ac:dyDescent="0.3">
      <c r="A5" s="1" t="s">
        <v>7</v>
      </c>
      <c r="B5" s="277">
        <f>B6*B8</f>
        <v>159.375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375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7.5294117647058822</v>
      </c>
      <c r="G8" s="3"/>
    </row>
    <row r="9" spans="1:197" ht="18.75" x14ac:dyDescent="0.3">
      <c r="A9" s="1" t="s">
        <v>66</v>
      </c>
      <c r="B9" s="1">
        <v>5709</v>
      </c>
      <c r="C9" s="1"/>
      <c r="D9" s="1"/>
      <c r="E9" s="1"/>
      <c r="F9" s="1"/>
    </row>
    <row r="10" spans="1:197" ht="18.75" x14ac:dyDescent="0.3">
      <c r="A10" s="1" t="s">
        <v>29</v>
      </c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693"/>
      <c r="D11" s="693"/>
      <c r="E11" s="695"/>
      <c r="F11" s="1"/>
    </row>
    <row r="12" spans="1:197" ht="18.75" x14ac:dyDescent="0.3">
      <c r="A12" s="2072" t="s">
        <v>20</v>
      </c>
      <c r="B12" s="2072"/>
      <c r="C12" s="689"/>
      <c r="D12" s="689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694"/>
      <c r="B15" s="694"/>
      <c r="C15" s="22"/>
      <c r="D15" s="25"/>
      <c r="E15" s="23"/>
      <c r="F15" s="696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236" ht="18.75" x14ac:dyDescent="0.3">
      <c r="A17" s="2079" t="s">
        <v>24</v>
      </c>
      <c r="B17" s="2079"/>
      <c r="C17" s="31" t="s">
        <v>25</v>
      </c>
      <c r="D17" s="690" t="s">
        <v>26</v>
      </c>
      <c r="E17" s="1"/>
      <c r="F17" s="212"/>
    </row>
    <row r="18" spans="1:236" ht="18.75" x14ac:dyDescent="0.3">
      <c r="A18" s="2077" t="s">
        <v>61</v>
      </c>
      <c r="B18" s="2077"/>
      <c r="C18" s="20">
        <v>0.7</v>
      </c>
      <c r="D18" s="74">
        <f>B5*C18/100*1000</f>
        <v>1115.625</v>
      </c>
      <c r="E18" s="1"/>
      <c r="F18" s="212"/>
    </row>
    <row r="19" spans="1:236" ht="18.75" x14ac:dyDescent="0.3">
      <c r="A19" s="2077" t="s">
        <v>27</v>
      </c>
      <c r="B19" s="2077"/>
      <c r="C19" s="34">
        <v>8.4000000000000005E-2</v>
      </c>
      <c r="D19" s="74">
        <f>B5*C19/100*1000</f>
        <v>133.87500000000003</v>
      </c>
      <c r="E19" s="1"/>
      <c r="F19" s="212"/>
    </row>
    <row r="20" spans="1:236" ht="18.75" x14ac:dyDescent="0.3">
      <c r="A20" s="2077" t="s">
        <v>63</v>
      </c>
      <c r="B20" s="2077"/>
      <c r="C20" s="20">
        <v>2.64</v>
      </c>
      <c r="D20" s="74">
        <f>B5*C20/100*1000</f>
        <v>4207.5</v>
      </c>
      <c r="E20" s="1"/>
      <c r="F20" s="213"/>
    </row>
    <row r="21" spans="1:236" s="43" customFormat="1" ht="19.5" thickBot="1" x14ac:dyDescent="0.35">
      <c r="A21" s="680"/>
      <c r="B21" s="680"/>
      <c r="C21" s="681"/>
      <c r="D21" s="682"/>
      <c r="E21" s="683"/>
      <c r="F21" s="683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</row>
    <row r="22" spans="1:236" ht="18.75" x14ac:dyDescent="0.3">
      <c r="A22" s="36"/>
      <c r="B22" s="36"/>
      <c r="C22" s="22"/>
      <c r="D22" s="23"/>
      <c r="E22" s="25"/>
      <c r="F22" s="25"/>
    </row>
    <row r="23" spans="1:236" ht="18.75" x14ac:dyDescent="0.3">
      <c r="A23" s="3" t="str">
        <f>B2</f>
        <v>TELARES D SUR</v>
      </c>
      <c r="B23" s="2130" t="str">
        <f>B7</f>
        <v>204 VDE BENETTON F2</v>
      </c>
      <c r="C23" s="2130"/>
      <c r="D23" s="691" t="s">
        <v>30</v>
      </c>
      <c r="E23" s="9">
        <f>F4</f>
        <v>1151</v>
      </c>
      <c r="F23" s="4">
        <f ca="1">F2</f>
        <v>45555</v>
      </c>
    </row>
    <row r="24" spans="1:236" ht="18.75" x14ac:dyDescent="0.3">
      <c r="A24" s="2131" t="str">
        <f>A16</f>
        <v>Colorantes</v>
      </c>
      <c r="B24" s="2132"/>
      <c r="C24" s="281"/>
      <c r="D24" s="282"/>
      <c r="E24" s="9"/>
      <c r="F24" s="4"/>
    </row>
    <row r="25" spans="1:236" ht="18.75" x14ac:dyDescent="0.3">
      <c r="A25" s="2075" t="s">
        <v>24</v>
      </c>
      <c r="B25" s="2075"/>
      <c r="C25" s="56" t="s">
        <v>25</v>
      </c>
      <c r="D25" s="692" t="s">
        <v>26</v>
      </c>
      <c r="E25" s="1"/>
      <c r="F25" s="1"/>
    </row>
    <row r="26" spans="1:236" ht="18.75" x14ac:dyDescent="0.3">
      <c r="A26" s="2123" t="str">
        <f>A18</f>
        <v>AMARILLO LUMACRON E3G 200%</v>
      </c>
      <c r="B26" s="2124"/>
      <c r="C26" s="48">
        <f>C18</f>
        <v>0.7</v>
      </c>
      <c r="D26" s="49">
        <f>B5*C26/100*1000</f>
        <v>1115.625</v>
      </c>
      <c r="E26" s="1"/>
      <c r="F26" s="1"/>
    </row>
    <row r="27" spans="1:236" ht="18.75" x14ac:dyDescent="0.3">
      <c r="A27" s="2123" t="str">
        <f>A19</f>
        <v>PARDO LUMACRON SER 150%</v>
      </c>
      <c r="B27" s="2124"/>
      <c r="C27" s="48">
        <f>C19</f>
        <v>8.4000000000000005E-2</v>
      </c>
      <c r="D27" s="49">
        <f>B5*C27/100*1000</f>
        <v>133.87500000000003</v>
      </c>
      <c r="E27" s="1"/>
      <c r="F27" s="1"/>
    </row>
    <row r="28" spans="1:236" ht="18.75" x14ac:dyDescent="0.3">
      <c r="A28" s="2123" t="str">
        <f>A20</f>
        <v>TURQUESA LUMACRON SGL 200%</v>
      </c>
      <c r="B28" s="2124"/>
      <c r="C28" s="48">
        <f>C20</f>
        <v>2.64</v>
      </c>
      <c r="D28" s="49">
        <f>B5*C28/100*1000</f>
        <v>4207.5</v>
      </c>
      <c r="E28" s="2107" t="s">
        <v>83</v>
      </c>
      <c r="F28" s="2108"/>
    </row>
    <row r="29" spans="1:236" x14ac:dyDescent="0.25">
      <c r="D29" s="50"/>
    </row>
    <row r="30" spans="1:236" x14ac:dyDescent="0.25">
      <c r="A30" s="2070" t="s">
        <v>69</v>
      </c>
      <c r="B30" s="2070"/>
      <c r="C30" s="2070"/>
      <c r="D30" s="2070"/>
    </row>
    <row r="31" spans="1:23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23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B23:C23"/>
    <mergeCell ref="A24:B24"/>
    <mergeCell ref="A25:B25"/>
    <mergeCell ref="A26:B26"/>
    <mergeCell ref="A27:B27"/>
    <mergeCell ref="A20:B20"/>
    <mergeCell ref="A1:B1"/>
    <mergeCell ref="C1:D1"/>
    <mergeCell ref="E1:F1"/>
    <mergeCell ref="A11:B11"/>
    <mergeCell ref="A12:B12"/>
    <mergeCell ref="A13:B13"/>
    <mergeCell ref="A14:B14"/>
    <mergeCell ref="A16:B16"/>
    <mergeCell ref="A17:B17"/>
    <mergeCell ref="A18:B18"/>
    <mergeCell ref="A19:B19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138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133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1147</v>
      </c>
    </row>
    <row r="5" spans="1:6" ht="18.75" x14ac:dyDescent="0.3">
      <c r="A5" s="1" t="s">
        <v>7</v>
      </c>
      <c r="B5" s="275">
        <f>B6*B8</f>
        <v>299.625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705</v>
      </c>
      <c r="C6" s="1" t="s">
        <v>5</v>
      </c>
      <c r="D6" s="1"/>
      <c r="E6" s="3" t="s">
        <v>12</v>
      </c>
      <c r="F6" s="275" t="s">
        <v>134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2100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7.0087609511889859</v>
      </c>
    </row>
    <row r="9" spans="1:6" ht="18.75" x14ac:dyDescent="0.3">
      <c r="A9" s="1" t="s">
        <v>66</v>
      </c>
      <c r="B9" s="296">
        <v>6624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688"/>
      <c r="D12" s="688">
        <v>0.5</v>
      </c>
      <c r="E12" s="21">
        <f>F7*D12</f>
        <v>1050</v>
      </c>
      <c r="F12" s="1"/>
    </row>
    <row r="13" spans="1:6" ht="18.75" x14ac:dyDescent="0.3">
      <c r="A13" s="2072" t="s">
        <v>20</v>
      </c>
      <c r="B13" s="2072"/>
      <c r="C13" s="684"/>
      <c r="D13" s="684">
        <v>1</v>
      </c>
      <c r="E13" s="21">
        <f>F7*D13</f>
        <v>2100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4200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4200</v>
      </c>
      <c r="F15" s="1"/>
    </row>
    <row r="16" spans="1:6" ht="18.75" x14ac:dyDescent="0.3">
      <c r="A16" s="686"/>
      <c r="B16" s="686"/>
      <c r="C16" s="22"/>
      <c r="D16" s="25"/>
      <c r="E16" s="23"/>
      <c r="F16" s="687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685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3595.5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CLADD ITA SA</v>
      </c>
      <c r="B24" s="1"/>
      <c r="C24" s="1" t="str">
        <f>B7</f>
        <v>FRANCIA</v>
      </c>
      <c r="D24" s="1" t="s">
        <v>6</v>
      </c>
      <c r="E24" s="9">
        <f>F4</f>
        <v>1147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687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3595.5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4200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4200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3150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1146</v>
      </c>
    </row>
    <row r="5" spans="1:6" ht="18.75" x14ac:dyDescent="0.3">
      <c r="A5" s="1" t="s">
        <v>7</v>
      </c>
      <c r="B5" s="275">
        <f>B6*B8</f>
        <v>148.75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350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8.0672268907563023</v>
      </c>
    </row>
    <row r="9" spans="1:6" ht="18.75" x14ac:dyDescent="0.3">
      <c r="A9" s="1" t="s">
        <v>66</v>
      </c>
      <c r="B9" s="296">
        <v>6624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688"/>
      <c r="D12" s="688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684"/>
      <c r="D13" s="684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686"/>
      <c r="B16" s="686"/>
      <c r="C16" s="22"/>
      <c r="D16" s="25"/>
      <c r="E16" s="23"/>
      <c r="F16" s="687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685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1785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1146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687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1785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IB33"/>
  <sheetViews>
    <sheetView topLeftCell="A10" zoomScale="130" zoomScaleNormal="130" workbookViewId="0">
      <selection activeCell="J23" sqref="J2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672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1097</v>
      </c>
      <c r="G4" s="3"/>
    </row>
    <row r="5" spans="1:197" ht="18.75" x14ac:dyDescent="0.3">
      <c r="A5" s="1" t="s">
        <v>7</v>
      </c>
      <c r="B5" s="277">
        <f>B6*B8</f>
        <v>157.25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370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7.631160572337043</v>
      </c>
      <c r="G8" s="3"/>
    </row>
    <row r="9" spans="1:197" ht="18.75" x14ac:dyDescent="0.3">
      <c r="A9" s="1" t="s">
        <v>66</v>
      </c>
      <c r="B9" s="1">
        <v>6153</v>
      </c>
      <c r="C9" s="1"/>
      <c r="D9" s="1"/>
      <c r="E9" s="1"/>
      <c r="F9" s="1"/>
    </row>
    <row r="10" spans="1:197" ht="18.75" x14ac:dyDescent="0.3">
      <c r="A10" s="1" t="s">
        <v>29</v>
      </c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669"/>
      <c r="D11" s="669"/>
      <c r="E11" s="674"/>
      <c r="F11" s="1"/>
    </row>
    <row r="12" spans="1:197" ht="18.75" x14ac:dyDescent="0.3">
      <c r="A12" s="2072" t="s">
        <v>20</v>
      </c>
      <c r="B12" s="2072"/>
      <c r="C12" s="668"/>
      <c r="D12" s="668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670"/>
      <c r="B15" s="670"/>
      <c r="C15" s="22"/>
      <c r="D15" s="25"/>
      <c r="E15" s="23"/>
      <c r="F15" s="675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236" ht="18.75" x14ac:dyDescent="0.3">
      <c r="A17" s="2079" t="s">
        <v>24</v>
      </c>
      <c r="B17" s="2079"/>
      <c r="C17" s="31" t="s">
        <v>25</v>
      </c>
      <c r="D17" s="671" t="s">
        <v>26</v>
      </c>
      <c r="E17" s="1"/>
      <c r="F17" s="212"/>
    </row>
    <row r="18" spans="1:236" ht="18.75" x14ac:dyDescent="0.3">
      <c r="A18" s="2077" t="s">
        <v>61</v>
      </c>
      <c r="B18" s="2077"/>
      <c r="C18" s="20">
        <v>0.7</v>
      </c>
      <c r="D18" s="74">
        <f>B5*C18/100*1000</f>
        <v>1100.75</v>
      </c>
      <c r="E18" s="1"/>
      <c r="F18" s="212"/>
    </row>
    <row r="19" spans="1:236" ht="18.75" x14ac:dyDescent="0.3">
      <c r="A19" s="2077" t="s">
        <v>27</v>
      </c>
      <c r="B19" s="2077"/>
      <c r="C19" s="34">
        <v>8.4000000000000005E-2</v>
      </c>
      <c r="D19" s="74">
        <f>B5*C19/100*1000</f>
        <v>132.09</v>
      </c>
      <c r="E19" s="1"/>
      <c r="F19" s="212"/>
    </row>
    <row r="20" spans="1:236" ht="18.75" x14ac:dyDescent="0.3">
      <c r="A20" s="2077" t="s">
        <v>63</v>
      </c>
      <c r="B20" s="2077"/>
      <c r="C20" s="20">
        <v>2.64</v>
      </c>
      <c r="D20" s="74">
        <f>B5*C20/100*1000</f>
        <v>4151.4000000000005</v>
      </c>
      <c r="E20" s="1"/>
      <c r="F20" s="213"/>
    </row>
    <row r="21" spans="1:236" s="43" customFormat="1" ht="19.5" thickBot="1" x14ac:dyDescent="0.35">
      <c r="A21" s="680"/>
      <c r="B21" s="680"/>
      <c r="C21" s="681"/>
      <c r="D21" s="682"/>
      <c r="E21" s="683"/>
      <c r="F21" s="683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</row>
    <row r="22" spans="1:236" ht="18.75" x14ac:dyDescent="0.3">
      <c r="A22" s="36"/>
      <c r="B22" s="36"/>
      <c r="C22" s="22"/>
      <c r="D22" s="23"/>
      <c r="E22" s="25"/>
      <c r="F22" s="25"/>
    </row>
    <row r="23" spans="1:236" ht="18.75" x14ac:dyDescent="0.3">
      <c r="A23" s="3" t="str">
        <f>B2</f>
        <v>TELARES D SUR</v>
      </c>
      <c r="B23" s="2130" t="str">
        <f>B7</f>
        <v>204 VDE BENETTON F2</v>
      </c>
      <c r="C23" s="2130"/>
      <c r="D23" s="672" t="s">
        <v>30</v>
      </c>
      <c r="E23" s="9">
        <f>F4</f>
        <v>1097</v>
      </c>
      <c r="F23" s="4">
        <f ca="1">F2</f>
        <v>45555</v>
      </c>
    </row>
    <row r="24" spans="1:236" ht="18.75" x14ac:dyDescent="0.3">
      <c r="A24" s="2131" t="str">
        <f>A16</f>
        <v>Colorantes</v>
      </c>
      <c r="B24" s="2132"/>
      <c r="C24" s="281"/>
      <c r="D24" s="282"/>
      <c r="E24" s="9"/>
      <c r="F24" s="4"/>
    </row>
    <row r="25" spans="1:236" ht="18.75" x14ac:dyDescent="0.3">
      <c r="A25" s="2075" t="s">
        <v>24</v>
      </c>
      <c r="B25" s="2075"/>
      <c r="C25" s="56" t="s">
        <v>25</v>
      </c>
      <c r="D25" s="673" t="s">
        <v>26</v>
      </c>
      <c r="E25" s="1"/>
      <c r="F25" s="1"/>
    </row>
    <row r="26" spans="1:236" ht="18.75" x14ac:dyDescent="0.3">
      <c r="A26" s="2123" t="str">
        <f>A18</f>
        <v>AMARILLO LUMACRON E3G 200%</v>
      </c>
      <c r="B26" s="2124"/>
      <c r="C26" s="48">
        <f>C18</f>
        <v>0.7</v>
      </c>
      <c r="D26" s="49">
        <f>B5*C26/100*1000</f>
        <v>1100.75</v>
      </c>
      <c r="E26" s="1"/>
      <c r="F26" s="1"/>
    </row>
    <row r="27" spans="1:236" ht="18.75" x14ac:dyDescent="0.3">
      <c r="A27" s="2123" t="str">
        <f>A19</f>
        <v>PARDO LUMACRON SER 150%</v>
      </c>
      <c r="B27" s="2124"/>
      <c r="C27" s="48">
        <f>C19</f>
        <v>8.4000000000000005E-2</v>
      </c>
      <c r="D27" s="49">
        <f>B5*C27/100*1000</f>
        <v>132.09</v>
      </c>
      <c r="E27" s="1"/>
      <c r="F27" s="1"/>
    </row>
    <row r="28" spans="1:236" ht="18.75" x14ac:dyDescent="0.3">
      <c r="A28" s="2123" t="str">
        <f>A20</f>
        <v>TURQUESA LUMACRON SGL 200%</v>
      </c>
      <c r="B28" s="2124"/>
      <c r="C28" s="48">
        <f>C20</f>
        <v>2.64</v>
      </c>
      <c r="D28" s="49">
        <f>B5*C28/100*1000</f>
        <v>4151.4000000000005</v>
      </c>
      <c r="E28" s="2107" t="s">
        <v>83</v>
      </c>
      <c r="F28" s="2108"/>
    </row>
    <row r="29" spans="1:236" x14ac:dyDescent="0.25">
      <c r="D29" s="50"/>
    </row>
    <row r="30" spans="1:236" x14ac:dyDescent="0.25">
      <c r="A30" s="2070" t="s">
        <v>69</v>
      </c>
      <c r="B30" s="2070"/>
      <c r="C30" s="2070"/>
      <c r="D30" s="2070"/>
    </row>
    <row r="31" spans="1:23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23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:B1"/>
    <mergeCell ref="C1:D1"/>
    <mergeCell ref="E1:F1"/>
    <mergeCell ref="A11:B11"/>
    <mergeCell ref="A12:B12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RS33"/>
  <sheetViews>
    <sheetView topLeftCell="A12" zoomScale="130" zoomScaleNormal="130" workbookViewId="0">
      <selection activeCell="O21" sqref="O21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672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1096</v>
      </c>
      <c r="G4" s="3"/>
    </row>
    <row r="5" spans="1:197" ht="18.75" x14ac:dyDescent="0.3">
      <c r="A5" s="1" t="s">
        <v>7</v>
      </c>
      <c r="B5" s="277">
        <f>B6*B8</f>
        <v>157.25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370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7.631160572337043</v>
      </c>
      <c r="G8" s="3"/>
    </row>
    <row r="9" spans="1:197" ht="18.75" x14ac:dyDescent="0.3">
      <c r="A9" s="1" t="s">
        <v>66</v>
      </c>
      <c r="B9" s="1">
        <v>6153</v>
      </c>
      <c r="C9" s="1"/>
      <c r="D9" s="1"/>
      <c r="E9" s="1"/>
      <c r="F9" s="1"/>
    </row>
    <row r="10" spans="1:197" ht="18.75" x14ac:dyDescent="0.3">
      <c r="A10" s="1"/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669"/>
      <c r="D11" s="669"/>
      <c r="E11" s="674"/>
      <c r="F11" s="1"/>
    </row>
    <row r="12" spans="1:197" ht="18.75" x14ac:dyDescent="0.3">
      <c r="A12" s="2072" t="s">
        <v>20</v>
      </c>
      <c r="B12" s="2072"/>
      <c r="C12" s="668"/>
      <c r="D12" s="668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670"/>
      <c r="B15" s="670"/>
      <c r="C15" s="22"/>
      <c r="D15" s="25"/>
      <c r="E15" s="23"/>
      <c r="F15" s="675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487" ht="18.75" x14ac:dyDescent="0.3">
      <c r="A17" s="2079" t="s">
        <v>24</v>
      </c>
      <c r="B17" s="2079"/>
      <c r="C17" s="31" t="s">
        <v>25</v>
      </c>
      <c r="D17" s="671" t="s">
        <v>26</v>
      </c>
      <c r="E17" s="1"/>
      <c r="F17" s="212"/>
    </row>
    <row r="18" spans="1:487" ht="18.75" x14ac:dyDescent="0.3">
      <c r="A18" s="2077" t="s">
        <v>61</v>
      </c>
      <c r="B18" s="2077"/>
      <c r="C18" s="20">
        <v>0.7</v>
      </c>
      <c r="D18" s="74">
        <f>B5*C18/100*1000</f>
        <v>1100.75</v>
      </c>
      <c r="E18" s="1"/>
      <c r="F18" s="212"/>
    </row>
    <row r="19" spans="1:487" ht="18.75" x14ac:dyDescent="0.3">
      <c r="A19" s="2077" t="s">
        <v>27</v>
      </c>
      <c r="B19" s="2077"/>
      <c r="C19" s="34">
        <v>8.4000000000000005E-2</v>
      </c>
      <c r="D19" s="74">
        <f>B5*C19/100*1000</f>
        <v>132.09</v>
      </c>
      <c r="E19" s="1"/>
      <c r="F19" s="212"/>
    </row>
    <row r="20" spans="1:487" ht="18.75" x14ac:dyDescent="0.3">
      <c r="A20" s="2077" t="s">
        <v>63</v>
      </c>
      <c r="B20" s="2077"/>
      <c r="C20" s="20">
        <v>2.64</v>
      </c>
      <c r="D20" s="74">
        <f>B5*C20/100*1000</f>
        <v>4151.4000000000005</v>
      </c>
      <c r="E20" s="1"/>
      <c r="F20" s="213"/>
    </row>
    <row r="21" spans="1:487" s="43" customFormat="1" ht="19.5" thickBot="1" x14ac:dyDescent="0.35">
      <c r="A21" s="676"/>
      <c r="B21" s="676"/>
      <c r="C21" s="677"/>
      <c r="D21" s="678"/>
      <c r="E21" s="679"/>
      <c r="F21" s="679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</row>
    <row r="22" spans="1:487" ht="18.75" x14ac:dyDescent="0.3">
      <c r="A22" s="36"/>
      <c r="B22" s="36"/>
      <c r="C22" s="22"/>
      <c r="D22" s="23"/>
      <c r="E22" s="25"/>
      <c r="F22" s="25"/>
    </row>
    <row r="23" spans="1:487" ht="18.75" x14ac:dyDescent="0.3">
      <c r="A23" s="3" t="str">
        <f>B2</f>
        <v>TELARES D SUR</v>
      </c>
      <c r="B23" s="2130" t="str">
        <f>B7</f>
        <v>204 VDE BENETTON F2</v>
      </c>
      <c r="C23" s="2130"/>
      <c r="D23" s="672" t="s">
        <v>30</v>
      </c>
      <c r="E23" s="9">
        <f>F4</f>
        <v>1096</v>
      </c>
      <c r="F23" s="4">
        <f ca="1">F2</f>
        <v>45555</v>
      </c>
    </row>
    <row r="24" spans="1:487" ht="18.75" x14ac:dyDescent="0.3">
      <c r="A24" s="2131" t="str">
        <f>A16</f>
        <v>Colorantes</v>
      </c>
      <c r="B24" s="2132"/>
      <c r="C24" s="281"/>
      <c r="D24" s="282"/>
      <c r="E24" s="9"/>
      <c r="F24" s="4"/>
    </row>
    <row r="25" spans="1:487" ht="18.75" x14ac:dyDescent="0.3">
      <c r="A25" s="2075" t="s">
        <v>24</v>
      </c>
      <c r="B25" s="2075"/>
      <c r="C25" s="56" t="s">
        <v>25</v>
      </c>
      <c r="D25" s="673" t="s">
        <v>26</v>
      </c>
      <c r="E25" s="1"/>
      <c r="F25" s="1"/>
    </row>
    <row r="26" spans="1:487" ht="18.75" x14ac:dyDescent="0.3">
      <c r="A26" s="2123" t="str">
        <f>A18</f>
        <v>AMARILLO LUMACRON E3G 200%</v>
      </c>
      <c r="B26" s="2124"/>
      <c r="C26" s="48">
        <f>C18</f>
        <v>0.7</v>
      </c>
      <c r="D26" s="49">
        <f>B5*C26/100*1000</f>
        <v>1100.75</v>
      </c>
      <c r="E26" s="1"/>
      <c r="F26" s="1"/>
    </row>
    <row r="27" spans="1:487" ht="18.75" x14ac:dyDescent="0.3">
      <c r="A27" s="2123" t="str">
        <f>A19</f>
        <v>PARDO LUMACRON SER 150%</v>
      </c>
      <c r="B27" s="2124"/>
      <c r="C27" s="48">
        <f>C19</f>
        <v>8.4000000000000005E-2</v>
      </c>
      <c r="D27" s="49">
        <f>B5*C27/100*1000</f>
        <v>132.09</v>
      </c>
      <c r="E27" s="1"/>
      <c r="F27" s="1"/>
    </row>
    <row r="28" spans="1:487" ht="18.75" x14ac:dyDescent="0.3">
      <c r="A28" s="2123" t="str">
        <f>A20</f>
        <v>TURQUESA LUMACRON SGL 200%</v>
      </c>
      <c r="B28" s="2124"/>
      <c r="C28" s="48">
        <f>C20</f>
        <v>2.64</v>
      </c>
      <c r="D28" s="49">
        <f>B5*C28/100*1000</f>
        <v>4151.4000000000005</v>
      </c>
      <c r="E28" s="2107" t="s">
        <v>83</v>
      </c>
      <c r="F28" s="2108"/>
    </row>
    <row r="29" spans="1:487" x14ac:dyDescent="0.25">
      <c r="D29" s="50"/>
    </row>
    <row r="30" spans="1:487" x14ac:dyDescent="0.25">
      <c r="A30" s="2070" t="s">
        <v>69</v>
      </c>
      <c r="B30" s="2070"/>
      <c r="C30" s="2070"/>
      <c r="D30" s="2070"/>
    </row>
    <row r="31" spans="1:487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487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:B1"/>
    <mergeCell ref="C1:D1"/>
    <mergeCell ref="E1:F1"/>
    <mergeCell ref="A11:B11"/>
    <mergeCell ref="A12:B12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OX33"/>
  <sheetViews>
    <sheetView topLeftCell="A21" zoomScale="130" zoomScaleNormal="130" workbookViewId="0">
      <selection activeCell="K24" sqref="K24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672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1095</v>
      </c>
      <c r="G4" s="3"/>
    </row>
    <row r="5" spans="1:197" ht="18.75" x14ac:dyDescent="0.3">
      <c r="A5" s="1" t="s">
        <v>7</v>
      </c>
      <c r="B5" s="277">
        <f>B6*B8</f>
        <v>157.25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370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7.631160572337043</v>
      </c>
      <c r="G8" s="3"/>
    </row>
    <row r="9" spans="1:197" ht="18.75" x14ac:dyDescent="0.3">
      <c r="A9" s="1" t="s">
        <v>66</v>
      </c>
      <c r="B9" s="1">
        <v>6153</v>
      </c>
      <c r="C9" s="1"/>
      <c r="D9" s="1"/>
      <c r="E9" s="1"/>
      <c r="F9" s="1"/>
    </row>
    <row r="10" spans="1:197" ht="18.75" x14ac:dyDescent="0.3">
      <c r="A10" s="1"/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669"/>
      <c r="D11" s="669"/>
      <c r="E11" s="674"/>
      <c r="F11" s="1"/>
    </row>
    <row r="12" spans="1:197" ht="18.75" x14ac:dyDescent="0.3">
      <c r="A12" s="2072" t="s">
        <v>20</v>
      </c>
      <c r="B12" s="2072"/>
      <c r="C12" s="668"/>
      <c r="D12" s="668">
        <v>1</v>
      </c>
      <c r="E12" s="21">
        <f>F7*D12</f>
        <v>1200</v>
      </c>
      <c r="F12" s="1"/>
    </row>
    <row r="13" spans="1:19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9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670"/>
      <c r="B15" s="670"/>
      <c r="C15" s="22"/>
      <c r="D15" s="25"/>
      <c r="E15" s="23"/>
      <c r="F15" s="675" t="s">
        <v>84</v>
      </c>
    </row>
    <row r="16" spans="1:197" ht="18.75" x14ac:dyDescent="0.3">
      <c r="A16" s="2073" t="s">
        <v>23</v>
      </c>
      <c r="B16" s="2074"/>
      <c r="C16" s="176"/>
      <c r="D16" s="280"/>
      <c r="E16" s="1"/>
      <c r="F16" s="211"/>
    </row>
    <row r="17" spans="1:414" ht="18.75" x14ac:dyDescent="0.3">
      <c r="A17" s="2079" t="s">
        <v>24</v>
      </c>
      <c r="B17" s="2079"/>
      <c r="C17" s="31" t="s">
        <v>25</v>
      </c>
      <c r="D17" s="671" t="s">
        <v>26</v>
      </c>
      <c r="E17" s="1"/>
      <c r="F17" s="212"/>
    </row>
    <row r="18" spans="1:414" ht="18.75" x14ac:dyDescent="0.3">
      <c r="A18" s="2077" t="s">
        <v>61</v>
      </c>
      <c r="B18" s="2077"/>
      <c r="C18" s="20">
        <v>0.7</v>
      </c>
      <c r="D18" s="74">
        <f>B5*C18/100*1000</f>
        <v>1100.75</v>
      </c>
      <c r="E18" s="1"/>
      <c r="F18" s="212"/>
    </row>
    <row r="19" spans="1:414" ht="18.75" x14ac:dyDescent="0.3">
      <c r="A19" s="2077" t="s">
        <v>27</v>
      </c>
      <c r="B19" s="2077"/>
      <c r="C19" s="34">
        <v>8.4000000000000005E-2</v>
      </c>
      <c r="D19" s="74">
        <f>B5*C19/100*1000</f>
        <v>132.09</v>
      </c>
      <c r="E19" s="1"/>
      <c r="F19" s="212"/>
    </row>
    <row r="20" spans="1:414" ht="18.75" x14ac:dyDescent="0.3">
      <c r="A20" s="2077" t="s">
        <v>63</v>
      </c>
      <c r="B20" s="2077"/>
      <c r="C20" s="20">
        <v>2.64</v>
      </c>
      <c r="D20" s="74">
        <f>B5*C20/100*1000</f>
        <v>4151.4000000000005</v>
      </c>
      <c r="E20" s="1"/>
      <c r="F20" s="213"/>
    </row>
    <row r="21" spans="1:414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</row>
    <row r="22" spans="1:414" ht="18.75" x14ac:dyDescent="0.3">
      <c r="A22" s="36"/>
      <c r="B22" s="36"/>
      <c r="C22" s="22"/>
      <c r="D22" s="23"/>
      <c r="E22" s="25"/>
      <c r="F22" s="25"/>
    </row>
    <row r="23" spans="1:414" ht="18.75" x14ac:dyDescent="0.3">
      <c r="A23" s="3" t="str">
        <f>B2</f>
        <v>TELARES D SUR</v>
      </c>
      <c r="B23" s="2130" t="str">
        <f>B7</f>
        <v>204 VDE BENETTON F2</v>
      </c>
      <c r="C23" s="2130"/>
      <c r="D23" s="672" t="s">
        <v>30</v>
      </c>
      <c r="E23" s="9">
        <f>F4</f>
        <v>1095</v>
      </c>
      <c r="F23" s="4">
        <f ca="1">F2</f>
        <v>45555</v>
      </c>
    </row>
    <row r="24" spans="1:414" ht="18.75" x14ac:dyDescent="0.3">
      <c r="A24" s="2131" t="str">
        <f>A16</f>
        <v>Colorantes</v>
      </c>
      <c r="B24" s="2132"/>
      <c r="C24" s="281"/>
      <c r="D24" s="282"/>
      <c r="E24" s="9"/>
      <c r="F24" s="4"/>
    </row>
    <row r="25" spans="1:414" ht="18.75" x14ac:dyDescent="0.3">
      <c r="A25" s="2075" t="s">
        <v>24</v>
      </c>
      <c r="B25" s="2075"/>
      <c r="C25" s="56" t="s">
        <v>25</v>
      </c>
      <c r="D25" s="673" t="s">
        <v>26</v>
      </c>
      <c r="E25" s="1"/>
      <c r="F25" s="1"/>
    </row>
    <row r="26" spans="1:414" ht="18.75" x14ac:dyDescent="0.3">
      <c r="A26" s="2123" t="str">
        <f>A18</f>
        <v>AMARILLO LUMACRON E3G 200%</v>
      </c>
      <c r="B26" s="2124"/>
      <c r="C26" s="48">
        <f>C18</f>
        <v>0.7</v>
      </c>
      <c r="D26" s="49">
        <f>B5*C26/100*1000</f>
        <v>1100.75</v>
      </c>
      <c r="E26" s="1"/>
      <c r="F26" s="1"/>
    </row>
    <row r="27" spans="1:414" ht="18.75" x14ac:dyDescent="0.3">
      <c r="A27" s="2123" t="str">
        <f>A19</f>
        <v>PARDO LUMACRON SER 150%</v>
      </c>
      <c r="B27" s="2124"/>
      <c r="C27" s="48">
        <f>C19</f>
        <v>8.4000000000000005E-2</v>
      </c>
      <c r="D27" s="49">
        <f>B5*C27/100*1000</f>
        <v>132.09</v>
      </c>
      <c r="E27" s="1"/>
      <c r="F27" s="1"/>
    </row>
    <row r="28" spans="1:414" ht="18.75" x14ac:dyDescent="0.3">
      <c r="A28" s="2123" t="str">
        <f>A20</f>
        <v>TURQUESA LUMACRON SGL 200%</v>
      </c>
      <c r="B28" s="2124"/>
      <c r="C28" s="48">
        <f>C20</f>
        <v>2.64</v>
      </c>
      <c r="D28" s="49">
        <f>B5*C28/100*1000</f>
        <v>4151.4000000000005</v>
      </c>
      <c r="E28" s="2107" t="s">
        <v>83</v>
      </c>
      <c r="F28" s="2108"/>
    </row>
    <row r="29" spans="1:414" x14ac:dyDescent="0.25">
      <c r="D29" s="50"/>
    </row>
    <row r="30" spans="1:414" x14ac:dyDescent="0.25">
      <c r="A30" s="2070" t="s">
        <v>69</v>
      </c>
      <c r="B30" s="2070"/>
      <c r="C30" s="2070"/>
      <c r="D30" s="2070"/>
    </row>
    <row r="31" spans="1:414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414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33:B33"/>
    <mergeCell ref="A27:B27"/>
    <mergeCell ref="A28:B28"/>
    <mergeCell ref="E28:F28"/>
    <mergeCell ref="A30:D30"/>
    <mergeCell ref="A31:B31"/>
    <mergeCell ref="A32:B32"/>
    <mergeCell ref="A26:B26"/>
    <mergeCell ref="A13:B13"/>
    <mergeCell ref="A14:B14"/>
    <mergeCell ref="A16:B16"/>
    <mergeCell ref="A17:B17"/>
    <mergeCell ref="A18:B18"/>
    <mergeCell ref="A19:B19"/>
    <mergeCell ref="A20:B20"/>
    <mergeCell ref="B23:C23"/>
    <mergeCell ref="A24:B24"/>
    <mergeCell ref="A25:B25"/>
    <mergeCell ref="A1:B1"/>
    <mergeCell ref="C1:D1"/>
    <mergeCell ref="E1:F1"/>
    <mergeCell ref="A11:B11"/>
    <mergeCell ref="A12:B12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5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1090</v>
      </c>
      <c r="G4" s="3"/>
    </row>
    <row r="5" spans="1:7" ht="18.75" x14ac:dyDescent="0.3">
      <c r="A5" s="1" t="s">
        <v>7</v>
      </c>
      <c r="B5" s="138">
        <f>B6*B8</f>
        <v>161.5</v>
      </c>
      <c r="C5" s="3" t="s">
        <v>8</v>
      </c>
      <c r="D5" s="3"/>
      <c r="E5" s="5" t="s">
        <v>9</v>
      </c>
      <c r="F5" s="659" t="s">
        <v>10</v>
      </c>
      <c r="G5" s="3"/>
    </row>
    <row r="6" spans="1:7" ht="18.75" x14ac:dyDescent="0.3">
      <c r="A6" s="1" t="s">
        <v>11</v>
      </c>
      <c r="B6" s="293">
        <v>380</v>
      </c>
      <c r="C6" s="3" t="s">
        <v>5</v>
      </c>
      <c r="D6" s="3"/>
      <c r="E6" s="3" t="s">
        <v>12</v>
      </c>
      <c r="F6" s="659" t="s">
        <v>13</v>
      </c>
      <c r="G6" s="3"/>
    </row>
    <row r="7" spans="1:7" ht="18.75" x14ac:dyDescent="0.3">
      <c r="A7" s="1" t="s">
        <v>14</v>
      </c>
      <c r="B7" s="297" t="s">
        <v>56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659">
        <f>F7/B5</f>
        <v>7.4303405572755414</v>
      </c>
      <c r="G8" s="3"/>
    </row>
    <row r="9" spans="1:7" ht="18.75" x14ac:dyDescent="0.3">
      <c r="A9" s="1" t="s">
        <v>66</v>
      </c>
      <c r="B9" s="296">
        <v>5702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63"/>
      <c r="D11" s="663"/>
      <c r="E11" s="665"/>
      <c r="F11" s="1"/>
    </row>
    <row r="12" spans="1:7" ht="18.75" x14ac:dyDescent="0.3">
      <c r="A12" s="2154" t="s">
        <v>20</v>
      </c>
      <c r="B12" s="2155"/>
      <c r="C12" s="661"/>
      <c r="D12" s="661">
        <v>1</v>
      </c>
      <c r="E12" s="21">
        <f>F7*D12</f>
        <v>1200</v>
      </c>
      <c r="F12" s="1"/>
    </row>
    <row r="13" spans="1:7" ht="18.75" x14ac:dyDescent="0.3">
      <c r="A13" s="2154" t="s">
        <v>21</v>
      </c>
      <c r="B13" s="2155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144"/>
      <c r="B15" s="2144"/>
      <c r="C15" s="51"/>
      <c r="D15" s="81"/>
      <c r="E15" s="81"/>
      <c r="F15" s="1"/>
    </row>
    <row r="16" spans="1:7" ht="18.75" x14ac:dyDescent="0.3">
      <c r="A16" s="2177"/>
      <c r="B16" s="2178"/>
      <c r="C16" s="22"/>
      <c r="D16" s="23"/>
      <c r="E16" s="23"/>
      <c r="F16" s="666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9" t="s">
        <v>24</v>
      </c>
      <c r="B18" s="176"/>
      <c r="C18" s="664" t="s">
        <v>25</v>
      </c>
      <c r="D18" s="662" t="s">
        <v>26</v>
      </c>
      <c r="E18" s="1"/>
      <c r="F18" s="212"/>
    </row>
    <row r="19" spans="1:12" ht="18.75" x14ac:dyDescent="0.3">
      <c r="A19" s="2179" t="s">
        <v>57</v>
      </c>
      <c r="B19" s="2124"/>
      <c r="C19" s="20">
        <v>1</v>
      </c>
      <c r="D19" s="74">
        <f>B5*C19/100*1000</f>
        <v>1615</v>
      </c>
      <c r="E19" s="1"/>
      <c r="F19" s="212"/>
    </row>
    <row r="20" spans="1:12" ht="18.75" x14ac:dyDescent="0.3">
      <c r="A20" s="2179"/>
      <c r="B20" s="2180"/>
      <c r="C20" s="20"/>
      <c r="D20" s="74"/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ht="18.75" x14ac:dyDescent="0.3">
      <c r="A22" s="2105"/>
      <c r="B22" s="2105"/>
      <c r="C22" s="22" t="s">
        <v>29</v>
      </c>
      <c r="D22" s="23"/>
      <c r="E22" s="1"/>
      <c r="F22" s="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AMARILLO LIMON</v>
      </c>
      <c r="C25" s="2130"/>
      <c r="D25" s="659" t="s">
        <v>30</v>
      </c>
      <c r="E25" s="9">
        <f>F4</f>
        <v>1090</v>
      </c>
      <c r="F25" s="4">
        <f ca="1">F2</f>
        <v>45555</v>
      </c>
    </row>
    <row r="26" spans="1:12" ht="18.75" x14ac:dyDescent="0.3">
      <c r="A26" s="2131" t="str">
        <f>A17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60" t="s">
        <v>26</v>
      </c>
      <c r="E27" s="1"/>
      <c r="F27" s="1"/>
    </row>
    <row r="28" spans="1:12" ht="15.75" customHeight="1" x14ac:dyDescent="0.3">
      <c r="A28" s="2123" t="str">
        <f>A19</f>
        <v xml:space="preserve">AMARILLO LUMACRON SHW </v>
      </c>
      <c r="B28" s="2124"/>
      <c r="C28" s="48">
        <f>C19</f>
        <v>1</v>
      </c>
      <c r="D28" s="49">
        <f>B5*C28/100*1000</f>
        <v>1615</v>
      </c>
      <c r="E28" s="1"/>
      <c r="F28" s="1"/>
    </row>
    <row r="29" spans="1:12" ht="15" customHeight="1" x14ac:dyDescent="0.3">
      <c r="A29" s="2123"/>
      <c r="B29" s="2124"/>
      <c r="C29" s="48"/>
      <c r="D29" s="49"/>
      <c r="E29" s="1"/>
      <c r="F29" s="1"/>
    </row>
    <row r="30" spans="1:12" ht="15" customHeight="1" x14ac:dyDescent="0.3">
      <c r="A30" s="2123"/>
      <c r="B30" s="2124"/>
      <c r="C30" s="48"/>
      <c r="D30" s="49"/>
      <c r="E30" s="2069" t="s">
        <v>83</v>
      </c>
      <c r="F30" s="2069"/>
    </row>
    <row r="31" spans="1:12" ht="18.75" x14ac:dyDescent="0.3">
      <c r="A31" s="667"/>
      <c r="B31" s="667"/>
      <c r="C31" s="22"/>
      <c r="D31" s="144"/>
      <c r="E31" s="1"/>
      <c r="F31" s="1"/>
    </row>
    <row r="32" spans="1:12" x14ac:dyDescent="0.25">
      <c r="D32" s="50"/>
    </row>
    <row r="33" spans="1:4" x14ac:dyDescent="0.25">
      <c r="A33" s="2070" t="s">
        <v>69</v>
      </c>
      <c r="B33" s="2070"/>
      <c r="C33" s="2070"/>
      <c r="D33" s="2070"/>
    </row>
    <row r="34" spans="1:4" x14ac:dyDescent="0.25">
      <c r="A34" s="2070" t="s">
        <v>70</v>
      </c>
      <c r="B34" s="2070"/>
      <c r="C34" s="141">
        <v>2</v>
      </c>
      <c r="D34" s="141">
        <f>F7*C34</f>
        <v>2400</v>
      </c>
    </row>
    <row r="35" spans="1:4" x14ac:dyDescent="0.25">
      <c r="A35" s="2070" t="s">
        <v>71</v>
      </c>
      <c r="B35" s="2070"/>
      <c r="C35" s="141">
        <f>C34</f>
        <v>2</v>
      </c>
      <c r="D35" s="141">
        <f>F7*C35</f>
        <v>2400</v>
      </c>
    </row>
    <row r="36" spans="1:4" x14ac:dyDescent="0.25">
      <c r="A36" s="2070" t="s">
        <v>21</v>
      </c>
      <c r="B36" s="2070"/>
      <c r="C36" s="141">
        <v>1.5</v>
      </c>
      <c r="D36" s="141">
        <f>F7*C36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7:B17"/>
    <mergeCell ref="A19:B19"/>
    <mergeCell ref="A20:B20"/>
    <mergeCell ref="A21:B21"/>
    <mergeCell ref="A22:B22"/>
    <mergeCell ref="B25:C25"/>
    <mergeCell ref="A26:B26"/>
    <mergeCell ref="A27:B27"/>
    <mergeCell ref="A36:B36"/>
    <mergeCell ref="A29:B29"/>
    <mergeCell ref="A30:B30"/>
    <mergeCell ref="E30:F30"/>
    <mergeCell ref="A33:D33"/>
    <mergeCell ref="A34:B34"/>
    <mergeCell ref="A35:B35"/>
  </mergeCells>
  <pageMargins left="0.7" right="0.7" top="0.75" bottom="0.75" header="0.3" footer="0.3"/>
  <pageSetup paperSize="9" orientation="portrait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4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5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1089</v>
      </c>
      <c r="G4" s="3"/>
    </row>
    <row r="5" spans="1:7" ht="18.75" x14ac:dyDescent="0.3">
      <c r="A5" s="1" t="s">
        <v>7</v>
      </c>
      <c r="B5" s="138">
        <f>B6*B8</f>
        <v>161.5</v>
      </c>
      <c r="C5" s="3" t="s">
        <v>8</v>
      </c>
      <c r="D5" s="3"/>
      <c r="E5" s="5" t="s">
        <v>9</v>
      </c>
      <c r="F5" s="659" t="s">
        <v>10</v>
      </c>
      <c r="G5" s="3"/>
    </row>
    <row r="6" spans="1:7" ht="18.75" x14ac:dyDescent="0.3">
      <c r="A6" s="1" t="s">
        <v>11</v>
      </c>
      <c r="B6" s="293">
        <v>380</v>
      </c>
      <c r="C6" s="3" t="s">
        <v>5</v>
      </c>
      <c r="D6" s="3"/>
      <c r="E6" s="3" t="s">
        <v>12</v>
      </c>
      <c r="F6" s="659" t="s">
        <v>13</v>
      </c>
      <c r="G6" s="3"/>
    </row>
    <row r="7" spans="1:7" ht="18.75" x14ac:dyDescent="0.3">
      <c r="A7" s="1" t="s">
        <v>14</v>
      </c>
      <c r="B7" s="297" t="s">
        <v>56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659">
        <f>F7/B5</f>
        <v>7.4303405572755414</v>
      </c>
      <c r="G8" s="3"/>
    </row>
    <row r="9" spans="1:7" ht="18.75" x14ac:dyDescent="0.3">
      <c r="A9" s="1" t="s">
        <v>66</v>
      </c>
      <c r="B9" s="296">
        <v>5702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63"/>
      <c r="D11" s="663"/>
      <c r="E11" s="665"/>
      <c r="F11" s="1"/>
    </row>
    <row r="12" spans="1:7" ht="18.75" x14ac:dyDescent="0.3">
      <c r="A12" s="2154" t="s">
        <v>20</v>
      </c>
      <c r="B12" s="2155"/>
      <c r="C12" s="661"/>
      <c r="D12" s="661">
        <v>1</v>
      </c>
      <c r="E12" s="21">
        <f>F7*D12</f>
        <v>1200</v>
      </c>
      <c r="F12" s="1"/>
    </row>
    <row r="13" spans="1:7" ht="18.75" x14ac:dyDescent="0.3">
      <c r="A13" s="2154" t="s">
        <v>21</v>
      </c>
      <c r="B13" s="2155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144"/>
      <c r="B15" s="2144"/>
      <c r="C15" s="51"/>
      <c r="D15" s="81"/>
      <c r="E15" s="81"/>
      <c r="F15" s="1"/>
    </row>
    <row r="16" spans="1:7" ht="18.75" x14ac:dyDescent="0.3">
      <c r="A16" s="2177"/>
      <c r="B16" s="2178"/>
      <c r="C16" s="22"/>
      <c r="D16" s="23"/>
      <c r="E16" s="23"/>
      <c r="F16" s="666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9" t="s">
        <v>24</v>
      </c>
      <c r="B18" s="176"/>
      <c r="C18" s="664" t="s">
        <v>25</v>
      </c>
      <c r="D18" s="662" t="s">
        <v>26</v>
      </c>
      <c r="E18" s="1"/>
      <c r="F18" s="212"/>
    </row>
    <row r="19" spans="1:12" ht="18.75" x14ac:dyDescent="0.3">
      <c r="A19" s="2179" t="s">
        <v>57</v>
      </c>
      <c r="B19" s="2124"/>
      <c r="C19" s="20">
        <v>1</v>
      </c>
      <c r="D19" s="74">
        <f>B5*C19/100*1000</f>
        <v>1615</v>
      </c>
      <c r="E19" s="1"/>
      <c r="F19" s="212"/>
    </row>
    <row r="20" spans="1:12" ht="18.75" x14ac:dyDescent="0.3">
      <c r="A20" s="2179"/>
      <c r="B20" s="2180"/>
      <c r="C20" s="20"/>
      <c r="D20" s="74"/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ht="18.75" x14ac:dyDescent="0.3">
      <c r="A22" s="2105"/>
      <c r="B22" s="2105"/>
      <c r="C22" s="22" t="s">
        <v>29</v>
      </c>
      <c r="D22" s="23"/>
      <c r="E22" s="1"/>
      <c r="F22" s="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AMARILLO LIMON</v>
      </c>
      <c r="C25" s="2130"/>
      <c r="D25" s="659" t="s">
        <v>30</v>
      </c>
      <c r="E25" s="9">
        <f>F4</f>
        <v>1089</v>
      </c>
      <c r="F25" s="4">
        <f ca="1">F2</f>
        <v>45555</v>
      </c>
    </row>
    <row r="26" spans="1:12" ht="18.75" x14ac:dyDescent="0.3">
      <c r="A26" s="2131" t="str">
        <f>A17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60" t="s">
        <v>26</v>
      </c>
      <c r="E27" s="1"/>
      <c r="F27" s="1"/>
    </row>
    <row r="28" spans="1:12" ht="15.75" customHeight="1" x14ac:dyDescent="0.3">
      <c r="A28" s="2123" t="str">
        <f>A19</f>
        <v xml:space="preserve">AMARILLO LUMACRON SHW </v>
      </c>
      <c r="B28" s="2124"/>
      <c r="C28" s="48">
        <f>C19</f>
        <v>1</v>
      </c>
      <c r="D28" s="49">
        <f>B5*C28/100*1000</f>
        <v>1615</v>
      </c>
      <c r="E28" s="1"/>
      <c r="F28" s="1"/>
    </row>
    <row r="29" spans="1:12" ht="15" customHeight="1" x14ac:dyDescent="0.3">
      <c r="A29" s="2123"/>
      <c r="B29" s="2124"/>
      <c r="C29" s="48"/>
      <c r="D29" s="49"/>
      <c r="E29" s="1"/>
      <c r="F29" s="1"/>
    </row>
    <row r="30" spans="1:12" ht="15" customHeight="1" x14ac:dyDescent="0.3">
      <c r="A30" s="2123"/>
      <c r="B30" s="2124"/>
      <c r="C30" s="48"/>
      <c r="D30" s="49"/>
      <c r="E30" s="2069" t="s">
        <v>83</v>
      </c>
      <c r="F30" s="2069"/>
    </row>
    <row r="31" spans="1:12" ht="18.75" x14ac:dyDescent="0.3">
      <c r="A31" s="667"/>
      <c r="B31" s="667"/>
      <c r="C31" s="22"/>
      <c r="D31" s="144"/>
      <c r="E31" s="1"/>
      <c r="F31" s="1"/>
    </row>
    <row r="32" spans="1:12" x14ac:dyDescent="0.25">
      <c r="D32" s="50"/>
    </row>
    <row r="33" spans="1:4" x14ac:dyDescent="0.25">
      <c r="A33" s="2070" t="s">
        <v>69</v>
      </c>
      <c r="B33" s="2070"/>
      <c r="C33" s="2070"/>
      <c r="D33" s="2070"/>
    </row>
    <row r="34" spans="1:4" x14ac:dyDescent="0.25">
      <c r="A34" s="2070" t="s">
        <v>70</v>
      </c>
      <c r="B34" s="2070"/>
      <c r="C34" s="141">
        <v>2</v>
      </c>
      <c r="D34" s="141">
        <f>F7*C34</f>
        <v>2400</v>
      </c>
    </row>
    <row r="35" spans="1:4" x14ac:dyDescent="0.25">
      <c r="A35" s="2070" t="s">
        <v>71</v>
      </c>
      <c r="B35" s="2070"/>
      <c r="C35" s="141">
        <f>C34</f>
        <v>2</v>
      </c>
      <c r="D35" s="141">
        <f>F7*C35</f>
        <v>2400</v>
      </c>
    </row>
    <row r="36" spans="1:4" x14ac:dyDescent="0.25">
      <c r="A36" s="2070" t="s">
        <v>21</v>
      </c>
      <c r="B36" s="2070"/>
      <c r="C36" s="141">
        <v>1.5</v>
      </c>
      <c r="D36" s="141">
        <f>F7*C36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7:B17"/>
    <mergeCell ref="A19:B19"/>
    <mergeCell ref="A20:B20"/>
    <mergeCell ref="A21:B21"/>
    <mergeCell ref="A22:B22"/>
    <mergeCell ref="B25:C25"/>
    <mergeCell ref="A26:B26"/>
    <mergeCell ref="A27:B27"/>
    <mergeCell ref="A36:B36"/>
    <mergeCell ref="A29:B29"/>
    <mergeCell ref="A30:B30"/>
    <mergeCell ref="E30:F30"/>
    <mergeCell ref="A33:D33"/>
    <mergeCell ref="A34:B34"/>
    <mergeCell ref="A35:B35"/>
  </mergeCells>
  <pageMargins left="0.7" right="0.7" top="0.75" bottom="0.75" header="0.3" footer="0.3"/>
  <pageSetup paperSize="9" orientation="portrait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C23" sqref="C2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5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1088</v>
      </c>
      <c r="G4" s="3"/>
    </row>
    <row r="5" spans="1:7" ht="18.75" x14ac:dyDescent="0.3">
      <c r="A5" s="1" t="s">
        <v>7</v>
      </c>
      <c r="B5" s="138">
        <f>B6*B8</f>
        <v>161.5</v>
      </c>
      <c r="C5" s="3" t="s">
        <v>8</v>
      </c>
      <c r="D5" s="3"/>
      <c r="E5" s="5" t="s">
        <v>9</v>
      </c>
      <c r="F5" s="659" t="s">
        <v>10</v>
      </c>
      <c r="G5" s="3"/>
    </row>
    <row r="6" spans="1:7" ht="18.75" x14ac:dyDescent="0.3">
      <c r="A6" s="1" t="s">
        <v>11</v>
      </c>
      <c r="B6" s="293">
        <v>380</v>
      </c>
      <c r="C6" s="3" t="s">
        <v>5</v>
      </c>
      <c r="D6" s="3"/>
      <c r="E6" s="3" t="s">
        <v>12</v>
      </c>
      <c r="F6" s="659" t="s">
        <v>13</v>
      </c>
      <c r="G6" s="3"/>
    </row>
    <row r="7" spans="1:7" ht="18.75" x14ac:dyDescent="0.3">
      <c r="A7" s="1" t="s">
        <v>14</v>
      </c>
      <c r="B7" s="297" t="s">
        <v>56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659">
        <f>F7/B5</f>
        <v>7.4303405572755414</v>
      </c>
      <c r="G8" s="3"/>
    </row>
    <row r="9" spans="1:7" ht="18.75" x14ac:dyDescent="0.3">
      <c r="A9" s="1" t="s">
        <v>66</v>
      </c>
      <c r="B9" s="296">
        <v>5702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63"/>
      <c r="D11" s="663"/>
      <c r="E11" s="665"/>
      <c r="F11" s="1"/>
    </row>
    <row r="12" spans="1:7" ht="18.75" x14ac:dyDescent="0.3">
      <c r="A12" s="2072" t="s">
        <v>20</v>
      </c>
      <c r="B12" s="2072"/>
      <c r="C12" s="661"/>
      <c r="D12" s="661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144"/>
      <c r="B15" s="2144"/>
      <c r="C15" s="51"/>
      <c r="D15" s="81"/>
      <c r="E15" s="81"/>
      <c r="F15" s="1"/>
    </row>
    <row r="16" spans="1:7" ht="18.75" x14ac:dyDescent="0.3">
      <c r="A16" s="2105"/>
      <c r="B16" s="2105"/>
      <c r="C16" s="22"/>
      <c r="D16" s="23"/>
      <c r="E16" s="23"/>
      <c r="F16" s="666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664" t="s">
        <v>25</v>
      </c>
      <c r="D18" s="662" t="s">
        <v>26</v>
      </c>
      <c r="E18" s="1"/>
      <c r="F18" s="212"/>
    </row>
    <row r="19" spans="1:12" ht="18.75" x14ac:dyDescent="0.3">
      <c r="A19" s="2077" t="s">
        <v>57</v>
      </c>
      <c r="B19" s="2077"/>
      <c r="C19" s="20">
        <v>1</v>
      </c>
      <c r="D19" s="74">
        <f>B5*C19/100*1000</f>
        <v>1615</v>
      </c>
      <c r="E19" s="1"/>
      <c r="F19" s="212"/>
    </row>
    <row r="20" spans="1:12" ht="18.75" x14ac:dyDescent="0.3">
      <c r="A20" s="2077"/>
      <c r="B20" s="2077"/>
      <c r="C20" s="20"/>
      <c r="D20" s="74"/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ht="18.75" x14ac:dyDescent="0.3">
      <c r="A22" s="2105"/>
      <c r="B22" s="2105"/>
      <c r="C22" s="22" t="s">
        <v>29</v>
      </c>
      <c r="D22" s="23"/>
      <c r="E22" s="1"/>
      <c r="F22" s="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AMARILLO LIMON</v>
      </c>
      <c r="C25" s="2130"/>
      <c r="D25" s="659" t="s">
        <v>30</v>
      </c>
      <c r="E25" s="9">
        <f>F4</f>
        <v>1088</v>
      </c>
      <c r="F25" s="4">
        <f ca="1">F2</f>
        <v>45555</v>
      </c>
    </row>
    <row r="26" spans="1:12" ht="18.75" x14ac:dyDescent="0.3">
      <c r="A26" s="2152" t="str">
        <f>A17</f>
        <v>Colorantes</v>
      </c>
      <c r="B26" s="2152"/>
      <c r="C26" s="281"/>
      <c r="D26" s="282"/>
      <c r="E26" s="9"/>
      <c r="F26" s="4"/>
    </row>
    <row r="27" spans="1:12" ht="18.75" x14ac:dyDescent="0.3">
      <c r="A27" s="2079" t="s">
        <v>24</v>
      </c>
      <c r="B27" s="2079"/>
      <c r="C27" s="56" t="s">
        <v>25</v>
      </c>
      <c r="D27" s="660" t="s">
        <v>26</v>
      </c>
      <c r="E27" s="1"/>
      <c r="F27" s="1"/>
    </row>
    <row r="28" spans="1:12" ht="15.75" customHeight="1" x14ac:dyDescent="0.3">
      <c r="A28" s="2077" t="str">
        <f>A19</f>
        <v xml:space="preserve">AMARILLO LUMACRON SHW </v>
      </c>
      <c r="B28" s="2077"/>
      <c r="C28" s="48">
        <f>C19</f>
        <v>1</v>
      </c>
      <c r="D28" s="49">
        <f>B5*C28/100*1000</f>
        <v>1615</v>
      </c>
      <c r="E28" s="1"/>
      <c r="F28" s="1"/>
    </row>
    <row r="29" spans="1:12" ht="15" customHeight="1" x14ac:dyDescent="0.3">
      <c r="A29" s="2077"/>
      <c r="B29" s="2077"/>
      <c r="C29" s="48"/>
      <c r="D29" s="49"/>
      <c r="E29" s="1"/>
      <c r="F29" s="1"/>
    </row>
    <row r="30" spans="1:12" ht="15" customHeight="1" x14ac:dyDescent="0.3">
      <c r="A30" s="2123"/>
      <c r="B30" s="2124"/>
      <c r="C30" s="48"/>
      <c r="D30" s="49"/>
      <c r="E30" s="2069" t="s">
        <v>83</v>
      </c>
      <c r="F30" s="2069"/>
    </row>
    <row r="31" spans="1:12" ht="18.75" x14ac:dyDescent="0.3">
      <c r="A31" s="667"/>
      <c r="B31" s="667"/>
      <c r="C31" s="22"/>
      <c r="D31" s="144"/>
      <c r="E31" s="1"/>
      <c r="F31" s="1"/>
    </row>
    <row r="32" spans="1:12" x14ac:dyDescent="0.25">
      <c r="D32" s="50"/>
    </row>
    <row r="33" spans="1:4" x14ac:dyDescent="0.25">
      <c r="A33" s="2070" t="s">
        <v>69</v>
      </c>
      <c r="B33" s="2070"/>
      <c r="C33" s="2070"/>
      <c r="D33" s="2070"/>
    </row>
    <row r="34" spans="1:4" x14ac:dyDescent="0.25">
      <c r="A34" s="2070" t="s">
        <v>70</v>
      </c>
      <c r="B34" s="2070"/>
      <c r="C34" s="141">
        <v>2</v>
      </c>
      <c r="D34" s="141">
        <f>F7*C34</f>
        <v>2400</v>
      </c>
    </row>
    <row r="35" spans="1:4" x14ac:dyDescent="0.25">
      <c r="A35" s="2070" t="s">
        <v>71</v>
      </c>
      <c r="B35" s="2070"/>
      <c r="C35" s="141">
        <f>C34</f>
        <v>2</v>
      </c>
      <c r="D35" s="141">
        <f>F7*C35</f>
        <v>2400</v>
      </c>
    </row>
    <row r="36" spans="1:4" x14ac:dyDescent="0.25">
      <c r="A36" s="2070" t="s">
        <v>21</v>
      </c>
      <c r="B36" s="2070"/>
      <c r="C36" s="141">
        <v>1.5</v>
      </c>
      <c r="D36" s="141">
        <f>F7*C36</f>
        <v>1800</v>
      </c>
    </row>
  </sheetData>
  <mergeCells count="26"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E30:F30"/>
    <mergeCell ref="A33:D33"/>
    <mergeCell ref="A34:B34"/>
    <mergeCell ref="A20:B20"/>
    <mergeCell ref="A21:B21"/>
    <mergeCell ref="A22:B22"/>
    <mergeCell ref="B25:C25"/>
    <mergeCell ref="A26:B26"/>
    <mergeCell ref="A27:B27"/>
    <mergeCell ref="A35:B35"/>
    <mergeCell ref="A36:B36"/>
    <mergeCell ref="A18:B18"/>
    <mergeCell ref="A28:B28"/>
    <mergeCell ref="A29:B29"/>
    <mergeCell ref="A30:B30"/>
    <mergeCell ref="A19:B19"/>
  </mergeCells>
  <pageMargins left="0.7" right="0.7" top="0.75" bottom="0.75" header="0.3" footer="0.3"/>
  <pageSetup paperSize="9" orientation="portrait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1042</v>
      </c>
      <c r="G4" s="3"/>
    </row>
    <row r="5" spans="1:7" ht="18.75" x14ac:dyDescent="0.3">
      <c r="A5" s="1" t="s">
        <v>7</v>
      </c>
      <c r="B5" s="277">
        <f>B6*B8</f>
        <v>171.7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404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6.9889341875364011</v>
      </c>
      <c r="G8" s="3"/>
    </row>
    <row r="9" spans="1:7" ht="18.75" x14ac:dyDescent="0.3">
      <c r="A9" s="1" t="s">
        <v>66</v>
      </c>
      <c r="B9" s="296">
        <v>6495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52"/>
      <c r="D11" s="652"/>
      <c r="E11" s="653"/>
      <c r="F11" s="1"/>
    </row>
    <row r="12" spans="1:7" ht="18.75" x14ac:dyDescent="0.3">
      <c r="A12" s="2072" t="s">
        <v>19</v>
      </c>
      <c r="B12" s="2072"/>
      <c r="C12" s="655"/>
      <c r="D12" s="655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647"/>
      <c r="D13" s="647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648"/>
      <c r="B17" s="648"/>
      <c r="C17" s="22"/>
      <c r="D17" s="25"/>
      <c r="E17" s="23"/>
      <c r="F17" s="65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649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48.076000000000001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24.038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2163.42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650" t="s">
        <v>30</v>
      </c>
      <c r="E25" s="9">
        <f>F4</f>
        <v>1042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51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48.076000000000001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24.038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2163.42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A15" sqref="A15:B1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1041</v>
      </c>
      <c r="G4" s="3"/>
    </row>
    <row r="5" spans="1:7" ht="18.75" x14ac:dyDescent="0.3">
      <c r="A5" s="1" t="s">
        <v>7</v>
      </c>
      <c r="B5" s="277">
        <f>B6*B8</f>
        <v>158.94999999999999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374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131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7.549543881723813</v>
      </c>
      <c r="G8" s="3"/>
    </row>
    <row r="9" spans="1:7" ht="18.75" x14ac:dyDescent="0.3">
      <c r="A9" s="1" t="s">
        <v>66</v>
      </c>
      <c r="B9" s="296">
        <v>6495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52"/>
      <c r="D11" s="652"/>
      <c r="E11" s="653"/>
      <c r="F11" s="1"/>
    </row>
    <row r="12" spans="1:7" ht="18.75" x14ac:dyDescent="0.3">
      <c r="A12" s="2072" t="s">
        <v>19</v>
      </c>
      <c r="B12" s="2072"/>
      <c r="C12" s="655"/>
      <c r="D12" s="655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647"/>
      <c r="D13" s="647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648"/>
      <c r="B17" s="648"/>
      <c r="C17" s="22"/>
      <c r="D17" s="25"/>
      <c r="E17" s="23"/>
      <c r="F17" s="654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649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44.506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22.253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2002.77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221</v>
      </c>
      <c r="C25" s="2130"/>
      <c r="D25" s="650" t="s">
        <v>30</v>
      </c>
      <c r="E25" s="9">
        <f>F4</f>
        <v>1041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51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44.506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22.253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2002.77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A14" sqref="A14:B14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45" t="s">
        <v>73</v>
      </c>
      <c r="B2" s="657" t="s">
        <v>31</v>
      </c>
      <c r="C2" s="3"/>
      <c r="D2" s="3"/>
      <c r="E2" s="3" t="s">
        <v>1</v>
      </c>
      <c r="F2" s="6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1040</v>
      </c>
      <c r="G4" s="3"/>
    </row>
    <row r="5" spans="1:7" ht="18.75" x14ac:dyDescent="0.3">
      <c r="A5" s="1" t="s">
        <v>7</v>
      </c>
      <c r="B5" s="275">
        <f>B6*B8</f>
        <v>161.92499999999998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381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131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96">
        <f>F7/B5</f>
        <v>7.4108383510884677</v>
      </c>
      <c r="G8" s="3"/>
    </row>
    <row r="9" spans="1:7" ht="18.75" x14ac:dyDescent="0.3">
      <c r="A9" s="1" t="s">
        <v>66</v>
      </c>
      <c r="B9" s="1">
        <v>6495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072" t="s">
        <v>20</v>
      </c>
      <c r="B12" s="2072"/>
      <c r="C12" s="647"/>
      <c r="D12" s="647">
        <v>1</v>
      </c>
      <c r="E12" s="21">
        <f>F7*D12</f>
        <v>1200</v>
      </c>
      <c r="F12" s="1"/>
    </row>
    <row r="13" spans="1:7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144"/>
      <c r="B15" s="2144"/>
      <c r="C15" s="51"/>
      <c r="D15" s="81"/>
      <c r="E15" s="81"/>
      <c r="F15" s="654" t="s">
        <v>84</v>
      </c>
    </row>
    <row r="16" spans="1:7" ht="18.75" x14ac:dyDescent="0.3">
      <c r="A16" s="2106" t="s">
        <v>23</v>
      </c>
      <c r="B16" s="2106"/>
      <c r="C16" s="2088" t="s">
        <v>72</v>
      </c>
      <c r="D16" s="2090"/>
      <c r="E16" s="1"/>
      <c r="F16" s="211"/>
    </row>
    <row r="17" spans="1:12" ht="18.75" x14ac:dyDescent="0.3">
      <c r="A17" s="2079" t="s">
        <v>24</v>
      </c>
      <c r="B17" s="2079"/>
      <c r="C17" s="656" t="s">
        <v>25</v>
      </c>
      <c r="D17" s="649" t="s">
        <v>26</v>
      </c>
      <c r="E17" s="1"/>
      <c r="F17" s="212"/>
    </row>
    <row r="18" spans="1:12" ht="18.75" x14ac:dyDescent="0.3">
      <c r="A18" s="2077" t="s">
        <v>61</v>
      </c>
      <c r="B18" s="2077"/>
      <c r="C18" s="20">
        <v>2.8000000000000001E-2</v>
      </c>
      <c r="D18" s="74">
        <f>B5*C18/100*1000</f>
        <v>45.338999999999999</v>
      </c>
      <c r="E18" s="1"/>
      <c r="F18" s="212"/>
    </row>
    <row r="19" spans="1:12" ht="18.75" x14ac:dyDescent="0.3">
      <c r="A19" s="2077" t="s">
        <v>132</v>
      </c>
      <c r="B19" s="2077"/>
      <c r="C19" s="20">
        <v>1.4E-2</v>
      </c>
      <c r="D19" s="74">
        <f>B5*C19/100*1000</f>
        <v>22.669499999999999</v>
      </c>
      <c r="E19" s="1"/>
      <c r="F19" s="212"/>
    </row>
    <row r="20" spans="1:12" ht="18.75" x14ac:dyDescent="0.3">
      <c r="A20" s="2077" t="s">
        <v>63</v>
      </c>
      <c r="B20" s="2077"/>
      <c r="C20" s="20">
        <v>1.26</v>
      </c>
      <c r="D20" s="74">
        <f>B5*C20/100*1000</f>
        <v>2040.2550000000001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TURQUESA 221</v>
      </c>
      <c r="C23" s="2130"/>
      <c r="D23" s="650" t="s">
        <v>30</v>
      </c>
      <c r="E23" s="9">
        <f>F4</f>
        <v>1040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52"/>
      <c r="D24" s="2152"/>
      <c r="E24" s="9"/>
      <c r="F24" s="4"/>
    </row>
    <row r="25" spans="1:12" ht="18.75" x14ac:dyDescent="0.3">
      <c r="A25" s="2075" t="s">
        <v>24</v>
      </c>
      <c r="B25" s="2075"/>
      <c r="C25" s="656" t="s">
        <v>25</v>
      </c>
      <c r="D25" s="651" t="s">
        <v>26</v>
      </c>
      <c r="E25" s="1"/>
      <c r="F25" s="1"/>
    </row>
    <row r="26" spans="1:12" ht="18.75" x14ac:dyDescent="0.3">
      <c r="A26" s="2123" t="str">
        <f>A18</f>
        <v>AMARILLO LUMACRON E3G 200%</v>
      </c>
      <c r="B26" s="2124"/>
      <c r="C26" s="48">
        <f>C18</f>
        <v>2.8000000000000001E-2</v>
      </c>
      <c r="D26" s="49">
        <f>B5*C26/100*1000</f>
        <v>45.338999999999999</v>
      </c>
      <c r="E26" s="1"/>
      <c r="F26" s="1"/>
    </row>
    <row r="27" spans="1:12" ht="18.75" x14ac:dyDescent="0.3">
      <c r="A27" s="2123" t="str">
        <f>A19</f>
        <v>RUBINA LUIMACRON 2GFL CONC</v>
      </c>
      <c r="B27" s="2124"/>
      <c r="C27" s="48">
        <f>C19</f>
        <v>1.4E-2</v>
      </c>
      <c r="D27" s="49">
        <f>D19</f>
        <v>22.669499999999999</v>
      </c>
      <c r="E27" s="1"/>
      <c r="F27" s="1"/>
    </row>
    <row r="28" spans="1:12" ht="18.75" x14ac:dyDescent="0.3">
      <c r="A28" s="2149" t="str">
        <f>A20</f>
        <v>TURQUESA LUMACRON SGL 200%</v>
      </c>
      <c r="B28" s="2150"/>
      <c r="C28" s="48">
        <f>C20</f>
        <v>1.26</v>
      </c>
      <c r="D28" s="49">
        <f>D20</f>
        <v>2040.2550000000001</v>
      </c>
      <c r="E28" s="2069" t="s">
        <v>83</v>
      </c>
      <c r="F28" s="2069"/>
    </row>
    <row r="29" spans="1:12" ht="18.75" x14ac:dyDescent="0.3">
      <c r="A29" s="142"/>
      <c r="B29" s="142"/>
      <c r="C29" s="143"/>
      <c r="D29" s="144"/>
      <c r="E29" s="1"/>
      <c r="F29" s="1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7">
    <mergeCell ref="A17:B17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6:B16"/>
    <mergeCell ref="C16:D16"/>
    <mergeCell ref="E28:F28"/>
    <mergeCell ref="A31:D31"/>
    <mergeCell ref="A18:B18"/>
    <mergeCell ref="A19:B19"/>
    <mergeCell ref="A20:B20"/>
    <mergeCell ref="B23:C23"/>
    <mergeCell ref="A24:B24"/>
    <mergeCell ref="C24:D24"/>
    <mergeCell ref="A32:B32"/>
    <mergeCell ref="A33:B33"/>
    <mergeCell ref="A34:B34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3"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40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1035</v>
      </c>
      <c r="G4" s="3"/>
    </row>
    <row r="5" spans="1:7" ht="18.75" x14ac:dyDescent="0.3">
      <c r="A5" s="1" t="s">
        <v>7</v>
      </c>
      <c r="B5" s="138">
        <f>B6*B8</f>
        <v>162.35</v>
      </c>
      <c r="C5" s="3" t="s">
        <v>8</v>
      </c>
      <c r="D5" s="3"/>
      <c r="E5" s="5" t="s">
        <v>9</v>
      </c>
      <c r="F5" s="640" t="s">
        <v>10</v>
      </c>
      <c r="G5" s="3"/>
    </row>
    <row r="6" spans="1:7" ht="18.75" x14ac:dyDescent="0.3">
      <c r="A6" s="1" t="s">
        <v>11</v>
      </c>
      <c r="B6" s="293">
        <v>382</v>
      </c>
      <c r="C6" s="3" t="s">
        <v>5</v>
      </c>
      <c r="D6" s="3"/>
      <c r="E6" s="3" t="s">
        <v>12</v>
      </c>
      <c r="F6" s="640" t="s">
        <v>13</v>
      </c>
      <c r="G6" s="3"/>
    </row>
    <row r="7" spans="1:7" ht="18.75" x14ac:dyDescent="0.3">
      <c r="A7" s="1" t="s">
        <v>14</v>
      </c>
      <c r="B7" s="297" t="s">
        <v>97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640">
        <f>F7/B5</f>
        <v>7.3914382506929472</v>
      </c>
      <c r="G8" s="3"/>
    </row>
    <row r="9" spans="1:7" ht="18.75" x14ac:dyDescent="0.3">
      <c r="A9" s="1" t="s">
        <v>66</v>
      </c>
      <c r="B9" s="296">
        <v>6494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39"/>
      <c r="D11" s="639"/>
      <c r="E11" s="642"/>
      <c r="F11" s="1"/>
    </row>
    <row r="12" spans="1:7" ht="18.75" x14ac:dyDescent="0.3">
      <c r="A12" s="2072" t="s">
        <v>19</v>
      </c>
      <c r="B12" s="2072"/>
      <c r="C12" s="644"/>
      <c r="D12" s="644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638"/>
      <c r="D13" s="63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643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5" t="s">
        <v>24</v>
      </c>
      <c r="B19" s="2075"/>
      <c r="C19" s="56" t="s">
        <v>25</v>
      </c>
      <c r="D19" s="641" t="s">
        <v>26</v>
      </c>
      <c r="E19" s="1"/>
      <c r="F19" s="212"/>
    </row>
    <row r="20" spans="1:12" ht="18.75" x14ac:dyDescent="0.3">
      <c r="A20" s="2077" t="s">
        <v>57</v>
      </c>
      <c r="B20" s="2077"/>
      <c r="C20" s="20">
        <v>0.23499999999999999</v>
      </c>
      <c r="D20" s="74">
        <f>B5*C20/100*1000</f>
        <v>381.52249999999992</v>
      </c>
      <c r="E20" s="1"/>
      <c r="F20" s="212"/>
    </row>
    <row r="21" spans="1:12" ht="18.75" x14ac:dyDescent="0.3">
      <c r="A21" s="2077" t="s">
        <v>96</v>
      </c>
      <c r="B21" s="2077"/>
      <c r="C21" s="20">
        <v>0.14499999999999999</v>
      </c>
      <c r="D21" s="74">
        <f>B5*C21/100*1000</f>
        <v>235.4075</v>
      </c>
      <c r="E21" s="1"/>
      <c r="F21" s="212"/>
    </row>
    <row r="22" spans="1:12" ht="18.75" x14ac:dyDescent="0.3">
      <c r="A22" s="2077"/>
      <c r="B22" s="2077"/>
      <c r="C22" s="20"/>
      <c r="D22" s="74"/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VERDE MANZANA</v>
      </c>
      <c r="C26" s="2130"/>
      <c r="D26" s="640" t="s">
        <v>30</v>
      </c>
      <c r="E26" s="9">
        <f>F4</f>
        <v>1035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641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0.23499999999999999</v>
      </c>
      <c r="D29" s="49">
        <f>B5*C29/100*1000</f>
        <v>381.52249999999992</v>
      </c>
      <c r="E29" s="1"/>
      <c r="F29" s="1"/>
    </row>
    <row r="30" spans="1:12" ht="15" customHeight="1" x14ac:dyDescent="0.3">
      <c r="A30" s="2123" t="str">
        <f>A21</f>
        <v>TURQUESA LUMACRON SGL200%</v>
      </c>
      <c r="B30" s="2124"/>
      <c r="C30" s="48">
        <v>0.14499999999999999</v>
      </c>
      <c r="D30" s="49">
        <f>B5*C30/100*1000</f>
        <v>235.4075</v>
      </c>
      <c r="E30" s="1"/>
      <c r="F30" s="1"/>
    </row>
    <row r="31" spans="1:12" ht="15" customHeight="1" x14ac:dyDescent="0.3">
      <c r="A31" s="2123"/>
      <c r="B31" s="2124"/>
      <c r="C31" s="48"/>
      <c r="D31" s="49" t="s">
        <v>29</v>
      </c>
      <c r="E31" s="2069" t="s">
        <v>83</v>
      </c>
      <c r="F31" s="2069"/>
    </row>
    <row r="32" spans="1:12" ht="18.75" x14ac:dyDescent="0.3">
      <c r="A32" s="645"/>
      <c r="B32" s="64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5:B35"/>
    <mergeCell ref="A36:B36"/>
    <mergeCell ref="A37:B37"/>
    <mergeCell ref="A28:B28"/>
    <mergeCell ref="A29:B29"/>
    <mergeCell ref="A30:B30"/>
    <mergeCell ref="A31:B31"/>
    <mergeCell ref="E31:F31"/>
    <mergeCell ref="A34:D34"/>
    <mergeCell ref="A20:B20"/>
    <mergeCell ref="A21:B21"/>
    <mergeCell ref="A22:B22"/>
    <mergeCell ref="A23:B23"/>
    <mergeCell ref="B26:C26"/>
    <mergeCell ref="A27:B27"/>
    <mergeCell ref="A19:B19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40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1034</v>
      </c>
      <c r="G4" s="3"/>
    </row>
    <row r="5" spans="1:7" ht="18.75" x14ac:dyDescent="0.3">
      <c r="A5" s="1" t="s">
        <v>7</v>
      </c>
      <c r="B5" s="138">
        <f>B6*B8</f>
        <v>162.35</v>
      </c>
      <c r="C5" s="3" t="s">
        <v>8</v>
      </c>
      <c r="D5" s="3"/>
      <c r="E5" s="5" t="s">
        <v>9</v>
      </c>
      <c r="F5" s="640" t="s">
        <v>10</v>
      </c>
      <c r="G5" s="3"/>
    </row>
    <row r="6" spans="1:7" ht="18.75" x14ac:dyDescent="0.3">
      <c r="A6" s="1" t="s">
        <v>11</v>
      </c>
      <c r="B6" s="293">
        <v>382</v>
      </c>
      <c r="C6" s="3" t="s">
        <v>5</v>
      </c>
      <c r="D6" s="3"/>
      <c r="E6" s="3" t="s">
        <v>12</v>
      </c>
      <c r="F6" s="640" t="s">
        <v>13</v>
      </c>
      <c r="G6" s="3"/>
    </row>
    <row r="7" spans="1:7" ht="18.75" x14ac:dyDescent="0.3">
      <c r="A7" s="1" t="s">
        <v>14</v>
      </c>
      <c r="B7" s="297" t="s">
        <v>97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640">
        <f>F7/B5</f>
        <v>7.3914382506929472</v>
      </c>
      <c r="G8" s="3"/>
    </row>
    <row r="9" spans="1:7" ht="18.75" x14ac:dyDescent="0.3">
      <c r="A9" s="1" t="s">
        <v>66</v>
      </c>
      <c r="B9" s="296">
        <v>6494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39"/>
      <c r="D11" s="639"/>
      <c r="E11" s="642"/>
      <c r="F11" s="1"/>
    </row>
    <row r="12" spans="1:7" ht="18.75" x14ac:dyDescent="0.3">
      <c r="A12" s="2072" t="s">
        <v>19</v>
      </c>
      <c r="B12" s="2072"/>
      <c r="C12" s="644"/>
      <c r="D12" s="644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638"/>
      <c r="D13" s="63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643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5" t="s">
        <v>24</v>
      </c>
      <c r="B19" s="2075"/>
      <c r="C19" s="56" t="s">
        <v>25</v>
      </c>
      <c r="D19" s="641" t="s">
        <v>26</v>
      </c>
      <c r="E19" s="1"/>
      <c r="F19" s="212"/>
    </row>
    <row r="20" spans="1:12" ht="18.75" x14ac:dyDescent="0.3">
      <c r="A20" s="2077" t="s">
        <v>57</v>
      </c>
      <c r="B20" s="2077"/>
      <c r="C20" s="20">
        <v>0.23499999999999999</v>
      </c>
      <c r="D20" s="74">
        <f>B5*C20/100*1000</f>
        <v>381.52249999999992</v>
      </c>
      <c r="E20" s="1"/>
      <c r="F20" s="212"/>
    </row>
    <row r="21" spans="1:12" ht="18.75" x14ac:dyDescent="0.3">
      <c r="A21" s="2077" t="s">
        <v>96</v>
      </c>
      <c r="B21" s="2077"/>
      <c r="C21" s="20">
        <v>0.14499999999999999</v>
      </c>
      <c r="D21" s="74">
        <f>B5*C21/100*1000</f>
        <v>235.4075</v>
      </c>
      <c r="E21" s="1"/>
      <c r="F21" s="212"/>
    </row>
    <row r="22" spans="1:12" ht="18.75" x14ac:dyDescent="0.3">
      <c r="A22" s="2077"/>
      <c r="B22" s="2077"/>
      <c r="C22" s="20"/>
      <c r="D22" s="74"/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VERDE MANZANA</v>
      </c>
      <c r="C26" s="2130"/>
      <c r="D26" s="640" t="s">
        <v>30</v>
      </c>
      <c r="E26" s="9">
        <f>F4</f>
        <v>1034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641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0.23499999999999999</v>
      </c>
      <c r="D29" s="49">
        <f>B5*C29/100*1000</f>
        <v>381.52249999999992</v>
      </c>
      <c r="E29" s="1"/>
      <c r="F29" s="1"/>
    </row>
    <row r="30" spans="1:12" ht="15" customHeight="1" x14ac:dyDescent="0.3">
      <c r="A30" s="2123" t="str">
        <f>A21</f>
        <v>TURQUESA LUMACRON SGL200%</v>
      </c>
      <c r="B30" s="2124"/>
      <c r="C30" s="48">
        <v>0.14499999999999999</v>
      </c>
      <c r="D30" s="49">
        <f>B5*C30/100*1000</f>
        <v>235.4075</v>
      </c>
      <c r="E30" s="1"/>
      <c r="F30" s="1"/>
    </row>
    <row r="31" spans="1:12" ht="15" customHeight="1" x14ac:dyDescent="0.3">
      <c r="A31" s="2123"/>
      <c r="B31" s="2124"/>
      <c r="C31" s="48"/>
      <c r="D31" s="49" t="s">
        <v>29</v>
      </c>
      <c r="E31" s="2069" t="s">
        <v>83</v>
      </c>
      <c r="F31" s="2069"/>
    </row>
    <row r="32" spans="1:12" ht="18.75" x14ac:dyDescent="0.3">
      <c r="A32" s="645"/>
      <c r="B32" s="64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5:B35"/>
    <mergeCell ref="A36:B36"/>
    <mergeCell ref="A37:B37"/>
    <mergeCell ref="A28:B28"/>
    <mergeCell ref="A29:B29"/>
    <mergeCell ref="A30:B30"/>
    <mergeCell ref="A31:B31"/>
    <mergeCell ref="E31:F31"/>
    <mergeCell ref="A34:D34"/>
    <mergeCell ref="A20:B20"/>
    <mergeCell ref="A21:B21"/>
    <mergeCell ref="A22:B22"/>
    <mergeCell ref="A23:B23"/>
    <mergeCell ref="B26:C26"/>
    <mergeCell ref="A27:B27"/>
    <mergeCell ref="A19:B19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40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1033</v>
      </c>
      <c r="G4" s="3"/>
    </row>
    <row r="5" spans="1:7" ht="18.75" x14ac:dyDescent="0.3">
      <c r="A5" s="1" t="s">
        <v>7</v>
      </c>
      <c r="B5" s="138">
        <f>B6*B8</f>
        <v>162.35</v>
      </c>
      <c r="C5" s="3" t="s">
        <v>8</v>
      </c>
      <c r="D5" s="3"/>
      <c r="E5" s="5" t="s">
        <v>9</v>
      </c>
      <c r="F5" s="640" t="s">
        <v>10</v>
      </c>
      <c r="G5" s="3"/>
    </row>
    <row r="6" spans="1:7" ht="18.75" x14ac:dyDescent="0.3">
      <c r="A6" s="1" t="s">
        <v>11</v>
      </c>
      <c r="B6" s="293">
        <v>382</v>
      </c>
      <c r="C6" s="3" t="s">
        <v>5</v>
      </c>
      <c r="D6" s="3"/>
      <c r="E6" s="3" t="s">
        <v>12</v>
      </c>
      <c r="F6" s="640" t="s">
        <v>13</v>
      </c>
      <c r="G6" s="3"/>
    </row>
    <row r="7" spans="1:7" ht="18.75" x14ac:dyDescent="0.3">
      <c r="A7" s="1" t="s">
        <v>14</v>
      </c>
      <c r="B7" s="297" t="s">
        <v>97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640">
        <f>F7/B5</f>
        <v>7.3914382506929472</v>
      </c>
      <c r="G8" s="3"/>
    </row>
    <row r="9" spans="1:7" ht="18.75" x14ac:dyDescent="0.3">
      <c r="A9" s="1" t="s">
        <v>66</v>
      </c>
      <c r="B9" s="296">
        <v>6494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39"/>
      <c r="D11" s="639"/>
      <c r="E11" s="642"/>
      <c r="F11" s="1"/>
    </row>
    <row r="12" spans="1:7" ht="18.75" x14ac:dyDescent="0.3">
      <c r="A12" s="2072" t="s">
        <v>19</v>
      </c>
      <c r="B12" s="2072"/>
      <c r="C12" s="644"/>
      <c r="D12" s="644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638"/>
      <c r="D13" s="63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643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5" t="s">
        <v>24</v>
      </c>
      <c r="B19" s="2075"/>
      <c r="C19" s="56" t="s">
        <v>25</v>
      </c>
      <c r="D19" s="641" t="s">
        <v>26</v>
      </c>
      <c r="E19" s="1"/>
      <c r="F19" s="212"/>
    </row>
    <row r="20" spans="1:12" ht="18.75" x14ac:dyDescent="0.3">
      <c r="A20" s="2077" t="s">
        <v>57</v>
      </c>
      <c r="B20" s="2077"/>
      <c r="C20" s="20">
        <v>0.23499999999999999</v>
      </c>
      <c r="D20" s="74">
        <f>B5*C20/100*1000</f>
        <v>381.52249999999992</v>
      </c>
      <c r="E20" s="1"/>
      <c r="F20" s="212"/>
    </row>
    <row r="21" spans="1:12" ht="18.75" x14ac:dyDescent="0.3">
      <c r="A21" s="2077" t="s">
        <v>96</v>
      </c>
      <c r="B21" s="2077"/>
      <c r="C21" s="20">
        <v>0.14499999999999999</v>
      </c>
      <c r="D21" s="74">
        <f>B5*C21/100*1000</f>
        <v>235.4075</v>
      </c>
      <c r="E21" s="1"/>
      <c r="F21" s="212"/>
    </row>
    <row r="22" spans="1:12" ht="18.75" x14ac:dyDescent="0.3">
      <c r="A22" s="2077"/>
      <c r="B22" s="2077"/>
      <c r="C22" s="20"/>
      <c r="D22" s="74"/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VERDE MANZANA</v>
      </c>
      <c r="C26" s="2130"/>
      <c r="D26" s="640" t="s">
        <v>30</v>
      </c>
      <c r="E26" s="9">
        <f>F4</f>
        <v>1033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641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0.23499999999999999</v>
      </c>
      <c r="D29" s="49">
        <f>B5*C29/100*1000</f>
        <v>381.52249999999992</v>
      </c>
      <c r="E29" s="1"/>
      <c r="F29" s="1"/>
    </row>
    <row r="30" spans="1:12" ht="15" customHeight="1" x14ac:dyDescent="0.3">
      <c r="A30" s="2123" t="str">
        <f>A21</f>
        <v>TURQUESA LUMACRON SGL200%</v>
      </c>
      <c r="B30" s="2124"/>
      <c r="C30" s="48">
        <v>0.14499999999999999</v>
      </c>
      <c r="D30" s="49">
        <f>B5*C30/100*1000</f>
        <v>235.4075</v>
      </c>
      <c r="E30" s="1"/>
      <c r="F30" s="1"/>
    </row>
    <row r="31" spans="1:12" ht="15" customHeight="1" x14ac:dyDescent="0.3">
      <c r="A31" s="2123"/>
      <c r="B31" s="2124"/>
      <c r="C31" s="48"/>
      <c r="D31" s="49" t="s">
        <v>29</v>
      </c>
      <c r="E31" s="2069" t="s">
        <v>83</v>
      </c>
      <c r="F31" s="2069"/>
    </row>
    <row r="32" spans="1:12" ht="18.75" x14ac:dyDescent="0.3">
      <c r="A32" s="645"/>
      <c r="B32" s="64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5:B35"/>
    <mergeCell ref="A36:B36"/>
    <mergeCell ref="A37:B37"/>
    <mergeCell ref="A28:B28"/>
    <mergeCell ref="A29:B29"/>
    <mergeCell ref="A30:B30"/>
    <mergeCell ref="A31:B31"/>
    <mergeCell ref="E31:F31"/>
    <mergeCell ref="A34:D34"/>
    <mergeCell ref="A20:B20"/>
    <mergeCell ref="A21:B21"/>
    <mergeCell ref="A22:B22"/>
    <mergeCell ref="A23:B23"/>
    <mergeCell ref="B26:C26"/>
    <mergeCell ref="A27:B27"/>
    <mergeCell ref="A19:B19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O35"/>
  <sheetViews>
    <sheetView zoomScale="130" zoomScaleNormal="130" workbookViewId="0">
      <selection activeCell="GO10" sqref="GO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19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19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97" ht="18.75" x14ac:dyDescent="0.3">
      <c r="A3" s="1" t="s">
        <v>2</v>
      </c>
      <c r="B3" s="275" t="s">
        <v>64</v>
      </c>
      <c r="C3" s="3"/>
      <c r="D3" s="5"/>
      <c r="E3" s="3" t="s">
        <v>3</v>
      </c>
      <c r="F3" s="633" t="s">
        <v>33</v>
      </c>
      <c r="G3" s="3"/>
    </row>
    <row r="4" spans="1:19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1007</v>
      </c>
      <c r="G4" s="3"/>
    </row>
    <row r="5" spans="1:197" ht="18.75" x14ac:dyDescent="0.3">
      <c r="A5" s="1" t="s">
        <v>7</v>
      </c>
      <c r="B5" s="277">
        <f>B6*B8</f>
        <v>153.85</v>
      </c>
      <c r="C5" s="3" t="s">
        <v>8</v>
      </c>
      <c r="D5" s="3"/>
      <c r="E5" s="5" t="s">
        <v>9</v>
      </c>
      <c r="F5" s="349" t="s">
        <v>10</v>
      </c>
      <c r="G5" s="3"/>
    </row>
    <row r="6" spans="1:197" ht="18.75" x14ac:dyDescent="0.3">
      <c r="A6" s="1" t="s">
        <v>11</v>
      </c>
      <c r="B6" s="316">
        <v>362</v>
      </c>
      <c r="C6" s="3" t="s">
        <v>5</v>
      </c>
      <c r="D6" s="3"/>
      <c r="E6" s="3" t="s">
        <v>12</v>
      </c>
      <c r="F6" s="279" t="s">
        <v>13</v>
      </c>
      <c r="G6" s="3"/>
    </row>
    <row r="7" spans="1:197" ht="18.75" x14ac:dyDescent="0.3">
      <c r="A7" s="1" t="s">
        <v>14</v>
      </c>
      <c r="B7" s="315" t="s">
        <v>130</v>
      </c>
      <c r="C7" s="3"/>
      <c r="D7" s="3"/>
      <c r="E7" s="3" t="s">
        <v>15</v>
      </c>
      <c r="F7" s="279">
        <v>1200</v>
      </c>
      <c r="G7" s="3"/>
    </row>
    <row r="8" spans="1:19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7.7998050048748784</v>
      </c>
      <c r="G8" s="3"/>
    </row>
    <row r="9" spans="1:197" ht="18.75" x14ac:dyDescent="0.3">
      <c r="A9" s="1" t="s">
        <v>66</v>
      </c>
      <c r="B9" s="1">
        <v>30</v>
      </c>
      <c r="C9" s="1"/>
      <c r="D9" s="1"/>
      <c r="E9" s="1"/>
      <c r="F9" s="1"/>
    </row>
    <row r="10" spans="1:197" ht="18.75" x14ac:dyDescent="0.3">
      <c r="A10" s="1">
        <f>3+3+3+3+3+3+3+3+3+3+3+3+3+3+3+3+3+3+3+3+3+3+3+3+3+3+3+3+3+3+3+3+3+3+3+3+3+3+3+3+3+3+3+3+3+3+3+3+3+3+3+3+3+3+3+3+3+3+3+3+3+3+3+3+3+3+3+3+3+3+3+3+3+3+3+3+3+3+3+3+3+3+3+3+3+3+3+3+3+3+3+3+3+3+3+3+3+3+3+3+3+3+3+3+3+3+3+3+3+3+3+3+3+3+3+3+3+3+3+3+3+3+3+3+36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+10254</f>
        <v>10662</v>
      </c>
      <c r="B10" s="1"/>
      <c r="C10" s="1"/>
      <c r="D10" s="1"/>
      <c r="E10" s="1"/>
      <c r="F10" s="1"/>
      <c r="GO10" s="646" t="s">
        <v>29</v>
      </c>
    </row>
    <row r="11" spans="1:197" ht="18.75" x14ac:dyDescent="0.3">
      <c r="A11" s="2088" t="s">
        <v>18</v>
      </c>
      <c r="B11" s="2089"/>
      <c r="C11" s="632"/>
      <c r="D11" s="632"/>
      <c r="E11" s="635"/>
      <c r="F11" s="1"/>
    </row>
    <row r="12" spans="1:197" ht="18.75" x14ac:dyDescent="0.3">
      <c r="A12" s="2072" t="s">
        <v>19</v>
      </c>
      <c r="B12" s="2072"/>
      <c r="C12" s="637"/>
      <c r="D12" s="637">
        <v>0.3</v>
      </c>
      <c r="E12" s="21">
        <f>F7*D12</f>
        <v>360</v>
      </c>
      <c r="F12" s="1"/>
    </row>
    <row r="13" spans="1:197" ht="18.75" x14ac:dyDescent="0.3">
      <c r="A13" s="2072" t="s">
        <v>20</v>
      </c>
      <c r="B13" s="2072"/>
      <c r="C13" s="630"/>
      <c r="D13" s="630">
        <v>1</v>
      </c>
      <c r="E13" s="21">
        <f>F7*D13</f>
        <v>1200</v>
      </c>
      <c r="F13" s="1"/>
    </row>
    <row r="14" spans="1:19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19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19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631"/>
      <c r="B17" s="631"/>
      <c r="C17" s="22"/>
      <c r="D17" s="25"/>
      <c r="E17" s="23"/>
      <c r="F17" s="636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629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1076.9499999999998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129.23400000000001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4061.64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204 VDE BENETTON F2</v>
      </c>
      <c r="C25" s="2130"/>
      <c r="D25" s="633" t="s">
        <v>30</v>
      </c>
      <c r="E25" s="9">
        <f>F4</f>
        <v>1007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34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1076.9499999999998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129.23400000000001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4061.64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hyperlinks>
    <hyperlink ref="GO10" r:id="rId1" display="+"/>
  </hyperlinks>
  <pageMargins left="0.7" right="0.7" top="0.75" bottom="0.75" header="0.3" footer="0.3"/>
  <pageSetup paperSize="9" orientation="portrait"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33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1006</v>
      </c>
      <c r="G4" s="3"/>
    </row>
    <row r="5" spans="1:7" ht="18.75" x14ac:dyDescent="0.3">
      <c r="A5" s="1" t="s">
        <v>7</v>
      </c>
      <c r="B5" s="277">
        <f>B6*B8</f>
        <v>154.69999999999999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364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129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7.7569489334195225</v>
      </c>
      <c r="G8" s="3"/>
    </row>
    <row r="9" spans="1:7" ht="18.75" x14ac:dyDescent="0.3">
      <c r="A9" s="1" t="s">
        <v>66</v>
      </c>
      <c r="B9" s="1">
        <v>6152</v>
      </c>
      <c r="C9" s="1"/>
      <c r="D9" s="1"/>
      <c r="E9" s="1"/>
      <c r="F9" s="1"/>
    </row>
    <row r="10" spans="1:7" ht="18.75" x14ac:dyDescent="0.3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32"/>
      <c r="D11" s="632"/>
      <c r="E11" s="635"/>
      <c r="F11" s="1"/>
    </row>
    <row r="12" spans="1:7" ht="18.75" x14ac:dyDescent="0.3">
      <c r="A12" s="2072" t="s">
        <v>19</v>
      </c>
      <c r="B12" s="2072"/>
      <c r="C12" s="637"/>
      <c r="D12" s="637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630"/>
      <c r="D13" s="630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631"/>
      <c r="B17" s="631"/>
      <c r="C17" s="22"/>
      <c r="D17" s="25"/>
      <c r="E17" s="23"/>
      <c r="F17" s="636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629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1082.8999999999999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129.94800000000001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4084.08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VERDE BENETTON F2</v>
      </c>
      <c r="C25" s="2130"/>
      <c r="D25" s="633" t="s">
        <v>30</v>
      </c>
      <c r="E25" s="9">
        <f>F4</f>
        <v>1006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34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1082.8999999999999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129.94800000000001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4084.08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9"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3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1005</v>
      </c>
      <c r="G4" s="3"/>
    </row>
    <row r="5" spans="1:7" ht="18.75" x14ac:dyDescent="0.3">
      <c r="A5" s="1" t="s">
        <v>7</v>
      </c>
      <c r="B5" s="277">
        <f>B6*B8</f>
        <v>142.375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335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129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8.4284460052677783</v>
      </c>
      <c r="G8" s="3"/>
    </row>
    <row r="9" spans="1:7" ht="18.75" x14ac:dyDescent="0.3">
      <c r="A9" s="1" t="s">
        <v>66</v>
      </c>
      <c r="B9" s="1">
        <v>6152</v>
      </c>
      <c r="C9" s="1"/>
      <c r="D9" s="1"/>
      <c r="E9" s="1"/>
      <c r="F9" s="1"/>
    </row>
    <row r="10" spans="1:7" ht="18.75" x14ac:dyDescent="0.3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36"/>
      <c r="D11" s="436"/>
      <c r="E11" s="437"/>
      <c r="F11" s="1"/>
    </row>
    <row r="12" spans="1:7" ht="18.75" x14ac:dyDescent="0.3">
      <c r="A12" s="2072" t="s">
        <v>19</v>
      </c>
      <c r="B12" s="2072"/>
      <c r="C12" s="438"/>
      <c r="D12" s="43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34"/>
      <c r="D13" s="43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32"/>
      <c r="B17" s="432"/>
      <c r="C17" s="22"/>
      <c r="D17" s="25"/>
      <c r="E17" s="23"/>
      <c r="F17" s="435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43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996.625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119.59500000000001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3758.7000000000003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VERDE BENETTON F2</v>
      </c>
      <c r="C25" s="2130"/>
      <c r="D25" s="439" t="s">
        <v>30</v>
      </c>
      <c r="E25" s="9">
        <f>F4</f>
        <v>1005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440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996.625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119.59500000000001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3758.7000000000003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6" zoomScale="130" zoomScaleNormal="130" workbookViewId="0">
      <selection activeCell="H19" sqref="H19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38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1000</v>
      </c>
      <c r="G4" s="3"/>
    </row>
    <row r="5" spans="1:10" ht="18.75" x14ac:dyDescent="0.3">
      <c r="A5" s="1" t="s">
        <v>7</v>
      </c>
      <c r="B5" s="277">
        <f>B6*B8</f>
        <v>142.75800000000001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927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128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0.154</v>
      </c>
      <c r="C8" s="3"/>
      <c r="D8" s="3"/>
      <c r="E8" s="3" t="s">
        <v>17</v>
      </c>
      <c r="F8" s="296">
        <f>F7/B5</f>
        <v>8.405833648552095</v>
      </c>
      <c r="G8" s="3"/>
    </row>
    <row r="9" spans="1:10" ht="18.75" x14ac:dyDescent="0.3">
      <c r="A9" s="1" t="s">
        <v>66</v>
      </c>
      <c r="B9" s="626" t="s">
        <v>127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622"/>
      <c r="D11" s="622"/>
      <c r="E11" s="627"/>
      <c r="F11" s="1"/>
    </row>
    <row r="12" spans="1:10" ht="18.75" x14ac:dyDescent="0.3">
      <c r="A12" s="2072" t="s">
        <v>20</v>
      </c>
      <c r="B12" s="2072"/>
      <c r="C12" s="623"/>
      <c r="D12" s="623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2105"/>
      <c r="B15" s="2105"/>
      <c r="C15" s="22"/>
      <c r="D15" s="23"/>
      <c r="E15" s="23"/>
      <c r="F15" s="1"/>
    </row>
    <row r="16" spans="1:10" ht="18.75" x14ac:dyDescent="0.3">
      <c r="A16" s="624" t="s">
        <v>29</v>
      </c>
      <c r="B16" s="624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1"/>
    </row>
    <row r="18" spans="1:12" ht="18.75" x14ac:dyDescent="0.3">
      <c r="A18" s="2079" t="s">
        <v>24</v>
      </c>
      <c r="B18" s="2079"/>
      <c r="C18" s="628" t="s">
        <v>25</v>
      </c>
      <c r="D18" s="625" t="s">
        <v>26</v>
      </c>
      <c r="E18" s="1"/>
      <c r="F18" s="211"/>
    </row>
    <row r="19" spans="1:12" ht="18.75" x14ac:dyDescent="0.3">
      <c r="A19" s="2077" t="s">
        <v>27</v>
      </c>
      <c r="B19" s="2077"/>
      <c r="C19" s="20">
        <v>0.2</v>
      </c>
      <c r="D19" s="74">
        <f>B5*C19/100*1000</f>
        <v>285.51600000000002</v>
      </c>
      <c r="E19" s="1"/>
      <c r="F19" s="212"/>
    </row>
    <row r="20" spans="1:12" ht="18.75" x14ac:dyDescent="0.3">
      <c r="A20" s="2077" t="s">
        <v>124</v>
      </c>
      <c r="B20" s="2077"/>
      <c r="C20" s="34">
        <v>2.25</v>
      </c>
      <c r="D20" s="74">
        <f>B5*C20/100*1000</f>
        <v>3212.0550000000003</v>
      </c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 xml:space="preserve">ROJO </v>
      </c>
      <c r="D24" s="626" t="s">
        <v>30</v>
      </c>
      <c r="E24" s="9">
        <f>F4</f>
        <v>1000</v>
      </c>
      <c r="F24" s="4">
        <f ca="1">F2</f>
        <v>45555</v>
      </c>
    </row>
    <row r="25" spans="1:12" ht="18.75" x14ac:dyDescent="0.3">
      <c r="A25" s="2079" t="s">
        <v>24</v>
      </c>
      <c r="B25" s="2079"/>
      <c r="C25" s="628" t="s">
        <v>25</v>
      </c>
      <c r="D25" s="625" t="s">
        <v>26</v>
      </c>
      <c r="E25" s="1"/>
      <c r="F25" s="1"/>
    </row>
    <row r="26" spans="1:12" ht="18.75" x14ac:dyDescent="0.3">
      <c r="A26" s="2123" t="str">
        <f>A19</f>
        <v>PARDO LUMACRON SER 150%</v>
      </c>
      <c r="B26" s="2124"/>
      <c r="C26" s="48">
        <f>C19</f>
        <v>0.2</v>
      </c>
      <c r="D26" s="49">
        <f>B5*C26/100*1000</f>
        <v>285.51600000000002</v>
      </c>
      <c r="E26" s="1"/>
      <c r="F26" s="1"/>
    </row>
    <row r="27" spans="1:12" ht="18.75" x14ac:dyDescent="0.3">
      <c r="A27" s="2095" t="str">
        <f>A20</f>
        <v>ROJO SYNOLON SE-BLS KISKO</v>
      </c>
      <c r="B27" s="2096"/>
      <c r="C27" s="48">
        <f>C20</f>
        <v>2.25</v>
      </c>
      <c r="D27" s="49">
        <f>B5*C27/100*1000</f>
        <v>3212.0550000000003</v>
      </c>
      <c r="E27" s="1"/>
      <c r="F27" s="1"/>
    </row>
    <row r="28" spans="1:12" ht="15" customHeight="1" x14ac:dyDescent="0.3">
      <c r="A28" s="2095">
        <f>A21</f>
        <v>0</v>
      </c>
      <c r="B28" s="2096"/>
      <c r="C28" s="48"/>
      <c r="D28" s="49"/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2">
    <mergeCell ref="A13:B13"/>
    <mergeCell ref="A1:B1"/>
    <mergeCell ref="C1:D1"/>
    <mergeCell ref="E1:F1"/>
    <mergeCell ref="A11:B11"/>
    <mergeCell ref="A12:B12"/>
    <mergeCell ref="E28:F28"/>
    <mergeCell ref="A14:B14"/>
    <mergeCell ref="A15:B15"/>
    <mergeCell ref="A17:B17"/>
    <mergeCell ref="A18:B18"/>
    <mergeCell ref="A19:B19"/>
    <mergeCell ref="A20:B20"/>
    <mergeCell ref="A30:D30"/>
    <mergeCell ref="A31:B31"/>
    <mergeCell ref="A32:B32"/>
    <mergeCell ref="A33:B33"/>
    <mergeCell ref="A21:B21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9" zoomScale="130" zoomScaleNormal="130" workbookViewId="0">
      <selection activeCell="B9" sqref="B9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38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999</v>
      </c>
      <c r="G4" s="3"/>
    </row>
    <row r="5" spans="1:10" ht="18.75" x14ac:dyDescent="0.3">
      <c r="A5" s="1" t="s">
        <v>7</v>
      </c>
      <c r="B5" s="277">
        <f>B6*B8</f>
        <v>142.142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923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103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0.154</v>
      </c>
      <c r="C8" s="3"/>
      <c r="D8" s="3"/>
      <c r="E8" s="3" t="s">
        <v>17</v>
      </c>
      <c r="F8" s="296">
        <f>F7/B5</f>
        <v>8.4422619633887237</v>
      </c>
      <c r="G8" s="3"/>
    </row>
    <row r="9" spans="1:10" ht="18.75" x14ac:dyDescent="0.3">
      <c r="A9" s="1" t="s">
        <v>66</v>
      </c>
      <c r="B9" s="626" t="s">
        <v>127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622"/>
      <c r="D11" s="622"/>
      <c r="E11" s="627"/>
      <c r="F11" s="1"/>
    </row>
    <row r="12" spans="1:10" ht="18.75" x14ac:dyDescent="0.3">
      <c r="A12" s="2072" t="s">
        <v>20</v>
      </c>
      <c r="B12" s="2072"/>
      <c r="C12" s="623"/>
      <c r="D12" s="623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2105"/>
      <c r="B15" s="2105"/>
      <c r="C15" s="22"/>
      <c r="D15" s="23"/>
      <c r="E15" s="23"/>
      <c r="F15" s="1"/>
    </row>
    <row r="16" spans="1:10" ht="18.75" x14ac:dyDescent="0.3">
      <c r="A16" s="624" t="s">
        <v>29</v>
      </c>
      <c r="B16" s="624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1"/>
    </row>
    <row r="18" spans="1:12" ht="18.75" x14ac:dyDescent="0.3">
      <c r="A18" s="2079" t="s">
        <v>24</v>
      </c>
      <c r="B18" s="2079"/>
      <c r="C18" s="628" t="s">
        <v>25</v>
      </c>
      <c r="D18" s="625" t="s">
        <v>26</v>
      </c>
      <c r="E18" s="1"/>
      <c r="F18" s="211"/>
    </row>
    <row r="19" spans="1:12" ht="18.75" x14ac:dyDescent="0.3">
      <c r="A19" s="2077" t="s">
        <v>27</v>
      </c>
      <c r="B19" s="2077"/>
      <c r="C19" s="20">
        <v>0.51</v>
      </c>
      <c r="D19" s="74">
        <f>B5*C19/100*1000</f>
        <v>724.92419999999993</v>
      </c>
      <c r="E19" s="1"/>
      <c r="F19" s="212"/>
    </row>
    <row r="20" spans="1:12" ht="18.75" x14ac:dyDescent="0.3">
      <c r="A20" s="2077" t="s">
        <v>28</v>
      </c>
      <c r="B20" s="2077"/>
      <c r="C20" s="34">
        <v>0.16</v>
      </c>
      <c r="D20" s="74">
        <f>B5*C20/100*1000</f>
        <v>227.4272</v>
      </c>
      <c r="E20" s="1"/>
      <c r="F20" s="212"/>
    </row>
    <row r="21" spans="1:12" ht="18.75" x14ac:dyDescent="0.3">
      <c r="A21" s="2077" t="s">
        <v>67</v>
      </c>
      <c r="B21" s="2077"/>
      <c r="C21" s="20">
        <v>0.64</v>
      </c>
      <c r="D21" s="74">
        <f>B5*C21/100*1000</f>
        <v>909.7088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GRIS TOPO</v>
      </c>
      <c r="D24" s="626" t="s">
        <v>30</v>
      </c>
      <c r="E24" s="9">
        <f>F4</f>
        <v>999</v>
      </c>
      <c r="F24" s="4">
        <f ca="1">F2</f>
        <v>45555</v>
      </c>
    </row>
    <row r="25" spans="1:12" ht="18.75" x14ac:dyDescent="0.3">
      <c r="A25" s="2079" t="s">
        <v>24</v>
      </c>
      <c r="B25" s="2079"/>
      <c r="C25" s="628" t="s">
        <v>25</v>
      </c>
      <c r="D25" s="625" t="s">
        <v>26</v>
      </c>
      <c r="E25" s="1"/>
      <c r="F25" s="1"/>
    </row>
    <row r="26" spans="1:12" ht="18.75" x14ac:dyDescent="0.3">
      <c r="A26" s="2123" t="str">
        <f>A19</f>
        <v>PARDO LUMACRON SER 150%</v>
      </c>
      <c r="B26" s="2124"/>
      <c r="C26" s="48">
        <f>C19</f>
        <v>0.51</v>
      </c>
      <c r="D26" s="49">
        <f>B5*C26/100*1000</f>
        <v>724.92419999999993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>C20</f>
        <v>0.16</v>
      </c>
      <c r="D27" s="49">
        <f>B5*C27/100*1000</f>
        <v>227.4272</v>
      </c>
      <c r="E27" s="1"/>
      <c r="F27" s="1"/>
    </row>
    <row r="28" spans="1:12" ht="15" customHeight="1" x14ac:dyDescent="0.3">
      <c r="A28" s="2095" t="str">
        <f>A21</f>
        <v>AZUL LUMACRON F2GS 200%</v>
      </c>
      <c r="B28" s="2096"/>
      <c r="C28" s="48">
        <f>C21</f>
        <v>0.64</v>
      </c>
      <c r="D28" s="49">
        <f>B5*C28/100*1000</f>
        <v>909.7088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2">
    <mergeCell ref="A13:B13"/>
    <mergeCell ref="A1:B1"/>
    <mergeCell ref="C1:D1"/>
    <mergeCell ref="E1:F1"/>
    <mergeCell ref="A11:B11"/>
    <mergeCell ref="A12:B12"/>
    <mergeCell ref="E28:F28"/>
    <mergeCell ref="A14:B14"/>
    <mergeCell ref="A15:B15"/>
    <mergeCell ref="A17:B17"/>
    <mergeCell ref="A18:B18"/>
    <mergeCell ref="A19:B19"/>
    <mergeCell ref="A20:B20"/>
    <mergeCell ref="A30:D30"/>
    <mergeCell ref="A31:B31"/>
    <mergeCell ref="A32:B32"/>
    <mergeCell ref="A33:B33"/>
    <mergeCell ref="A21:B21"/>
    <mergeCell ref="A25:B25"/>
    <mergeCell ref="A26:B26"/>
    <mergeCell ref="A27:B27"/>
    <mergeCell ref="A28:B28"/>
  </mergeCells>
  <pageMargins left="0.7" right="0.7" top="0.75" bottom="0.75" header="0.3" footer="0.3"/>
  <pageSetup paperSize="9" orientation="portrait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0" zoomScale="130" zoomScaleNormal="130" workbookViewId="0">
      <selection activeCell="E9" sqref="E9:F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617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998</v>
      </c>
      <c r="G4" s="3"/>
    </row>
    <row r="5" spans="1:7" ht="18.75" x14ac:dyDescent="0.3">
      <c r="A5" s="1" t="s">
        <v>7</v>
      </c>
      <c r="B5" s="277">
        <f>B6*B8</f>
        <v>153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7.8431372549019605</v>
      </c>
      <c r="G8" s="3"/>
    </row>
    <row r="9" spans="1:7" ht="18.75" x14ac:dyDescent="0.3">
      <c r="A9" s="1" t="s">
        <v>66</v>
      </c>
      <c r="B9" s="296">
        <v>6151</v>
      </c>
      <c r="C9" s="1"/>
      <c r="D9" s="1"/>
      <c r="E9" s="2130" t="s">
        <v>88</v>
      </c>
      <c r="F9" s="2130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16"/>
      <c r="D11" s="616"/>
      <c r="E11" s="618"/>
      <c r="F11" s="1"/>
    </row>
    <row r="12" spans="1:7" ht="18.75" x14ac:dyDescent="0.3">
      <c r="A12" s="2072" t="s">
        <v>19</v>
      </c>
      <c r="B12" s="2072"/>
      <c r="C12" s="620"/>
      <c r="D12" s="620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614"/>
      <c r="D13" s="61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615"/>
      <c r="B17" s="615"/>
      <c r="C17" s="22"/>
      <c r="D17" s="25"/>
      <c r="E17" s="23"/>
      <c r="F17" s="619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621" t="s">
        <v>25</v>
      </c>
      <c r="D19" s="613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153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5508.0000000000009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617" t="s">
        <v>30</v>
      </c>
      <c r="E25" s="9">
        <f>F4</f>
        <v>998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621" t="s">
        <v>25</v>
      </c>
      <c r="D26" s="613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153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5508.0000000000009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12:B12"/>
    <mergeCell ref="A1:B1"/>
    <mergeCell ref="C1:D1"/>
    <mergeCell ref="E1:F1"/>
    <mergeCell ref="E9:F9"/>
    <mergeCell ref="A11:B11"/>
  </mergeCells>
  <pageMargins left="0.7" right="0.7" top="0.75" bottom="0.75" header="0.3" footer="0.3"/>
  <pageSetup paperSize="9" orientation="portrait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0" zoomScale="130" zoomScaleNormal="130" workbookViewId="0">
      <selection activeCell="C23" sqref="C23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995</v>
      </c>
      <c r="G4" s="3"/>
    </row>
    <row r="5" spans="1:10" ht="18.75" x14ac:dyDescent="0.3">
      <c r="A5" s="1" t="s">
        <v>7</v>
      </c>
      <c r="B5" s="277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103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7.8431372549019605</v>
      </c>
      <c r="G8" s="3"/>
    </row>
    <row r="9" spans="1:10" ht="18.75" x14ac:dyDescent="0.3">
      <c r="A9" s="1" t="s">
        <v>66</v>
      </c>
      <c r="B9" s="1">
        <v>6151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606"/>
      <c r="D11" s="606"/>
      <c r="E11" s="610"/>
      <c r="F11" s="1"/>
    </row>
    <row r="12" spans="1:10" ht="18.75" x14ac:dyDescent="0.3">
      <c r="A12" s="2072" t="s">
        <v>19</v>
      </c>
      <c r="B12" s="2072"/>
      <c r="C12" s="611"/>
      <c r="D12" s="611">
        <v>0.3</v>
      </c>
      <c r="E12" s="21">
        <f>F7*D12</f>
        <v>360</v>
      </c>
      <c r="F12" s="1"/>
    </row>
    <row r="13" spans="1:10" ht="18.75" x14ac:dyDescent="0.3">
      <c r="A13" s="2072" t="s">
        <v>20</v>
      </c>
      <c r="B13" s="2072"/>
      <c r="C13" s="609"/>
      <c r="D13" s="609">
        <v>1</v>
      </c>
      <c r="E13" s="21">
        <f>F7*D13</f>
        <v>1200</v>
      </c>
      <c r="F13" s="1"/>
    </row>
    <row r="14" spans="1:10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607" t="s">
        <v>29</v>
      </c>
      <c r="B17" s="607"/>
      <c r="C17" s="22"/>
      <c r="D17" s="25"/>
      <c r="E17" s="23"/>
      <c r="F17" s="1"/>
    </row>
    <row r="18" spans="1:12" ht="18.75" x14ac:dyDescent="0.3">
      <c r="A18" s="2073" t="s">
        <v>23</v>
      </c>
      <c r="B18" s="2074"/>
      <c r="C18" s="176"/>
      <c r="D18" s="280"/>
      <c r="E18" s="1"/>
      <c r="F18" s="1"/>
    </row>
    <row r="19" spans="1:12" ht="18.75" x14ac:dyDescent="0.3">
      <c r="A19" s="2079" t="s">
        <v>24</v>
      </c>
      <c r="B19" s="2079"/>
      <c r="C19" s="612" t="s">
        <v>25</v>
      </c>
      <c r="D19" s="605" t="s">
        <v>26</v>
      </c>
      <c r="E19" s="1"/>
      <c r="F19" s="211"/>
    </row>
    <row r="20" spans="1:12" ht="18.75" x14ac:dyDescent="0.3">
      <c r="A20" s="2077" t="s">
        <v>27</v>
      </c>
      <c r="B20" s="2077"/>
      <c r="C20" s="20">
        <v>0.51</v>
      </c>
      <c r="D20" s="74">
        <f>B5*C20/100*1000</f>
        <v>780.3</v>
      </c>
      <c r="E20" s="1"/>
      <c r="F20" s="212"/>
    </row>
    <row r="21" spans="1:12" ht="18.75" x14ac:dyDescent="0.3">
      <c r="A21" s="2077" t="s">
        <v>28</v>
      </c>
      <c r="B21" s="2077"/>
      <c r="C21" s="34">
        <v>0.16</v>
      </c>
      <c r="D21" s="74">
        <f>B5*C21/100*1000</f>
        <v>244.8</v>
      </c>
      <c r="E21" s="1"/>
      <c r="F21" s="212"/>
    </row>
    <row r="22" spans="1:12" ht="18.75" x14ac:dyDescent="0.3">
      <c r="A22" s="2077" t="s">
        <v>67</v>
      </c>
      <c r="B22" s="2077"/>
      <c r="C22" s="20">
        <v>0.64</v>
      </c>
      <c r="D22" s="74">
        <f>B5*C22/100*1000</f>
        <v>979.2</v>
      </c>
      <c r="E22" s="1"/>
      <c r="F22" s="213"/>
    </row>
    <row r="23" spans="1:12" s="43" customFormat="1" ht="19.5" thickBot="1" x14ac:dyDescent="0.35">
      <c r="A23" s="38"/>
      <c r="B23" s="38"/>
      <c r="C23" s="39" t="s">
        <v>72</v>
      </c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 SUR</v>
      </c>
      <c r="B25" s="1"/>
      <c r="C25" s="44" t="str">
        <f>B7</f>
        <v>GRIS TOPO</v>
      </c>
      <c r="D25" s="608" t="s">
        <v>30</v>
      </c>
      <c r="E25" s="9">
        <f>F4</f>
        <v>995</v>
      </c>
      <c r="F25" s="4">
        <f ca="1">F2</f>
        <v>45555</v>
      </c>
    </row>
    <row r="26" spans="1:12" ht="18.75" x14ac:dyDescent="0.3">
      <c r="A26" s="2079" t="s">
        <v>24</v>
      </c>
      <c r="B26" s="2079"/>
      <c r="C26" s="612" t="s">
        <v>25</v>
      </c>
      <c r="D26" s="605" t="s">
        <v>26</v>
      </c>
      <c r="E26" s="1"/>
      <c r="F26" s="1"/>
    </row>
    <row r="27" spans="1:12" ht="18.75" x14ac:dyDescent="0.3">
      <c r="A27" s="2123" t="str">
        <f>A20</f>
        <v>PARDO LUMACRON SER 150%</v>
      </c>
      <c r="B27" s="2124"/>
      <c r="C27" s="48">
        <f>C20</f>
        <v>0.51</v>
      </c>
      <c r="D27" s="49">
        <f>B5*C27/100*1000</f>
        <v>780.3</v>
      </c>
      <c r="E27" s="1"/>
      <c r="F27" s="1"/>
    </row>
    <row r="28" spans="1:12" ht="18.75" x14ac:dyDescent="0.3">
      <c r="A28" s="2095" t="str">
        <f>A21</f>
        <v>RUBINA LUMACRON 2GFL CONC</v>
      </c>
      <c r="B28" s="2096"/>
      <c r="C28" s="48">
        <f>C21</f>
        <v>0.16</v>
      </c>
      <c r="D28" s="49">
        <f>B5*C28/100*1000</f>
        <v>244.8</v>
      </c>
      <c r="E28" s="1"/>
      <c r="F28" s="1"/>
    </row>
    <row r="29" spans="1:12" ht="15" customHeight="1" x14ac:dyDescent="0.3">
      <c r="A29" s="2095" t="str">
        <f>A22</f>
        <v>AZUL LUMACRON F2GS 200%</v>
      </c>
      <c r="B29" s="2096"/>
      <c r="C29" s="48">
        <f>C22</f>
        <v>0.64</v>
      </c>
      <c r="D29" s="49">
        <f>B5*C29/100*1000</f>
        <v>979.2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3">
    <mergeCell ref="E29:F29"/>
    <mergeCell ref="A31:D31"/>
    <mergeCell ref="A32:B32"/>
    <mergeCell ref="A33:B33"/>
    <mergeCell ref="A34:B34"/>
    <mergeCell ref="A29:B29"/>
    <mergeCell ref="A21:B21"/>
    <mergeCell ref="A22:B22"/>
    <mergeCell ref="A26:B26"/>
    <mergeCell ref="A27:B27"/>
    <mergeCell ref="A28:B28"/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8:B18"/>
    <mergeCell ref="A19:B19"/>
  </mergeCells>
  <pageMargins left="0.7" right="0.7" top="0.75" bottom="0.75" header="0.3" footer="0.3"/>
  <pageSetup paperSize="9" orientation="portrait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2"/>
  <sheetViews>
    <sheetView zoomScale="130" zoomScaleNormal="130" workbookViewId="0">
      <selection activeCell="F13" sqref="F13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994</v>
      </c>
      <c r="G4" s="3"/>
    </row>
    <row r="5" spans="1:10" ht="18.75" x14ac:dyDescent="0.3">
      <c r="A5" s="1" t="s">
        <v>7</v>
      </c>
      <c r="B5" s="277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103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7.8431372549019605</v>
      </c>
      <c r="G8" s="3"/>
    </row>
    <row r="9" spans="1:10" ht="18.75" x14ac:dyDescent="0.3">
      <c r="A9" s="1" t="s">
        <v>66</v>
      </c>
      <c r="B9" s="1">
        <v>6151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606"/>
      <c r="D11" s="606"/>
      <c r="E11" s="610"/>
      <c r="F11" s="1"/>
    </row>
    <row r="12" spans="1:10" ht="18.75" x14ac:dyDescent="0.3">
      <c r="A12" s="2072" t="s">
        <v>20</v>
      </c>
      <c r="B12" s="2072"/>
      <c r="C12" s="609"/>
      <c r="D12" s="609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607" t="s">
        <v>29</v>
      </c>
      <c r="B15" s="607"/>
      <c r="C15" s="22"/>
      <c r="D15" s="25"/>
      <c r="E15" s="23"/>
      <c r="F15" s="1"/>
    </row>
    <row r="16" spans="1:10" ht="18.75" x14ac:dyDescent="0.3">
      <c r="A16" s="2073" t="s">
        <v>23</v>
      </c>
      <c r="B16" s="2074"/>
      <c r="C16" s="176"/>
      <c r="D16" s="280"/>
      <c r="E16" s="1"/>
      <c r="F16" s="1"/>
    </row>
    <row r="17" spans="1:12" ht="18.75" x14ac:dyDescent="0.3">
      <c r="A17" s="2079" t="s">
        <v>24</v>
      </c>
      <c r="B17" s="2079"/>
      <c r="C17" s="612" t="s">
        <v>25</v>
      </c>
      <c r="D17" s="605" t="s">
        <v>26</v>
      </c>
      <c r="E17" s="1"/>
      <c r="F17" s="211"/>
    </row>
    <row r="18" spans="1:12" ht="18.75" x14ac:dyDescent="0.3">
      <c r="A18" s="2077" t="s">
        <v>27</v>
      </c>
      <c r="B18" s="2077"/>
      <c r="C18" s="20">
        <v>0.51</v>
      </c>
      <c r="D18" s="74">
        <f>B5*C18/100*1000</f>
        <v>780.3</v>
      </c>
      <c r="E18" s="1"/>
      <c r="F18" s="212"/>
    </row>
    <row r="19" spans="1:12" ht="18.75" x14ac:dyDescent="0.3">
      <c r="A19" s="2077" t="s">
        <v>28</v>
      </c>
      <c r="B19" s="2077"/>
      <c r="C19" s="34">
        <v>0.16</v>
      </c>
      <c r="D19" s="74">
        <f>B5*C19/100*1000</f>
        <v>244.8</v>
      </c>
      <c r="E19" s="1"/>
      <c r="F19" s="212"/>
    </row>
    <row r="20" spans="1:12" ht="18.75" x14ac:dyDescent="0.3">
      <c r="A20" s="2077" t="s">
        <v>67</v>
      </c>
      <c r="B20" s="2077"/>
      <c r="C20" s="20">
        <v>0.64</v>
      </c>
      <c r="D20" s="74">
        <f>B5*C20/100*1000</f>
        <v>979.2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1" t="str">
        <f>B2</f>
        <v>TELARES D SUR</v>
      </c>
      <c r="B23" s="1"/>
      <c r="C23" s="44" t="str">
        <f>B7</f>
        <v>GRIS TOPO</v>
      </c>
      <c r="D23" s="608" t="s">
        <v>30</v>
      </c>
      <c r="E23" s="9">
        <f>F4</f>
        <v>994</v>
      </c>
      <c r="F23" s="4">
        <f ca="1">F2</f>
        <v>45555</v>
      </c>
    </row>
    <row r="24" spans="1:12" ht="18.75" x14ac:dyDescent="0.3">
      <c r="A24" s="2079" t="s">
        <v>24</v>
      </c>
      <c r="B24" s="2079"/>
      <c r="C24" s="612" t="s">
        <v>25</v>
      </c>
      <c r="D24" s="605" t="s">
        <v>26</v>
      </c>
      <c r="E24" s="1"/>
      <c r="F24" s="1"/>
    </row>
    <row r="25" spans="1:12" ht="18.75" x14ac:dyDescent="0.3">
      <c r="A25" s="2123" t="str">
        <f>A18</f>
        <v>PARDO LUMACRON SER 150%</v>
      </c>
      <c r="B25" s="2124"/>
      <c r="C25" s="48">
        <f>C18</f>
        <v>0.51</v>
      </c>
      <c r="D25" s="49">
        <f>B5*C25/100*1000</f>
        <v>780.3</v>
      </c>
      <c r="E25" s="1"/>
      <c r="F25" s="1"/>
    </row>
    <row r="26" spans="1:12" ht="18.75" x14ac:dyDescent="0.3">
      <c r="A26" s="2095" t="str">
        <f>A19</f>
        <v>RUBINA LUMACRON 2GFL CONC</v>
      </c>
      <c r="B26" s="2096"/>
      <c r="C26" s="48">
        <f>C19</f>
        <v>0.16</v>
      </c>
      <c r="D26" s="49">
        <f>B5*C26/100*1000</f>
        <v>244.8</v>
      </c>
      <c r="E26" s="1"/>
      <c r="F26" s="1"/>
    </row>
    <row r="27" spans="1:12" ht="15" customHeight="1" x14ac:dyDescent="0.3">
      <c r="A27" s="2095" t="str">
        <f>A20</f>
        <v>AZUL LUMACRON F2GS 200%</v>
      </c>
      <c r="B27" s="2096"/>
      <c r="C27" s="48">
        <f>C20</f>
        <v>0.64</v>
      </c>
      <c r="D27" s="49">
        <f>B5*C27/100*1000</f>
        <v>979.2</v>
      </c>
      <c r="E27" s="2107" t="s">
        <v>83</v>
      </c>
      <c r="F27" s="2108"/>
    </row>
    <row r="28" spans="1:12" x14ac:dyDescent="0.25">
      <c r="D28" s="50"/>
    </row>
    <row r="29" spans="1:12" x14ac:dyDescent="0.25">
      <c r="A29" s="2070" t="s">
        <v>69</v>
      </c>
      <c r="B29" s="2070"/>
      <c r="C29" s="2070"/>
      <c r="D29" s="2070"/>
    </row>
    <row r="30" spans="1:12" x14ac:dyDescent="0.25">
      <c r="A30" s="2070" t="s">
        <v>70</v>
      </c>
      <c r="B30" s="2070"/>
      <c r="C30" s="141">
        <v>2</v>
      </c>
      <c r="D30" s="141">
        <f>F7*C30</f>
        <v>2400</v>
      </c>
    </row>
    <row r="31" spans="1:12" x14ac:dyDescent="0.25">
      <c r="A31" s="2070" t="s">
        <v>71</v>
      </c>
      <c r="B31" s="2070"/>
      <c r="C31" s="141">
        <f>C30</f>
        <v>2</v>
      </c>
      <c r="D31" s="141">
        <f>F7*C31</f>
        <v>2400</v>
      </c>
    </row>
    <row r="32" spans="1:12" x14ac:dyDescent="0.25">
      <c r="A32" s="2070" t="s">
        <v>21</v>
      </c>
      <c r="B32" s="2070"/>
      <c r="C32" s="141">
        <v>1.5</v>
      </c>
      <c r="D32" s="141">
        <f>F7*C32</f>
        <v>1800</v>
      </c>
    </row>
  </sheetData>
  <mergeCells count="21">
    <mergeCell ref="E27:F27"/>
    <mergeCell ref="A29:D29"/>
    <mergeCell ref="A30:B30"/>
    <mergeCell ref="A31:B31"/>
    <mergeCell ref="A32:B32"/>
    <mergeCell ref="A27:B27"/>
    <mergeCell ref="A19:B19"/>
    <mergeCell ref="A20:B20"/>
    <mergeCell ref="A24:B24"/>
    <mergeCell ref="A25:B25"/>
    <mergeCell ref="A26:B26"/>
    <mergeCell ref="A18:B18"/>
    <mergeCell ref="A1:B1"/>
    <mergeCell ref="C1:D1"/>
    <mergeCell ref="E1:F1"/>
    <mergeCell ref="A11:B11"/>
    <mergeCell ref="A12:B12"/>
    <mergeCell ref="A13:B13"/>
    <mergeCell ref="A14:B14"/>
    <mergeCell ref="A16:B16"/>
    <mergeCell ref="A17:B17"/>
  </mergeCells>
  <pageMargins left="0.7" right="0.7" top="0.75" bottom="0.75" header="0.3" footer="0.3"/>
  <pageSetup paperSize="9" orientation="portrait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C23" sqref="C23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101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993</v>
      </c>
      <c r="G4" s="3"/>
    </row>
    <row r="5" spans="1:10" ht="18.75" x14ac:dyDescent="0.3">
      <c r="A5" s="1" t="s">
        <v>7</v>
      </c>
      <c r="B5" s="277">
        <f>B6*B8</f>
        <v>157.67499999999998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371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103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96">
        <f>F7/B5</f>
        <v>7.6105914063738709</v>
      </c>
      <c r="G8" s="3"/>
    </row>
    <row r="9" spans="1:10" ht="18.75" x14ac:dyDescent="0.3">
      <c r="A9" s="1" t="s">
        <v>66</v>
      </c>
      <c r="B9" s="1">
        <v>6151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606"/>
      <c r="D11" s="606"/>
      <c r="E11" s="610"/>
      <c r="F11" s="1"/>
    </row>
    <row r="12" spans="1:10" ht="18.75" x14ac:dyDescent="0.3">
      <c r="A12" s="2072" t="s">
        <v>19</v>
      </c>
      <c r="B12" s="2072"/>
      <c r="C12" s="611"/>
      <c r="D12" s="611">
        <v>0.3</v>
      </c>
      <c r="E12" s="21">
        <f>F7*D12</f>
        <v>360</v>
      </c>
      <c r="F12" s="1"/>
    </row>
    <row r="13" spans="1:10" ht="18.75" x14ac:dyDescent="0.3">
      <c r="A13" s="2072" t="s">
        <v>20</v>
      </c>
      <c r="B13" s="2072"/>
      <c r="C13" s="609"/>
      <c r="D13" s="609">
        <v>1</v>
      </c>
      <c r="E13" s="21">
        <f>F7*D13</f>
        <v>1200</v>
      </c>
      <c r="F13" s="1"/>
    </row>
    <row r="14" spans="1:10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607" t="s">
        <v>29</v>
      </c>
      <c r="B17" s="607"/>
      <c r="C17" s="22"/>
      <c r="D17" s="25"/>
      <c r="E17" s="23"/>
      <c r="F17" s="1"/>
    </row>
    <row r="18" spans="1:12" ht="18.75" x14ac:dyDescent="0.3">
      <c r="A18" s="2073" t="s">
        <v>23</v>
      </c>
      <c r="B18" s="2074"/>
      <c r="C18" s="176"/>
      <c r="D18" s="280"/>
      <c r="E18" s="1"/>
      <c r="F18" s="1"/>
    </row>
    <row r="19" spans="1:12" ht="18.75" x14ac:dyDescent="0.3">
      <c r="A19" s="2079" t="s">
        <v>24</v>
      </c>
      <c r="B19" s="2079"/>
      <c r="C19" s="612" t="s">
        <v>25</v>
      </c>
      <c r="D19" s="605" t="s">
        <v>26</v>
      </c>
      <c r="E19" s="1"/>
      <c r="F19" s="211"/>
    </row>
    <row r="20" spans="1:12" ht="18.75" x14ac:dyDescent="0.3">
      <c r="A20" s="2077" t="s">
        <v>27</v>
      </c>
      <c r="B20" s="2077"/>
      <c r="C20" s="20">
        <v>0.377</v>
      </c>
      <c r="D20" s="74">
        <f>B5*C20/100*1000</f>
        <v>594.43474999999989</v>
      </c>
      <c r="E20" s="1"/>
      <c r="F20" s="212"/>
    </row>
    <row r="21" spans="1:12" ht="18.75" x14ac:dyDescent="0.3">
      <c r="A21" s="2077" t="s">
        <v>28</v>
      </c>
      <c r="B21" s="2077"/>
      <c r="C21" s="34">
        <v>0.113</v>
      </c>
      <c r="D21" s="74">
        <f>B5*C21/100*1000</f>
        <v>178.17274999999998</v>
      </c>
      <c r="E21" s="1"/>
      <c r="F21" s="212"/>
    </row>
    <row r="22" spans="1:12" ht="18.75" x14ac:dyDescent="0.3">
      <c r="A22" s="2077" t="s">
        <v>67</v>
      </c>
      <c r="B22" s="2077"/>
      <c r="C22" s="20">
        <v>0.79500000000000004</v>
      </c>
      <c r="D22" s="74">
        <f>B5*C22/100*1000</f>
        <v>1253.5162499999999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 SUR</v>
      </c>
      <c r="B25" s="1"/>
      <c r="C25" s="44" t="str">
        <f>B7</f>
        <v>GRIS TOPO</v>
      </c>
      <c r="D25" s="608" t="s">
        <v>30</v>
      </c>
      <c r="E25" s="9">
        <f>F4</f>
        <v>993</v>
      </c>
      <c r="F25" s="4">
        <f ca="1">F2</f>
        <v>45555</v>
      </c>
    </row>
    <row r="26" spans="1:12" ht="18.75" x14ac:dyDescent="0.3">
      <c r="A26" s="2079" t="s">
        <v>24</v>
      </c>
      <c r="B26" s="2079"/>
      <c r="C26" s="612" t="s">
        <v>25</v>
      </c>
      <c r="D26" s="605" t="s">
        <v>26</v>
      </c>
      <c r="E26" s="1"/>
      <c r="F26" s="1"/>
    </row>
    <row r="27" spans="1:12" ht="18.75" x14ac:dyDescent="0.3">
      <c r="A27" s="2123" t="str">
        <f>A20</f>
        <v>PARDO LUMACRON SER 150%</v>
      </c>
      <c r="B27" s="2124"/>
      <c r="C27" s="48">
        <f>C20</f>
        <v>0.377</v>
      </c>
      <c r="D27" s="49">
        <f>B5*C27/100*1000</f>
        <v>594.43474999999989</v>
      </c>
      <c r="E27" s="1"/>
      <c r="F27" s="1"/>
    </row>
    <row r="28" spans="1:12" ht="18.75" x14ac:dyDescent="0.3">
      <c r="A28" s="2095" t="str">
        <f>A21</f>
        <v>RUBINA LUMACRON 2GFL CONC</v>
      </c>
      <c r="B28" s="2096"/>
      <c r="C28" s="48">
        <f>C21</f>
        <v>0.113</v>
      </c>
      <c r="D28" s="49">
        <f>B5*C28/100*1000</f>
        <v>178.17274999999998</v>
      </c>
      <c r="E28" s="1"/>
      <c r="F28" s="1"/>
    </row>
    <row r="29" spans="1:12" ht="15" customHeight="1" x14ac:dyDescent="0.3">
      <c r="A29" s="2095" t="str">
        <f>A22</f>
        <v>AZUL LUMACRON F2GS 200%</v>
      </c>
      <c r="B29" s="2096"/>
      <c r="C29" s="48">
        <f>C22</f>
        <v>0.79500000000000004</v>
      </c>
      <c r="D29" s="49">
        <f>B5*C29/100*1000</f>
        <v>1253.5162499999999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3">
    <mergeCell ref="E29:F29"/>
    <mergeCell ref="A31:D31"/>
    <mergeCell ref="A32:B32"/>
    <mergeCell ref="A33:B33"/>
    <mergeCell ref="A34:B34"/>
    <mergeCell ref="A29:B29"/>
    <mergeCell ref="A21:B21"/>
    <mergeCell ref="A22:B22"/>
    <mergeCell ref="A26:B26"/>
    <mergeCell ref="A27:B27"/>
    <mergeCell ref="A28:B28"/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8:B18"/>
    <mergeCell ref="A19:B19"/>
  </mergeCells>
  <pageMargins left="0.7" right="0.7" top="0.75" bottom="0.75" header="0.3" footer="0.3"/>
  <pageSetup paperSize="9" orientation="portrait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963</v>
      </c>
      <c r="G4" s="3"/>
    </row>
    <row r="5" spans="1:7" ht="18.75" x14ac:dyDescent="0.3">
      <c r="A5" s="1" t="s">
        <v>7</v>
      </c>
      <c r="B5" s="277">
        <f>B6*B8</f>
        <v>158.52500000000001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373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99">
        <f>F7/B5</f>
        <v>7.5697839457498812</v>
      </c>
      <c r="G8" s="3"/>
    </row>
    <row r="9" spans="1:7" ht="18.75" x14ac:dyDescent="0.3">
      <c r="A9" s="1" t="s">
        <v>66</v>
      </c>
      <c r="B9" s="1">
        <v>6156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6"/>
      <c r="D11" s="596"/>
      <c r="E11" s="600"/>
      <c r="F11" s="1"/>
    </row>
    <row r="12" spans="1:7" ht="18.75" x14ac:dyDescent="0.3">
      <c r="A12" s="2072" t="s">
        <v>19</v>
      </c>
      <c r="B12" s="2072"/>
      <c r="C12" s="603"/>
      <c r="D12" s="60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97"/>
      <c r="D13" s="597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598"/>
      <c r="B17" s="598"/>
      <c r="C17" s="22"/>
      <c r="D17" s="25"/>
      <c r="E17" s="23"/>
      <c r="F17" s="60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604" t="s">
        <v>25</v>
      </c>
      <c r="D19" s="595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412.16500000000008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118.89375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2536.4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 206</v>
      </c>
      <c r="C25" s="2130"/>
      <c r="D25" s="599" t="s">
        <v>30</v>
      </c>
      <c r="E25" s="9">
        <f>F4</f>
        <v>963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02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412.16500000000008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118.89375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2536.4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962</v>
      </c>
      <c r="G4" s="3"/>
    </row>
    <row r="5" spans="1:7" ht="18.75" x14ac:dyDescent="0.3">
      <c r="A5" s="1" t="s">
        <v>7</v>
      </c>
      <c r="B5" s="277">
        <f>B6*B8</f>
        <v>157.67499999999998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371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99">
        <f>F7/B5</f>
        <v>7.6105914063738709</v>
      </c>
      <c r="G8" s="3"/>
    </row>
    <row r="9" spans="1:7" ht="18.75" x14ac:dyDescent="0.3">
      <c r="A9" s="1" t="s">
        <v>66</v>
      </c>
      <c r="B9" s="1">
        <v>6156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6"/>
      <c r="D11" s="596"/>
      <c r="E11" s="600"/>
      <c r="F11" s="1"/>
    </row>
    <row r="12" spans="1:7" ht="18.75" x14ac:dyDescent="0.3">
      <c r="A12" s="2072" t="s">
        <v>19</v>
      </c>
      <c r="B12" s="2072"/>
      <c r="C12" s="603"/>
      <c r="D12" s="60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97"/>
      <c r="D13" s="597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598"/>
      <c r="B17" s="598"/>
      <c r="C17" s="22"/>
      <c r="D17" s="25"/>
      <c r="E17" s="23"/>
      <c r="F17" s="60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604" t="s">
        <v>25</v>
      </c>
      <c r="D19" s="595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409.95500000000004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118.25624999999999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2522.7999999999997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 206</v>
      </c>
      <c r="C25" s="2130"/>
      <c r="D25" s="599" t="s">
        <v>30</v>
      </c>
      <c r="E25" s="9">
        <f>F4</f>
        <v>962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02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409.95500000000004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118.25624999999999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2522.7999999999997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961</v>
      </c>
      <c r="G4" s="3"/>
    </row>
    <row r="5" spans="1:7" ht="18.75" x14ac:dyDescent="0.3">
      <c r="A5" s="1" t="s">
        <v>7</v>
      </c>
      <c r="B5" s="277">
        <f>B6*B8</f>
        <v>155.97499999999999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367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99">
        <f>F7/B5</f>
        <v>7.6935406315114605</v>
      </c>
      <c r="G8" s="3"/>
    </row>
    <row r="9" spans="1:7" ht="18.75" x14ac:dyDescent="0.3">
      <c r="A9" s="1" t="s">
        <v>66</v>
      </c>
      <c r="B9" s="1">
        <v>6156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6"/>
      <c r="D11" s="596"/>
      <c r="E11" s="600"/>
      <c r="F11" s="1"/>
    </row>
    <row r="12" spans="1:7" ht="18.75" x14ac:dyDescent="0.3">
      <c r="A12" s="2072" t="s">
        <v>19</v>
      </c>
      <c r="B12" s="2072"/>
      <c r="C12" s="603"/>
      <c r="D12" s="60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97"/>
      <c r="D13" s="597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598"/>
      <c r="B17" s="598"/>
      <c r="C17" s="22"/>
      <c r="D17" s="25"/>
      <c r="E17" s="23"/>
      <c r="F17" s="60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604" t="s">
        <v>25</v>
      </c>
      <c r="D19" s="595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405.53499999999997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116.98124999999999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2495.6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 206</v>
      </c>
      <c r="C25" s="2130"/>
      <c r="D25" s="599" t="s">
        <v>30</v>
      </c>
      <c r="E25" s="9">
        <f>F4</f>
        <v>961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602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405.53499999999997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116.98124999999999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2495.6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9" zoomScale="130" zoomScaleNormal="130" workbookViewId="0">
      <selection activeCell="C27" sqref="C2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9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960</v>
      </c>
      <c r="G4" s="3"/>
    </row>
    <row r="5" spans="1:7" ht="18.75" x14ac:dyDescent="0.3">
      <c r="A5" s="1" t="s">
        <v>7</v>
      </c>
      <c r="B5" s="275">
        <f>B6*B8</f>
        <v>163.19999999999999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384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99">
        <f>F7/B5</f>
        <v>7.3529411764705888</v>
      </c>
      <c r="G8" s="3"/>
    </row>
    <row r="9" spans="1:7" ht="18.75" x14ac:dyDescent="0.3">
      <c r="A9" s="1" t="s">
        <v>66</v>
      </c>
      <c r="B9" s="1">
        <v>5583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6"/>
      <c r="D11" s="596"/>
      <c r="E11" s="600"/>
      <c r="F11" s="1"/>
    </row>
    <row r="12" spans="1:7" ht="18.75" x14ac:dyDescent="0.3">
      <c r="A12" s="2076" t="s">
        <v>19</v>
      </c>
      <c r="B12" s="2076"/>
      <c r="C12" s="603"/>
      <c r="D12" s="603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97"/>
      <c r="D13" s="597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98"/>
      <c r="B16" s="598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604" t="s">
        <v>25</v>
      </c>
      <c r="D18" s="595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</v>
      </c>
      <c r="D19" s="74">
        <f>B5*C19/100*1000</f>
        <v>326.40000000000003</v>
      </c>
      <c r="E19" s="1"/>
      <c r="F19" s="212"/>
    </row>
    <row r="20" spans="1:12" ht="18.75" x14ac:dyDescent="0.3">
      <c r="A20" s="2113" t="s">
        <v>124</v>
      </c>
      <c r="B20" s="2113"/>
      <c r="C20" s="20">
        <v>2.25</v>
      </c>
      <c r="D20" s="74">
        <f>B5*C20/100*1000</f>
        <v>3671.9999999999995</v>
      </c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 2023</v>
      </c>
      <c r="D24" s="599" t="s">
        <v>30</v>
      </c>
      <c r="E24" s="9">
        <f>F4</f>
        <v>960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601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f>C19</f>
        <v>0.2</v>
      </c>
      <c r="D26" s="49">
        <f>B5*C26/100*1000</f>
        <v>326.40000000000003</v>
      </c>
      <c r="E26" s="1"/>
      <c r="F26" s="1"/>
    </row>
    <row r="27" spans="1:12" ht="18.75" x14ac:dyDescent="0.3">
      <c r="A27" s="2095" t="str">
        <f>A20</f>
        <v>ROJO SYNOLON SE-BLS KISKO</v>
      </c>
      <c r="B27" s="2096"/>
      <c r="C27" s="48">
        <f t="shared" ref="C27:D27" si="0">C20</f>
        <v>2.25</v>
      </c>
      <c r="D27" s="49">
        <f t="shared" si="0"/>
        <v>3671.9999999999995</v>
      </c>
      <c r="E27" s="1"/>
      <c r="F27" s="1"/>
    </row>
    <row r="28" spans="1:12" ht="18.75" x14ac:dyDescent="0.3">
      <c r="A28" s="2095"/>
      <c r="B28" s="2096"/>
      <c r="C28" s="48"/>
      <c r="D28" s="202"/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9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959</v>
      </c>
      <c r="G4" s="3"/>
    </row>
    <row r="5" spans="1:7" ht="18.75" x14ac:dyDescent="0.3">
      <c r="A5" s="1" t="s">
        <v>7</v>
      </c>
      <c r="B5" s="275">
        <f>B6*B8</f>
        <v>156.82499999999999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99">
        <f>F7/B5</f>
        <v>7.6518412242945963</v>
      </c>
      <c r="G8" s="3"/>
    </row>
    <row r="9" spans="1:7" ht="18.75" x14ac:dyDescent="0.3">
      <c r="A9" s="1" t="s">
        <v>66</v>
      </c>
      <c r="B9" s="1">
        <v>5583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6"/>
      <c r="D11" s="596"/>
      <c r="E11" s="600"/>
      <c r="F11" s="1"/>
    </row>
    <row r="12" spans="1:7" ht="18.75" x14ac:dyDescent="0.3">
      <c r="A12" s="2076" t="s">
        <v>19</v>
      </c>
      <c r="B12" s="2076"/>
      <c r="C12" s="603"/>
      <c r="D12" s="603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97"/>
      <c r="D13" s="597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98"/>
      <c r="B16" s="598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604" t="s">
        <v>25</v>
      </c>
      <c r="D18" s="595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</v>
      </c>
      <c r="D19" s="74">
        <f>B5*C19/100*1000</f>
        <v>313.64999999999998</v>
      </c>
      <c r="E19" s="1"/>
      <c r="F19" s="212"/>
    </row>
    <row r="20" spans="1:12" ht="18.75" x14ac:dyDescent="0.3">
      <c r="A20" s="2113" t="s">
        <v>124</v>
      </c>
      <c r="B20" s="2113"/>
      <c r="C20" s="20">
        <v>2.25</v>
      </c>
      <c r="D20" s="74">
        <f>B5*C20/100*1000</f>
        <v>3528.5625</v>
      </c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 2023</v>
      </c>
      <c r="D24" s="599" t="s">
        <v>30</v>
      </c>
      <c r="E24" s="9">
        <f>F4</f>
        <v>959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601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376.38</v>
      </c>
      <c r="E26" s="1"/>
      <c r="F26" s="1"/>
    </row>
    <row r="27" spans="1:12" ht="18.75" x14ac:dyDescent="0.3">
      <c r="A27" s="2095" t="str">
        <f>A20</f>
        <v>ROJO SYNOLON SE-BLS KISKO</v>
      </c>
      <c r="B27" s="2096"/>
      <c r="C27" s="48">
        <f t="shared" ref="C27:D27" si="0">C20</f>
        <v>2.25</v>
      </c>
      <c r="D27" s="49">
        <f t="shared" si="0"/>
        <v>3528.5625</v>
      </c>
      <c r="E27" s="1"/>
      <c r="F27" s="1"/>
    </row>
    <row r="28" spans="1:12" ht="18.75" x14ac:dyDescent="0.3">
      <c r="A28" s="2095"/>
      <c r="B28" s="2096"/>
      <c r="C28" s="48"/>
      <c r="D28" s="202"/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9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958</v>
      </c>
      <c r="G4" s="3"/>
    </row>
    <row r="5" spans="1:7" ht="18.75" x14ac:dyDescent="0.3">
      <c r="A5" s="1" t="s">
        <v>7</v>
      </c>
      <c r="B5" s="275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99">
        <f>F7/B5</f>
        <v>7.8431372549019605</v>
      </c>
      <c r="G8" s="3"/>
    </row>
    <row r="9" spans="1:7" ht="18.75" x14ac:dyDescent="0.3">
      <c r="A9" s="1" t="s">
        <v>66</v>
      </c>
      <c r="B9" s="1">
        <v>5583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6"/>
      <c r="D11" s="596"/>
      <c r="E11" s="600"/>
      <c r="F11" s="1"/>
    </row>
    <row r="12" spans="1:7" ht="18.75" x14ac:dyDescent="0.3">
      <c r="A12" s="2076" t="s">
        <v>19</v>
      </c>
      <c r="B12" s="2076"/>
      <c r="C12" s="603"/>
      <c r="D12" s="603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97"/>
      <c r="D13" s="597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98"/>
      <c r="B16" s="598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604" t="s">
        <v>25</v>
      </c>
      <c r="D18" s="595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</v>
      </c>
      <c r="D19" s="74">
        <f>B5*C19/100*1000</f>
        <v>306</v>
      </c>
      <c r="E19" s="1"/>
      <c r="F19" s="212"/>
    </row>
    <row r="20" spans="1:12" ht="18.75" x14ac:dyDescent="0.3">
      <c r="A20" s="2113" t="s">
        <v>124</v>
      </c>
      <c r="B20" s="2113"/>
      <c r="C20" s="20">
        <v>2.25</v>
      </c>
      <c r="D20" s="74">
        <f>B5*C20/100*1000</f>
        <v>3442.5</v>
      </c>
      <c r="E20" s="1"/>
      <c r="F20" s="212"/>
    </row>
    <row r="21" spans="1:12" ht="18.75" x14ac:dyDescent="0.3">
      <c r="A21" s="2077"/>
      <c r="B21" s="2077"/>
      <c r="C21" s="20"/>
      <c r="D21" s="74"/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 2023</v>
      </c>
      <c r="D24" s="599" t="s">
        <v>30</v>
      </c>
      <c r="E24" s="9">
        <f>F4</f>
        <v>958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601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367.2</v>
      </c>
      <c r="E26" s="1"/>
      <c r="F26" s="1"/>
    </row>
    <row r="27" spans="1:12" ht="18.75" x14ac:dyDescent="0.3">
      <c r="A27" s="2095" t="str">
        <f>A20</f>
        <v>ROJO SYNOLON SE-BLS KISKO</v>
      </c>
      <c r="B27" s="2096"/>
      <c r="C27" s="48">
        <f t="shared" ref="C27:D27" si="0">C20</f>
        <v>2.25</v>
      </c>
      <c r="D27" s="49">
        <f t="shared" si="0"/>
        <v>3442.5</v>
      </c>
      <c r="E27" s="1"/>
      <c r="F27" s="1"/>
    </row>
    <row r="28" spans="1:12" ht="18.75" x14ac:dyDescent="0.3">
      <c r="A28" s="2095"/>
      <c r="B28" s="2096"/>
      <c r="C28" s="48"/>
      <c r="D28" s="202"/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88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924</v>
      </c>
      <c r="G4" s="3"/>
    </row>
    <row r="5" spans="1:7" ht="18.75" x14ac:dyDescent="0.3">
      <c r="A5" s="1" t="s">
        <v>7</v>
      </c>
      <c r="B5" s="275">
        <f>B6*B8</f>
        <v>158.1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372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88">
        <f>F7/B5</f>
        <v>7.5901328273244788</v>
      </c>
      <c r="G8" s="3"/>
    </row>
    <row r="9" spans="1:7" ht="18.75" x14ac:dyDescent="0.3">
      <c r="A9" s="1" t="s">
        <v>66</v>
      </c>
      <c r="B9" s="1">
        <v>5759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0"/>
      <c r="D11" s="590"/>
      <c r="E11" s="592"/>
      <c r="F11" s="1"/>
    </row>
    <row r="12" spans="1:7" ht="18.75" x14ac:dyDescent="0.3">
      <c r="A12" s="2076" t="s">
        <v>19</v>
      </c>
      <c r="B12" s="2076"/>
      <c r="C12" s="593"/>
      <c r="D12" s="593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89"/>
      <c r="D13" s="589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87"/>
      <c r="B16" s="587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594" t="s">
        <v>25</v>
      </c>
      <c r="D18" s="58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379.43999999999994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656.1149999999999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4458.42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588" t="s">
        <v>30</v>
      </c>
      <c r="E24" s="9">
        <f>F4</f>
        <v>924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591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379.43999999999994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656.1149999999999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4458.42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3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88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923</v>
      </c>
      <c r="G4" s="3"/>
    </row>
    <row r="5" spans="1:7" ht="18.75" x14ac:dyDescent="0.3">
      <c r="A5" s="1" t="s">
        <v>7</v>
      </c>
      <c r="B5" s="275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88">
        <f>F7/B5</f>
        <v>7.8431372549019605</v>
      </c>
      <c r="G8" s="3"/>
    </row>
    <row r="9" spans="1:7" ht="18.75" x14ac:dyDescent="0.3">
      <c r="A9" s="1" t="s">
        <v>66</v>
      </c>
      <c r="B9" s="1">
        <v>5759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0"/>
      <c r="D11" s="590"/>
      <c r="E11" s="592"/>
      <c r="F11" s="1"/>
    </row>
    <row r="12" spans="1:7" ht="18.75" x14ac:dyDescent="0.3">
      <c r="A12" s="2076" t="s">
        <v>19</v>
      </c>
      <c r="B12" s="2076"/>
      <c r="C12" s="593"/>
      <c r="D12" s="593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89"/>
      <c r="D13" s="589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87"/>
      <c r="B16" s="587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594" t="s">
        <v>25</v>
      </c>
      <c r="D18" s="58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367.2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634.95000000000005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4314.5999999999995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588" t="s">
        <v>30</v>
      </c>
      <c r="E24" s="9">
        <f>F4</f>
        <v>923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591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367.2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634.95000000000005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4314.5999999999995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20" zoomScale="130" zoomScaleNormal="130" workbookViewId="0">
      <selection activeCell="A10" sqref="A10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88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922</v>
      </c>
      <c r="G4" s="3"/>
    </row>
    <row r="5" spans="1:7" ht="18.75" x14ac:dyDescent="0.3">
      <c r="A5" s="1" t="s">
        <v>7</v>
      </c>
      <c r="B5" s="275">
        <f>B6*B8</f>
        <v>158.1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372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88">
        <f>F7/B5</f>
        <v>7.5901328273244788</v>
      </c>
      <c r="G8" s="3"/>
    </row>
    <row r="9" spans="1:7" ht="18.75" x14ac:dyDescent="0.3">
      <c r="A9" s="1" t="s">
        <v>66</v>
      </c>
      <c r="B9" s="1">
        <v>5759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90"/>
      <c r="D11" s="590"/>
      <c r="E11" s="592"/>
      <c r="F11" s="1"/>
    </row>
    <row r="12" spans="1:7" ht="18.75" x14ac:dyDescent="0.3">
      <c r="A12" s="2076" t="s">
        <v>19</v>
      </c>
      <c r="B12" s="2076"/>
      <c r="C12" s="593"/>
      <c r="D12" s="593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89"/>
      <c r="D13" s="589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87"/>
      <c r="B16" s="587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594" t="s">
        <v>25</v>
      </c>
      <c r="D18" s="586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379.43999999999994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656.1149999999999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4458.42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588" t="s">
        <v>30</v>
      </c>
      <c r="E24" s="9">
        <f>F4</f>
        <v>922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591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379.43999999999994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656.1149999999999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4458.42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58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909</v>
      </c>
      <c r="G4" s="3"/>
    </row>
    <row r="5" spans="1:7" ht="18.75" x14ac:dyDescent="0.3">
      <c r="A5" s="1" t="s">
        <v>7</v>
      </c>
      <c r="B5" s="138">
        <f>B6*B8</f>
        <v>155.54999999999998</v>
      </c>
      <c r="C5" s="3" t="s">
        <v>8</v>
      </c>
      <c r="D5" s="3"/>
      <c r="E5" s="5" t="s">
        <v>9</v>
      </c>
      <c r="F5" s="579" t="s">
        <v>92</v>
      </c>
      <c r="G5" s="3"/>
    </row>
    <row r="6" spans="1:7" ht="18.75" x14ac:dyDescent="0.3">
      <c r="A6" s="1" t="s">
        <v>11</v>
      </c>
      <c r="B6" s="293">
        <v>366</v>
      </c>
      <c r="C6" s="3" t="s">
        <v>5</v>
      </c>
      <c r="D6" s="3"/>
      <c r="E6" s="3" t="s">
        <v>12</v>
      </c>
      <c r="F6" s="579" t="s">
        <v>13</v>
      </c>
      <c r="G6" s="3"/>
    </row>
    <row r="7" spans="1:7" ht="18.75" x14ac:dyDescent="0.3">
      <c r="A7" s="1" t="s">
        <v>14</v>
      </c>
      <c r="B7" s="297" t="s">
        <v>123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 t="s">
        <v>72</v>
      </c>
      <c r="D8" s="3"/>
      <c r="E8" s="3" t="s">
        <v>17</v>
      </c>
      <c r="F8" s="579">
        <f>F7/B5</f>
        <v>7.714561234329798</v>
      </c>
      <c r="G8" s="3"/>
    </row>
    <row r="9" spans="1:7" ht="18.75" x14ac:dyDescent="0.3">
      <c r="A9" s="1" t="s">
        <v>66</v>
      </c>
      <c r="B9" s="296">
        <v>5580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78"/>
      <c r="D11" s="578"/>
      <c r="E11" s="577"/>
      <c r="F11" s="1"/>
    </row>
    <row r="12" spans="1:7" ht="18.75" x14ac:dyDescent="0.3">
      <c r="A12" s="2072" t="s">
        <v>19</v>
      </c>
      <c r="B12" s="2072"/>
      <c r="C12" s="582"/>
      <c r="D12" s="582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575"/>
      <c r="D13" s="57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58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583" t="s">
        <v>25</v>
      </c>
      <c r="D19" s="576" t="s">
        <v>26</v>
      </c>
      <c r="E19" s="1"/>
      <c r="F19" s="212"/>
    </row>
    <row r="20" spans="1:12" ht="18.75" x14ac:dyDescent="0.3">
      <c r="A20" s="2077" t="s">
        <v>91</v>
      </c>
      <c r="B20" s="2077"/>
      <c r="C20" s="20">
        <v>1.65</v>
      </c>
      <c r="D20" s="74">
        <f>B5*C20/100*1000</f>
        <v>2566.5749999999998</v>
      </c>
      <c r="E20" s="1"/>
      <c r="F20" s="212"/>
    </row>
    <row r="21" spans="1:12" ht="18.75" x14ac:dyDescent="0.3">
      <c r="A21" s="2077" t="s">
        <v>28</v>
      </c>
      <c r="B21" s="2077"/>
      <c r="C21" s="20">
        <v>0.09</v>
      </c>
      <c r="D21" s="74">
        <f>B5*C21/100*1000</f>
        <v>139.99499999999998</v>
      </c>
      <c r="E21" s="1"/>
      <c r="F21" s="212"/>
    </row>
    <row r="22" spans="1:12" ht="18.75" x14ac:dyDescent="0.3">
      <c r="A22" s="2077"/>
      <c r="B22" s="2077"/>
      <c r="C22" s="20"/>
      <c r="D22" s="74" t="s">
        <v>29</v>
      </c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NARANJA 202</v>
      </c>
      <c r="C26" s="2130"/>
      <c r="D26" s="579" t="s">
        <v>30</v>
      </c>
      <c r="E26" s="9">
        <f>F4</f>
        <v>909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9" t="s">
        <v>24</v>
      </c>
      <c r="B28" s="2079"/>
      <c r="C28" s="56" t="s">
        <v>25</v>
      </c>
      <c r="D28" s="580" t="s">
        <v>26</v>
      </c>
      <c r="E28" s="1"/>
      <c r="F28" s="1"/>
    </row>
    <row r="29" spans="1:12" ht="15.75" customHeight="1" x14ac:dyDescent="0.3">
      <c r="A29" s="2077" t="str">
        <f>A20</f>
        <v>NARANJA LUMACRON H3R</v>
      </c>
      <c r="B29" s="2077"/>
      <c r="C29" s="20">
        <f>C20</f>
        <v>1.65</v>
      </c>
      <c r="D29" s="74">
        <f>B5*C29/100*1000</f>
        <v>2566.5749999999998</v>
      </c>
      <c r="E29" s="1"/>
      <c r="F29" s="1"/>
    </row>
    <row r="30" spans="1:12" ht="15" customHeight="1" x14ac:dyDescent="0.3">
      <c r="A30" s="2077" t="str">
        <f>A21</f>
        <v>RUBINA LUMACRON 2GFL CONC</v>
      </c>
      <c r="B30" s="2077"/>
      <c r="C30" s="20">
        <f>C21</f>
        <v>0.09</v>
      </c>
      <c r="D30" s="74">
        <f>B5*C30/100*1000</f>
        <v>139.99499999999998</v>
      </c>
      <c r="E30" s="1"/>
      <c r="F30" s="1"/>
    </row>
    <row r="31" spans="1:12" ht="15" customHeight="1" x14ac:dyDescent="0.3">
      <c r="A31" s="2077"/>
      <c r="B31" s="2077"/>
      <c r="C31" s="48"/>
      <c r="D31" s="49" t="s">
        <v>29</v>
      </c>
      <c r="E31" s="2069" t="s">
        <v>83</v>
      </c>
      <c r="F31" s="2069"/>
    </row>
    <row r="32" spans="1:12" ht="18.75" x14ac:dyDescent="0.3">
      <c r="A32" s="584"/>
      <c r="B32" s="584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5:B35"/>
    <mergeCell ref="A36:B36"/>
    <mergeCell ref="A37:B37"/>
    <mergeCell ref="A28:B28"/>
    <mergeCell ref="A29:B29"/>
    <mergeCell ref="A30:B30"/>
    <mergeCell ref="A31:B31"/>
    <mergeCell ref="E31:F31"/>
    <mergeCell ref="A34:D34"/>
    <mergeCell ref="A20:B20"/>
    <mergeCell ref="A21:B21"/>
    <mergeCell ref="A22:B22"/>
    <mergeCell ref="A23:B23"/>
    <mergeCell ref="B26:C26"/>
    <mergeCell ref="A27:B27"/>
    <mergeCell ref="A19:B19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58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908</v>
      </c>
      <c r="G4" s="3"/>
    </row>
    <row r="5" spans="1:7" ht="18.75" x14ac:dyDescent="0.3">
      <c r="A5" s="1" t="s">
        <v>7</v>
      </c>
      <c r="B5" s="138">
        <f>B6*B8</f>
        <v>144.07499999999999</v>
      </c>
      <c r="C5" s="3" t="s">
        <v>8</v>
      </c>
      <c r="D5" s="3"/>
      <c r="E5" s="5" t="s">
        <v>9</v>
      </c>
      <c r="F5" s="579" t="s">
        <v>92</v>
      </c>
      <c r="G5" s="3"/>
    </row>
    <row r="6" spans="1:7" ht="18.75" x14ac:dyDescent="0.3">
      <c r="A6" s="1" t="s">
        <v>11</v>
      </c>
      <c r="B6" s="293">
        <v>339</v>
      </c>
      <c r="C6" s="3" t="s">
        <v>5</v>
      </c>
      <c r="D6" s="3"/>
      <c r="E6" s="3" t="s">
        <v>12</v>
      </c>
      <c r="F6" s="579" t="s">
        <v>13</v>
      </c>
      <c r="G6" s="3"/>
    </row>
    <row r="7" spans="1:7" ht="18.75" x14ac:dyDescent="0.3">
      <c r="A7" s="1" t="s">
        <v>14</v>
      </c>
      <c r="B7" s="297" t="s">
        <v>123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 t="s">
        <v>72</v>
      </c>
      <c r="D8" s="3"/>
      <c r="E8" s="3" t="s">
        <v>17</v>
      </c>
      <c r="F8" s="579">
        <f>F7/B5</f>
        <v>8.3289953149401352</v>
      </c>
      <c r="G8" s="3"/>
    </row>
    <row r="9" spans="1:7" ht="18.75" x14ac:dyDescent="0.3">
      <c r="A9" s="1" t="s">
        <v>66</v>
      </c>
      <c r="B9" s="296">
        <v>5580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78"/>
      <c r="D11" s="578"/>
      <c r="E11" s="577"/>
      <c r="F11" s="1"/>
    </row>
    <row r="12" spans="1:7" ht="18.75" x14ac:dyDescent="0.3">
      <c r="A12" s="2072" t="s">
        <v>19</v>
      </c>
      <c r="B12" s="2072"/>
      <c r="C12" s="582"/>
      <c r="D12" s="582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575"/>
      <c r="D13" s="57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58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583" t="s">
        <v>25</v>
      </c>
      <c r="D19" s="576" t="s">
        <v>26</v>
      </c>
      <c r="E19" s="1"/>
      <c r="F19" s="212"/>
    </row>
    <row r="20" spans="1:12" ht="18.75" x14ac:dyDescent="0.3">
      <c r="A20" s="2077" t="s">
        <v>91</v>
      </c>
      <c r="B20" s="2077"/>
      <c r="C20" s="20">
        <v>1.65</v>
      </c>
      <c r="D20" s="74">
        <f>B5*C20/100*1000</f>
        <v>2377.2374999999997</v>
      </c>
      <c r="E20" s="1"/>
      <c r="F20" s="212"/>
    </row>
    <row r="21" spans="1:12" ht="18.75" x14ac:dyDescent="0.3">
      <c r="A21" s="2077" t="s">
        <v>28</v>
      </c>
      <c r="B21" s="2077"/>
      <c r="C21" s="20">
        <v>0.09</v>
      </c>
      <c r="D21" s="74">
        <f>B5*C21/100*1000</f>
        <v>129.66749999999999</v>
      </c>
      <c r="E21" s="1"/>
      <c r="F21" s="212"/>
    </row>
    <row r="22" spans="1:12" ht="18.75" x14ac:dyDescent="0.3">
      <c r="A22" s="2077"/>
      <c r="B22" s="2077"/>
      <c r="C22" s="20"/>
      <c r="D22" s="74" t="s">
        <v>29</v>
      </c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NARANJA 202</v>
      </c>
      <c r="C26" s="2130"/>
      <c r="D26" s="579" t="s">
        <v>30</v>
      </c>
      <c r="E26" s="9">
        <f>F4</f>
        <v>908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9" t="s">
        <v>24</v>
      </c>
      <c r="B28" s="2079"/>
      <c r="C28" s="56" t="s">
        <v>25</v>
      </c>
      <c r="D28" s="580" t="s">
        <v>26</v>
      </c>
      <c r="E28" s="1"/>
      <c r="F28" s="1"/>
    </row>
    <row r="29" spans="1:12" ht="15.75" customHeight="1" x14ac:dyDescent="0.3">
      <c r="A29" s="2077" t="str">
        <f>A20</f>
        <v>NARANJA LUMACRON H3R</v>
      </c>
      <c r="B29" s="2077"/>
      <c r="C29" s="20">
        <f>C20</f>
        <v>1.65</v>
      </c>
      <c r="D29" s="74">
        <f>B5*C29/100*1000</f>
        <v>2377.2374999999997</v>
      </c>
      <c r="E29" s="1"/>
      <c r="F29" s="1"/>
    </row>
    <row r="30" spans="1:12" ht="15" customHeight="1" x14ac:dyDescent="0.3">
      <c r="A30" s="2077" t="str">
        <f>A21</f>
        <v>RUBINA LUMACRON 2GFL CONC</v>
      </c>
      <c r="B30" s="2077"/>
      <c r="C30" s="20">
        <f>C21</f>
        <v>0.09</v>
      </c>
      <c r="D30" s="74">
        <f>B5*C30/100*1000</f>
        <v>129.66749999999999</v>
      </c>
      <c r="E30" s="1"/>
      <c r="F30" s="1"/>
    </row>
    <row r="31" spans="1:12" ht="15" customHeight="1" x14ac:dyDescent="0.3">
      <c r="A31" s="2077"/>
      <c r="B31" s="2077"/>
      <c r="C31" s="48"/>
      <c r="D31" s="49" t="s">
        <v>29</v>
      </c>
      <c r="E31" s="2069" t="s">
        <v>83</v>
      </c>
      <c r="F31" s="2069"/>
    </row>
    <row r="32" spans="1:12" ht="18.75" x14ac:dyDescent="0.3">
      <c r="A32" s="584"/>
      <c r="B32" s="584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5:B35"/>
    <mergeCell ref="A36:B36"/>
    <mergeCell ref="A37:B37"/>
    <mergeCell ref="A28:B28"/>
    <mergeCell ref="A29:B29"/>
    <mergeCell ref="A30:B30"/>
    <mergeCell ref="A31:B31"/>
    <mergeCell ref="E31:F31"/>
    <mergeCell ref="A34:D34"/>
    <mergeCell ref="A20:B20"/>
    <mergeCell ref="A21:B21"/>
    <mergeCell ref="A22:B22"/>
    <mergeCell ref="A23:B23"/>
    <mergeCell ref="B26:C26"/>
    <mergeCell ref="A27:B27"/>
    <mergeCell ref="A19:B19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58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907</v>
      </c>
      <c r="G4" s="3"/>
    </row>
    <row r="5" spans="1:7" ht="18.75" x14ac:dyDescent="0.3">
      <c r="A5" s="1" t="s">
        <v>7</v>
      </c>
      <c r="B5" s="138">
        <f>B6*B8</f>
        <v>153</v>
      </c>
      <c r="C5" s="3" t="s">
        <v>8</v>
      </c>
      <c r="D5" s="3"/>
      <c r="E5" s="5" t="s">
        <v>9</v>
      </c>
      <c r="F5" s="579" t="s">
        <v>92</v>
      </c>
      <c r="G5" s="3"/>
    </row>
    <row r="6" spans="1:7" ht="18.75" x14ac:dyDescent="0.3">
      <c r="A6" s="1" t="s">
        <v>11</v>
      </c>
      <c r="B6" s="293">
        <v>360</v>
      </c>
      <c r="C6" s="3" t="s">
        <v>5</v>
      </c>
      <c r="D6" s="3"/>
      <c r="E6" s="3" t="s">
        <v>12</v>
      </c>
      <c r="F6" s="579" t="s">
        <v>13</v>
      </c>
      <c r="G6" s="3"/>
    </row>
    <row r="7" spans="1:7" ht="18.75" x14ac:dyDescent="0.3">
      <c r="A7" s="1" t="s">
        <v>14</v>
      </c>
      <c r="B7" s="297" t="s">
        <v>123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 t="s">
        <v>72</v>
      </c>
      <c r="D8" s="3"/>
      <c r="E8" s="3" t="s">
        <v>17</v>
      </c>
      <c r="F8" s="579">
        <f>F7/B5</f>
        <v>7.8431372549019605</v>
      </c>
      <c r="G8" s="3"/>
    </row>
    <row r="9" spans="1:7" ht="18.75" x14ac:dyDescent="0.3">
      <c r="A9" s="1" t="s">
        <v>66</v>
      </c>
      <c r="B9" s="296">
        <v>5580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78"/>
      <c r="D11" s="578"/>
      <c r="E11" s="577"/>
      <c r="F11" s="1"/>
    </row>
    <row r="12" spans="1:7" ht="18.75" x14ac:dyDescent="0.3">
      <c r="A12" s="2072" t="s">
        <v>19</v>
      </c>
      <c r="B12" s="2072"/>
      <c r="C12" s="582"/>
      <c r="D12" s="582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575"/>
      <c r="D13" s="57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58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583" t="s">
        <v>25</v>
      </c>
      <c r="D19" s="576" t="s">
        <v>26</v>
      </c>
      <c r="E19" s="1"/>
      <c r="F19" s="212"/>
    </row>
    <row r="20" spans="1:12" ht="18.75" x14ac:dyDescent="0.3">
      <c r="A20" s="2077" t="s">
        <v>91</v>
      </c>
      <c r="B20" s="2077"/>
      <c r="C20" s="20">
        <v>1.65</v>
      </c>
      <c r="D20" s="74">
        <f>B5*C20/100*1000</f>
        <v>2524.4999999999995</v>
      </c>
      <c r="E20" s="1"/>
      <c r="F20" s="212"/>
    </row>
    <row r="21" spans="1:12" ht="18.75" x14ac:dyDescent="0.3">
      <c r="A21" s="2077" t="s">
        <v>28</v>
      </c>
      <c r="B21" s="2077"/>
      <c r="C21" s="20">
        <v>0.09</v>
      </c>
      <c r="D21" s="74">
        <f>B5*C21/100*1000</f>
        <v>137.69999999999999</v>
      </c>
      <c r="E21" s="1"/>
      <c r="F21" s="212"/>
    </row>
    <row r="22" spans="1:12" ht="18.75" x14ac:dyDescent="0.3">
      <c r="A22" s="2077"/>
      <c r="B22" s="2077"/>
      <c r="C22" s="20"/>
      <c r="D22" s="74" t="s">
        <v>29</v>
      </c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NARANJA 202</v>
      </c>
      <c r="C26" s="2130"/>
      <c r="D26" s="579" t="s">
        <v>30</v>
      </c>
      <c r="E26" s="9">
        <f>F4</f>
        <v>907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9" t="s">
        <v>24</v>
      </c>
      <c r="B28" s="2079"/>
      <c r="C28" s="56" t="s">
        <v>25</v>
      </c>
      <c r="D28" s="580" t="s">
        <v>26</v>
      </c>
      <c r="E28" s="1"/>
      <c r="F28" s="1"/>
    </row>
    <row r="29" spans="1:12" ht="15.75" customHeight="1" x14ac:dyDescent="0.3">
      <c r="A29" s="2077" t="str">
        <f>A20</f>
        <v>NARANJA LUMACRON H3R</v>
      </c>
      <c r="B29" s="2077"/>
      <c r="C29" s="20">
        <f>C20</f>
        <v>1.65</v>
      </c>
      <c r="D29" s="74">
        <f>B5*C29/100*1000</f>
        <v>2524.4999999999995</v>
      </c>
      <c r="E29" s="1"/>
      <c r="F29" s="1"/>
    </row>
    <row r="30" spans="1:12" ht="15" customHeight="1" x14ac:dyDescent="0.3">
      <c r="A30" s="2077" t="str">
        <f>A21</f>
        <v>RUBINA LUMACRON 2GFL CONC</v>
      </c>
      <c r="B30" s="2077"/>
      <c r="C30" s="20">
        <f>C21</f>
        <v>0.09</v>
      </c>
      <c r="D30" s="74">
        <f>B5*C30/100*1000</f>
        <v>137.69999999999999</v>
      </c>
      <c r="E30" s="1"/>
      <c r="F30" s="1"/>
    </row>
    <row r="31" spans="1:12" ht="15" customHeight="1" x14ac:dyDescent="0.3">
      <c r="A31" s="2077"/>
      <c r="B31" s="2077"/>
      <c r="C31" s="48"/>
      <c r="D31" s="49" t="s">
        <v>29</v>
      </c>
      <c r="E31" s="2069" t="s">
        <v>83</v>
      </c>
      <c r="F31" s="2069"/>
    </row>
    <row r="32" spans="1:12" ht="18.75" x14ac:dyDescent="0.3">
      <c r="A32" s="584"/>
      <c r="B32" s="584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5:B35"/>
    <mergeCell ref="A36:B36"/>
    <mergeCell ref="A37:B37"/>
    <mergeCell ref="A28:B28"/>
    <mergeCell ref="A29:B29"/>
    <mergeCell ref="A30:B30"/>
    <mergeCell ref="A31:B31"/>
    <mergeCell ref="E31:F31"/>
    <mergeCell ref="A34:D34"/>
    <mergeCell ref="A20:B20"/>
    <mergeCell ref="A21:B21"/>
    <mergeCell ref="A22:B22"/>
    <mergeCell ref="A23:B23"/>
    <mergeCell ref="B26:C26"/>
    <mergeCell ref="A27:B27"/>
    <mergeCell ref="A19:B19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EC200"/>
  </sheetPr>
  <dimension ref="A1:F33"/>
  <sheetViews>
    <sheetView topLeftCell="A2" zoomScale="130" zoomScaleNormal="130" workbookViewId="0">
      <selection activeCell="A24" sqref="A24"/>
    </sheetView>
  </sheetViews>
  <sheetFormatPr baseColWidth="10" defaultRowHeight="15" x14ac:dyDescent="0.25"/>
  <cols>
    <col min="1" max="1" width="14.5703125" customWidth="1"/>
    <col min="2" max="2" width="15.5703125" customWidth="1"/>
    <col min="3" max="3" width="10.42578125" customWidth="1"/>
    <col min="4" max="6" width="13.5703125" customWidth="1"/>
  </cols>
  <sheetData>
    <row r="1" spans="1:6" ht="23.25" x14ac:dyDescent="0.35">
      <c r="A1" s="2103" t="s">
        <v>54</v>
      </c>
      <c r="B1" s="2103"/>
      <c r="C1" s="2159" t="s">
        <v>85</v>
      </c>
      <c r="D1" s="2159"/>
      <c r="E1" s="2103" t="s">
        <v>44</v>
      </c>
      <c r="F1" s="2103"/>
    </row>
    <row r="2" spans="1:6" ht="15.75" x14ac:dyDescent="0.25">
      <c r="A2" s="3" t="s">
        <v>113</v>
      </c>
      <c r="B2" s="585" t="s">
        <v>87</v>
      </c>
      <c r="C2" s="3"/>
      <c r="D2" s="3" t="s">
        <v>29</v>
      </c>
      <c r="E2" s="3" t="s">
        <v>1</v>
      </c>
      <c r="F2" s="545">
        <f ca="1">TODAY()</f>
        <v>45555</v>
      </c>
    </row>
    <row r="3" spans="1:6" ht="15.75" x14ac:dyDescent="0.25">
      <c r="A3" s="3" t="s">
        <v>2</v>
      </c>
      <c r="B3" s="275" t="s">
        <v>38</v>
      </c>
      <c r="C3" s="3"/>
      <c r="D3" s="3"/>
      <c r="E3" s="3" t="s">
        <v>3</v>
      </c>
      <c r="F3" s="275" t="s">
        <v>114</v>
      </c>
    </row>
    <row r="4" spans="1:6" ht="15.75" x14ac:dyDescent="0.25">
      <c r="A4" s="3" t="s">
        <v>4</v>
      </c>
      <c r="B4" s="546">
        <v>1.55</v>
      </c>
      <c r="C4" s="3" t="s">
        <v>5</v>
      </c>
      <c r="D4" s="3"/>
      <c r="E4" s="3" t="s">
        <v>6</v>
      </c>
      <c r="F4" s="275">
        <v>906</v>
      </c>
    </row>
    <row r="5" spans="1:6" ht="15.75" x14ac:dyDescent="0.25">
      <c r="A5" s="3" t="s">
        <v>7</v>
      </c>
      <c r="B5" s="546">
        <f>B6*B8</f>
        <v>97.944000000000003</v>
      </c>
      <c r="C5" s="5" t="s">
        <v>8</v>
      </c>
      <c r="D5" s="3"/>
      <c r="E5" s="3" t="s">
        <v>9</v>
      </c>
      <c r="F5" s="275" t="s">
        <v>10</v>
      </c>
    </row>
    <row r="6" spans="1:6" ht="15.75" x14ac:dyDescent="0.25">
      <c r="A6" s="3" t="s">
        <v>11</v>
      </c>
      <c r="B6" s="275">
        <v>636</v>
      </c>
      <c r="C6" s="3" t="s">
        <v>5</v>
      </c>
      <c r="D6" s="3"/>
      <c r="E6" s="3" t="s">
        <v>12</v>
      </c>
      <c r="F6" s="275" t="s">
        <v>115</v>
      </c>
    </row>
    <row r="7" spans="1:6" ht="15.75" x14ac:dyDescent="0.25">
      <c r="A7" s="3" t="s">
        <v>14</v>
      </c>
      <c r="B7" s="275" t="s">
        <v>120</v>
      </c>
      <c r="C7" s="3"/>
      <c r="D7" s="3"/>
      <c r="E7" s="3" t="s">
        <v>15</v>
      </c>
      <c r="F7" s="277">
        <v>1200</v>
      </c>
    </row>
    <row r="8" spans="1:6" ht="15.75" x14ac:dyDescent="0.25">
      <c r="A8" s="3" t="s">
        <v>16</v>
      </c>
      <c r="B8" s="274">
        <v>0.154</v>
      </c>
      <c r="C8" s="3"/>
      <c r="D8" s="3"/>
      <c r="E8" s="3" t="s">
        <v>17</v>
      </c>
      <c r="F8" s="3">
        <f>F7/B5</f>
        <v>12.251899044351875</v>
      </c>
    </row>
    <row r="9" spans="1:6" ht="15.75" x14ac:dyDescent="0.25">
      <c r="A9" s="3" t="s">
        <v>66</v>
      </c>
      <c r="B9" s="547">
        <v>5726</v>
      </c>
      <c r="C9" s="3"/>
      <c r="D9" s="3"/>
      <c r="E9" s="2172" t="s">
        <v>121</v>
      </c>
      <c r="F9" s="2172"/>
    </row>
    <row r="10" spans="1:6" ht="15.75" x14ac:dyDescent="0.25">
      <c r="A10" s="3" t="s">
        <v>29</v>
      </c>
      <c r="B10" s="3"/>
      <c r="C10" s="3"/>
      <c r="D10" s="3"/>
      <c r="E10" s="3"/>
      <c r="F10" s="3"/>
    </row>
    <row r="11" spans="1:6" ht="18.75" x14ac:dyDescent="0.3">
      <c r="A11" s="1" t="s">
        <v>18</v>
      </c>
      <c r="B11" s="1"/>
      <c r="C11" s="1"/>
      <c r="D11" s="1"/>
      <c r="E11" s="1"/>
      <c r="F11" s="1"/>
    </row>
    <row r="12" spans="1:6" ht="18.75" x14ac:dyDescent="0.3">
      <c r="A12" s="2097" t="s">
        <v>20</v>
      </c>
      <c r="B12" s="2145"/>
      <c r="C12" s="2098"/>
      <c r="D12" s="550">
        <v>0.5</v>
      </c>
      <c r="E12" s="549">
        <f>F7*D12</f>
        <v>600</v>
      </c>
      <c r="F12" s="1"/>
    </row>
    <row r="13" spans="1:6" ht="18.75" x14ac:dyDescent="0.3">
      <c r="A13" s="2097" t="s">
        <v>22</v>
      </c>
      <c r="B13" s="2145"/>
      <c r="C13" s="2098"/>
      <c r="D13" s="548">
        <v>2</v>
      </c>
      <c r="E13" s="549">
        <f>F7*D13</f>
        <v>2400</v>
      </c>
      <c r="F13" s="1"/>
    </row>
    <row r="14" spans="1:6" ht="18.75" x14ac:dyDescent="0.3">
      <c r="A14" s="2097" t="s">
        <v>21</v>
      </c>
      <c r="B14" s="2145"/>
      <c r="C14" s="2098"/>
      <c r="D14" s="548">
        <v>2</v>
      </c>
      <c r="E14" s="549">
        <f>F7*D14</f>
        <v>2400</v>
      </c>
      <c r="F14" s="1"/>
    </row>
    <row r="15" spans="1:6" ht="18.75" x14ac:dyDescent="0.3">
      <c r="A15" s="551"/>
      <c r="B15" s="25"/>
      <c r="C15" s="25"/>
      <c r="D15" s="552"/>
      <c r="E15" s="551"/>
      <c r="F15" s="1"/>
    </row>
    <row r="16" spans="1:6" ht="18.75" x14ac:dyDescent="0.3">
      <c r="A16" s="3"/>
      <c r="B16" s="1"/>
      <c r="C16" s="1"/>
      <c r="D16" s="553"/>
      <c r="E16" s="3"/>
      <c r="F16" s="1"/>
    </row>
    <row r="17" spans="1:6" ht="18.75" x14ac:dyDescent="0.3">
      <c r="A17" s="2094" t="s">
        <v>23</v>
      </c>
      <c r="B17" s="2094"/>
      <c r="C17" s="1"/>
      <c r="D17" s="1"/>
      <c r="E17" s="1"/>
      <c r="F17" s="581" t="s">
        <v>84</v>
      </c>
    </row>
    <row r="18" spans="1:6" ht="18.75" x14ac:dyDescent="0.3">
      <c r="A18" s="2088" t="s">
        <v>24</v>
      </c>
      <c r="B18" s="2090"/>
      <c r="C18" s="576" t="s">
        <v>25</v>
      </c>
      <c r="D18" s="576" t="s">
        <v>26</v>
      </c>
      <c r="E18" s="25"/>
      <c r="F18" s="211"/>
    </row>
    <row r="19" spans="1:6" s="3" customFormat="1" ht="15.75" x14ac:dyDescent="0.25">
      <c r="A19" s="2183"/>
      <c r="B19" s="2184"/>
      <c r="C19" s="554"/>
      <c r="D19" s="555"/>
      <c r="F19" s="556"/>
    </row>
    <row r="20" spans="1:6" s="3" customFormat="1" ht="15.75" x14ac:dyDescent="0.25">
      <c r="A20" s="2183" t="s">
        <v>119</v>
      </c>
      <c r="B20" s="2184"/>
      <c r="C20" s="554">
        <v>2.0999999999999999E-3</v>
      </c>
      <c r="D20" s="555">
        <f>B5*C20/100*1000</f>
        <v>2.0568240000000002</v>
      </c>
      <c r="F20" s="556"/>
    </row>
    <row r="21" spans="1:6" s="3" customFormat="1" ht="15.75" x14ac:dyDescent="0.25">
      <c r="A21" s="2183" t="s">
        <v>52</v>
      </c>
      <c r="B21" s="2184"/>
      <c r="C21" s="557">
        <v>0.10199999999999999</v>
      </c>
      <c r="D21" s="74">
        <f>B5*C21/100*1000</f>
        <v>99.902879999999996</v>
      </c>
      <c r="F21" s="556"/>
    </row>
    <row r="22" spans="1:6" s="3" customFormat="1" ht="15.75" x14ac:dyDescent="0.25">
      <c r="A22" s="551"/>
      <c r="B22" s="551"/>
      <c r="C22" s="81"/>
      <c r="D22" s="558"/>
      <c r="F22" s="559"/>
    </row>
    <row r="23" spans="1:6" ht="19.5" thickBot="1" x14ac:dyDescent="0.35">
      <c r="A23" s="38"/>
      <c r="B23" s="38"/>
      <c r="C23" s="39"/>
      <c r="D23" s="40"/>
      <c r="E23" s="41"/>
      <c r="F23" s="41"/>
    </row>
    <row r="24" spans="1:6" ht="18.75" x14ac:dyDescent="0.3">
      <c r="A24" s="36" t="s">
        <v>29</v>
      </c>
      <c r="B24" s="36"/>
      <c r="C24" s="22"/>
      <c r="D24" s="23"/>
      <c r="E24" s="25"/>
      <c r="F24" s="25"/>
    </row>
    <row r="25" spans="1:6" ht="18.75" x14ac:dyDescent="0.3">
      <c r="A25" s="1" t="str">
        <f>B2</f>
        <v>TELARES DEL SUR</v>
      </c>
      <c r="B25" s="2078" t="str">
        <f>B7</f>
        <v>CELESTE</v>
      </c>
      <c r="C25" s="2078"/>
      <c r="D25" s="1" t="s">
        <v>6</v>
      </c>
      <c r="E25" s="9">
        <f>F4</f>
        <v>906</v>
      </c>
      <c r="F25" s="4">
        <f ca="1">F2</f>
        <v>45555</v>
      </c>
    </row>
    <row r="26" spans="1:6" ht="18.75" x14ac:dyDescent="0.3">
      <c r="A26" s="1"/>
      <c r="B26" s="1"/>
      <c r="C26" s="1"/>
      <c r="D26" s="1"/>
      <c r="E26" s="9"/>
      <c r="F26" s="4"/>
    </row>
    <row r="27" spans="1:6" ht="18.75" x14ac:dyDescent="0.3">
      <c r="A27" s="2079" t="s">
        <v>24</v>
      </c>
      <c r="B27" s="2079"/>
      <c r="C27" s="583" t="s">
        <v>25</v>
      </c>
      <c r="D27" s="576" t="s">
        <v>26</v>
      </c>
      <c r="E27" s="1"/>
      <c r="F27" s="1"/>
    </row>
    <row r="28" spans="1:6" ht="18.75" x14ac:dyDescent="0.3">
      <c r="A28" s="2185"/>
      <c r="B28" s="2185"/>
      <c r="C28" s="560"/>
      <c r="D28" s="561"/>
      <c r="E28" s="1"/>
      <c r="F28" s="1"/>
    </row>
    <row r="29" spans="1:6" ht="18.75" x14ac:dyDescent="0.3">
      <c r="A29" s="2160" t="str">
        <f>A20</f>
        <v>ROJO SERILENE 2BL  200%SEIPAC</v>
      </c>
      <c r="B29" s="2161"/>
      <c r="C29" s="117">
        <f>C20</f>
        <v>2.0999999999999999E-3</v>
      </c>
      <c r="D29" s="561">
        <f>B5*C29/100*1000</f>
        <v>2.0568240000000002</v>
      </c>
      <c r="E29" s="1"/>
      <c r="F29" s="1"/>
    </row>
    <row r="30" spans="1:6" ht="18.75" x14ac:dyDescent="0.3">
      <c r="A30" s="2183" t="str">
        <f>A21</f>
        <v>AZUL LUMACRON FBLE 150%</v>
      </c>
      <c r="B30" s="2184"/>
      <c r="C30" s="117">
        <f>C21</f>
        <v>0.10199999999999999</v>
      </c>
      <c r="D30" s="561">
        <f>B5*C30/100*1000</f>
        <v>99.902879999999996</v>
      </c>
      <c r="E30" s="2069" t="s">
        <v>83</v>
      </c>
      <c r="F30" s="2069"/>
    </row>
    <row r="33" spans="2:2" ht="15.75" x14ac:dyDescent="0.25">
      <c r="B33" s="551"/>
    </row>
  </sheetData>
  <mergeCells count="18">
    <mergeCell ref="E30:F30"/>
    <mergeCell ref="A14:C14"/>
    <mergeCell ref="A17:B17"/>
    <mergeCell ref="A18:B18"/>
    <mergeCell ref="A19:B19"/>
    <mergeCell ref="A20:B20"/>
    <mergeCell ref="A21:B21"/>
    <mergeCell ref="B25:C25"/>
    <mergeCell ref="A27:B27"/>
    <mergeCell ref="A28:B28"/>
    <mergeCell ref="A29:B29"/>
    <mergeCell ref="A30:B30"/>
    <mergeCell ref="A1:B1"/>
    <mergeCell ref="C1:D1"/>
    <mergeCell ref="E1:F1"/>
    <mergeCell ref="A12:C12"/>
    <mergeCell ref="A13:C13"/>
    <mergeCell ref="E9:F9"/>
  </mergeCells>
  <pageMargins left="0.7" right="0.7" top="0.75" bottom="0.75" header="0.3" footer="0.3"/>
  <pageSetup paperSize="9" orientation="portrait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903</v>
      </c>
      <c r="G4" s="3"/>
    </row>
    <row r="5" spans="1:7" ht="18.75" x14ac:dyDescent="0.3">
      <c r="A5" s="1" t="s">
        <v>7</v>
      </c>
      <c r="B5" s="275">
        <f>B6*B8</f>
        <v>144.5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8.3044982698961931</v>
      </c>
      <c r="G8" s="3"/>
    </row>
    <row r="9" spans="1:7" ht="18.75" x14ac:dyDescent="0.3">
      <c r="A9" s="1" t="s">
        <v>66</v>
      </c>
      <c r="B9" s="567">
        <v>5140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71"/>
      <c r="D11" s="571"/>
      <c r="E11" s="572"/>
      <c r="F11" s="1"/>
    </row>
    <row r="12" spans="1:7" ht="18.75" x14ac:dyDescent="0.3">
      <c r="A12" s="2072" t="s">
        <v>19</v>
      </c>
      <c r="B12" s="2072"/>
      <c r="C12" s="573"/>
      <c r="D12" s="57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68"/>
      <c r="D13" s="56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69"/>
      <c r="B16" s="569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574" t="s">
        <v>25</v>
      </c>
      <c r="D18" s="570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202.3</v>
      </c>
      <c r="E19" s="1"/>
      <c r="F19" s="212"/>
    </row>
    <row r="20" spans="1:12" ht="18.75" x14ac:dyDescent="0.3">
      <c r="A20" s="2077" t="s">
        <v>28</v>
      </c>
      <c r="B20" s="2077"/>
      <c r="C20" s="20">
        <v>4.0000000000000001E-3</v>
      </c>
      <c r="D20" s="74">
        <f>B5*C20/100*1000</f>
        <v>5.7799999999999994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44.795000000000002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567" t="s">
        <v>30</v>
      </c>
      <c r="E24" s="9">
        <f>F4</f>
        <v>903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574" t="s">
        <v>25</v>
      </c>
      <c r="D26" s="570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202.3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5.7799999999999994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44.795000000000002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E1:F1"/>
    <mergeCell ref="A11:B11"/>
    <mergeCell ref="A12:B12"/>
    <mergeCell ref="A13:B13"/>
    <mergeCell ref="A18:B18"/>
    <mergeCell ref="A14:B14"/>
    <mergeCell ref="A15:B15"/>
    <mergeCell ref="A17:B17"/>
    <mergeCell ref="A28:B28"/>
    <mergeCell ref="A29:B29"/>
    <mergeCell ref="A21:B21"/>
    <mergeCell ref="A1:B1"/>
    <mergeCell ref="C1:D1"/>
    <mergeCell ref="A19:B19"/>
    <mergeCell ref="A20:B20"/>
    <mergeCell ref="B24:C24"/>
    <mergeCell ref="A25:B25"/>
    <mergeCell ref="C25:D25"/>
    <mergeCell ref="A26:B26"/>
    <mergeCell ref="A27:B27"/>
    <mergeCell ref="E29:F29"/>
    <mergeCell ref="A31:D31"/>
    <mergeCell ref="A32:B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9" zoomScale="130" zoomScaleNormal="130" workbookViewId="0">
      <selection activeCell="A21" sqref="A21:B21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902</v>
      </c>
      <c r="G4" s="3"/>
    </row>
    <row r="5" spans="1:7" ht="18.75" x14ac:dyDescent="0.3">
      <c r="A5" s="1" t="s">
        <v>7</v>
      </c>
      <c r="B5" s="275">
        <f>B6*B8</f>
        <v>143.65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8.3536373129133299</v>
      </c>
      <c r="G8" s="3"/>
    </row>
    <row r="9" spans="1:7" ht="18.75" x14ac:dyDescent="0.3">
      <c r="A9" s="1" t="s">
        <v>66</v>
      </c>
      <c r="B9" s="567">
        <v>5140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71"/>
      <c r="D11" s="571"/>
      <c r="E11" s="572"/>
      <c r="F11" s="1"/>
    </row>
    <row r="12" spans="1:7" ht="18.75" x14ac:dyDescent="0.3">
      <c r="A12" s="2072" t="s">
        <v>19</v>
      </c>
      <c r="B12" s="2072"/>
      <c r="C12" s="573"/>
      <c r="D12" s="57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68"/>
      <c r="D13" s="56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69"/>
      <c r="B16" s="569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574" t="s">
        <v>25</v>
      </c>
      <c r="D18" s="570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201.11000000000004</v>
      </c>
      <c r="E19" s="1"/>
      <c r="F19" s="212"/>
    </row>
    <row r="20" spans="1:12" ht="18.75" x14ac:dyDescent="0.3">
      <c r="A20" s="2077" t="s">
        <v>28</v>
      </c>
      <c r="B20" s="2077"/>
      <c r="C20" s="119">
        <v>4.0000000000000001E-3</v>
      </c>
      <c r="D20" s="74">
        <f>B5*C20/100*1000</f>
        <v>5.7460000000000004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44.531500000000001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567" t="s">
        <v>30</v>
      </c>
      <c r="E24" s="9">
        <f>F4</f>
        <v>902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574" t="s">
        <v>25</v>
      </c>
      <c r="D26" s="570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201.11000000000004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5.7460000000000004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44.531500000000001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E1:F1"/>
    <mergeCell ref="A11:B11"/>
    <mergeCell ref="A12:B12"/>
    <mergeCell ref="A13:B13"/>
    <mergeCell ref="A18:B18"/>
    <mergeCell ref="A14:B14"/>
    <mergeCell ref="A15:B15"/>
    <mergeCell ref="A17:B17"/>
    <mergeCell ref="A28:B28"/>
    <mergeCell ref="A29:B29"/>
    <mergeCell ref="A21:B21"/>
    <mergeCell ref="A1:B1"/>
    <mergeCell ref="C1:D1"/>
    <mergeCell ref="A19:B19"/>
    <mergeCell ref="A20:B20"/>
    <mergeCell ref="B24:C24"/>
    <mergeCell ref="A25:B25"/>
    <mergeCell ref="C25:D25"/>
    <mergeCell ref="A26:B26"/>
    <mergeCell ref="A27:B27"/>
    <mergeCell ref="E29:F29"/>
    <mergeCell ref="A31:D31"/>
    <mergeCell ref="A32:B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13" zoomScale="130" zoomScaleNormal="130" workbookViewId="0">
      <selection activeCell="A21" sqref="A21:B21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901</v>
      </c>
      <c r="G4" s="3"/>
    </row>
    <row r="5" spans="1:7" ht="18.75" x14ac:dyDescent="0.3">
      <c r="A5" s="1" t="s">
        <v>7</v>
      </c>
      <c r="B5" s="275">
        <f>B6*B8</f>
        <v>142.79999999999998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122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8.4033613445378155</v>
      </c>
      <c r="G8" s="3"/>
    </row>
    <row r="9" spans="1:7" ht="18.75" x14ac:dyDescent="0.3">
      <c r="A9" s="1" t="s">
        <v>66</v>
      </c>
      <c r="B9" s="567">
        <v>5140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71"/>
      <c r="D11" s="571"/>
      <c r="E11" s="572"/>
      <c r="F11" s="1"/>
    </row>
    <row r="12" spans="1:7" ht="18.75" x14ac:dyDescent="0.3">
      <c r="A12" s="2072" t="s">
        <v>19</v>
      </c>
      <c r="B12" s="2072"/>
      <c r="C12" s="573"/>
      <c r="D12" s="57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68"/>
      <c r="D13" s="56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69"/>
      <c r="B16" s="569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574" t="s">
        <v>25</v>
      </c>
      <c r="D18" s="570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0.14000000000000001</v>
      </c>
      <c r="D19" s="74">
        <f>B5*C19/100*1000</f>
        <v>199.92000000000002</v>
      </c>
      <c r="E19" s="1"/>
      <c r="F19" s="212"/>
    </row>
    <row r="20" spans="1:12" ht="18.75" x14ac:dyDescent="0.3">
      <c r="A20" s="2077" t="s">
        <v>28</v>
      </c>
      <c r="B20" s="2077"/>
      <c r="C20" s="119">
        <v>4.0000000000000001E-3</v>
      </c>
      <c r="D20" s="74">
        <f>B5*C20/100*1000</f>
        <v>5.7119999999999989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44.267999999999994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 227</v>
      </c>
      <c r="C24" s="2130"/>
      <c r="D24" s="567" t="s">
        <v>30</v>
      </c>
      <c r="E24" s="9">
        <f>F4</f>
        <v>901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574" t="s">
        <v>25</v>
      </c>
      <c r="D26" s="570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199.92000000000002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5.7119999999999989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44.267999999999994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E1:F1"/>
    <mergeCell ref="A11:B11"/>
    <mergeCell ref="A12:B12"/>
    <mergeCell ref="A13:B13"/>
    <mergeCell ref="A18:B18"/>
    <mergeCell ref="A14:B14"/>
    <mergeCell ref="A15:B15"/>
    <mergeCell ref="A17:B17"/>
    <mergeCell ref="A28:B28"/>
    <mergeCell ref="A29:B29"/>
    <mergeCell ref="A21:B21"/>
    <mergeCell ref="A1:B1"/>
    <mergeCell ref="C1:D1"/>
    <mergeCell ref="A19:B19"/>
    <mergeCell ref="A20:B20"/>
    <mergeCell ref="B24:C24"/>
    <mergeCell ref="A25:B25"/>
    <mergeCell ref="C25:D25"/>
    <mergeCell ref="A26:B26"/>
    <mergeCell ref="A27:B27"/>
    <mergeCell ref="E29:F29"/>
    <mergeCell ref="A31:D31"/>
    <mergeCell ref="A32:B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54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900</v>
      </c>
    </row>
    <row r="5" spans="1:6" ht="18.75" x14ac:dyDescent="0.3">
      <c r="A5" s="1" t="s">
        <v>7</v>
      </c>
      <c r="B5" s="275">
        <f>B6*B8</f>
        <v>151.72499999999999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357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7.909045971329709</v>
      </c>
    </row>
    <row r="9" spans="1:6" ht="18.75" x14ac:dyDescent="0.3">
      <c r="A9" s="1" t="s">
        <v>66</v>
      </c>
      <c r="B9" s="296">
        <v>5581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66"/>
      <c r="D12" s="566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64"/>
      <c r="D13" s="564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65"/>
      <c r="B16" s="565"/>
      <c r="C16" s="22"/>
      <c r="D16" s="25"/>
      <c r="E16" s="23"/>
      <c r="F16" s="562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63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1820.7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900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62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1820.7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54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899</v>
      </c>
    </row>
    <row r="5" spans="1:6" ht="18.75" x14ac:dyDescent="0.3">
      <c r="A5" s="1" t="s">
        <v>7</v>
      </c>
      <c r="B5" s="275">
        <f>B6*B8</f>
        <v>155.97499999999999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367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7.6935406315114605</v>
      </c>
    </row>
    <row r="9" spans="1:6" ht="18.75" x14ac:dyDescent="0.3">
      <c r="A9" s="1" t="s">
        <v>66</v>
      </c>
      <c r="B9" s="296">
        <v>5581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66"/>
      <c r="D12" s="566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64"/>
      <c r="D13" s="564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65"/>
      <c r="B16" s="565"/>
      <c r="C16" s="22"/>
      <c r="D16" s="25"/>
      <c r="E16" s="23"/>
      <c r="F16" s="562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63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1871.6999999999998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899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62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1871.6999999999998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D12" sqref="D1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54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898</v>
      </c>
    </row>
    <row r="5" spans="1:6" ht="18.75" x14ac:dyDescent="0.3">
      <c r="A5" s="1" t="s">
        <v>7</v>
      </c>
      <c r="B5" s="275">
        <f>B6*B8</f>
        <v>151.29999999999998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356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7.931262392597489</v>
      </c>
    </row>
    <row r="9" spans="1:6" ht="18.75" x14ac:dyDescent="0.3">
      <c r="A9" s="1" t="s">
        <v>66</v>
      </c>
      <c r="B9" s="296">
        <v>5581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66"/>
      <c r="D12" s="566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64"/>
      <c r="D13" s="564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65"/>
      <c r="B16" s="565"/>
      <c r="C16" s="22"/>
      <c r="D16" s="25"/>
      <c r="E16" s="23"/>
      <c r="F16" s="562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63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1815.5999999999997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898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62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1815.5999999999997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13" zoomScale="130" zoomScaleNormal="130" workbookViewId="0">
      <selection activeCell="B8" sqref="B8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877</v>
      </c>
      <c r="G4" s="3"/>
    </row>
    <row r="5" spans="1:7" ht="18.75" x14ac:dyDescent="0.3">
      <c r="A5" s="1" t="s">
        <v>7</v>
      </c>
      <c r="B5" s="277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41">
        <f>F7/B5</f>
        <v>7.8431372549019605</v>
      </c>
      <c r="G8" s="3"/>
    </row>
    <row r="9" spans="1:7" ht="18.75" x14ac:dyDescent="0.3">
      <c r="A9" s="1" t="s">
        <v>66</v>
      </c>
      <c r="B9" s="1">
        <v>5391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38"/>
      <c r="D11" s="538"/>
      <c r="E11" s="537"/>
      <c r="F11" s="1"/>
    </row>
    <row r="12" spans="1:7" ht="18.75" x14ac:dyDescent="0.3">
      <c r="A12" s="2072" t="s">
        <v>19</v>
      </c>
      <c r="B12" s="2072"/>
      <c r="C12" s="543"/>
      <c r="D12" s="54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35"/>
      <c r="D13" s="53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540"/>
      <c r="B17" s="540"/>
      <c r="C17" s="22"/>
      <c r="D17" s="25"/>
      <c r="E17" s="23"/>
      <c r="F17" s="539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544" t="s">
        <v>25</v>
      </c>
      <c r="D19" s="536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397.8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114.74999999999999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2448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541" t="s">
        <v>30</v>
      </c>
      <c r="E25" s="9">
        <f>F4</f>
        <v>877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542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397.8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114.74999999999999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2448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876</v>
      </c>
      <c r="G4" s="3"/>
    </row>
    <row r="5" spans="1:7" ht="18.75" x14ac:dyDescent="0.3">
      <c r="A5" s="1" t="s">
        <v>7</v>
      </c>
      <c r="B5" s="277">
        <f>B6*B8</f>
        <v>153.85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362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41">
        <f>F7/B5</f>
        <v>7.7998050048748784</v>
      </c>
      <c r="G8" s="3"/>
    </row>
    <row r="9" spans="1:7" ht="18.75" x14ac:dyDescent="0.3">
      <c r="A9" s="1" t="s">
        <v>66</v>
      </c>
      <c r="B9" s="1">
        <v>5391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38"/>
      <c r="D11" s="538"/>
      <c r="E11" s="537"/>
      <c r="F11" s="1"/>
    </row>
    <row r="12" spans="1:7" ht="18.75" x14ac:dyDescent="0.3">
      <c r="A12" s="2072" t="s">
        <v>19</v>
      </c>
      <c r="B12" s="2072"/>
      <c r="C12" s="543"/>
      <c r="D12" s="54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35"/>
      <c r="D13" s="53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540"/>
      <c r="B17" s="540"/>
      <c r="C17" s="22"/>
      <c r="D17" s="25"/>
      <c r="E17" s="23"/>
      <c r="F17" s="539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544" t="s">
        <v>25</v>
      </c>
      <c r="D19" s="536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400.01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115.38749999999999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2461.6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541" t="s">
        <v>30</v>
      </c>
      <c r="E25" s="9">
        <f>F4</f>
        <v>876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542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400.01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115.38749999999999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2461.6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875</v>
      </c>
      <c r="G4" s="3"/>
    </row>
    <row r="5" spans="1:7" ht="18.75" x14ac:dyDescent="0.3">
      <c r="A5" s="1" t="s">
        <v>7</v>
      </c>
      <c r="B5" s="277">
        <f>B6*B8</f>
        <v>158.52500000000001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373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41">
        <f>F7/B5</f>
        <v>7.5697839457498812</v>
      </c>
      <c r="G8" s="3"/>
    </row>
    <row r="9" spans="1:7" ht="18.75" x14ac:dyDescent="0.3">
      <c r="A9" s="1" t="s">
        <v>66</v>
      </c>
      <c r="B9" s="1">
        <v>5391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38"/>
      <c r="D11" s="538"/>
      <c r="E11" s="537"/>
      <c r="F11" s="1"/>
    </row>
    <row r="12" spans="1:7" ht="18.75" x14ac:dyDescent="0.3">
      <c r="A12" s="2072" t="s">
        <v>19</v>
      </c>
      <c r="B12" s="2072"/>
      <c r="C12" s="543"/>
      <c r="D12" s="543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35"/>
      <c r="D13" s="53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540"/>
      <c r="B17" s="540"/>
      <c r="C17" s="22"/>
      <c r="D17" s="25"/>
      <c r="E17" s="23"/>
      <c r="F17" s="539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544" t="s">
        <v>25</v>
      </c>
      <c r="D19" s="536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412.16500000000008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118.89375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2536.4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541" t="s">
        <v>30</v>
      </c>
      <c r="E25" s="9">
        <f>F4</f>
        <v>875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542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412.16500000000008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118.89375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2536.4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EC200"/>
  </sheetPr>
  <dimension ref="A1:F34"/>
  <sheetViews>
    <sheetView zoomScale="130" zoomScaleNormal="130" workbookViewId="0">
      <selection activeCell="B5" sqref="B5"/>
    </sheetView>
  </sheetViews>
  <sheetFormatPr baseColWidth="10" defaultRowHeight="15" x14ac:dyDescent="0.25"/>
  <cols>
    <col min="1" max="1" width="14.5703125" customWidth="1"/>
    <col min="2" max="2" width="15.5703125" customWidth="1"/>
    <col min="3" max="3" width="10.42578125" customWidth="1"/>
    <col min="4" max="6" width="13.5703125" customWidth="1"/>
  </cols>
  <sheetData>
    <row r="1" spans="1:6" ht="23.25" x14ac:dyDescent="0.35">
      <c r="A1" s="2103" t="s">
        <v>111</v>
      </c>
      <c r="B1" s="2103"/>
      <c r="C1" s="2159" t="s">
        <v>112</v>
      </c>
      <c r="D1" s="2159"/>
      <c r="E1" s="2103" t="s">
        <v>44</v>
      </c>
      <c r="F1" s="2103"/>
    </row>
    <row r="2" spans="1:6" ht="15.75" x14ac:dyDescent="0.25">
      <c r="A2" s="3" t="s">
        <v>113</v>
      </c>
      <c r="B2" s="585" t="s">
        <v>87</v>
      </c>
      <c r="C2" s="3"/>
      <c r="D2" s="3" t="s">
        <v>29</v>
      </c>
      <c r="E2" s="3" t="s">
        <v>1</v>
      </c>
      <c r="F2" s="545">
        <f ca="1">TODAY()</f>
        <v>45555</v>
      </c>
    </row>
    <row r="3" spans="1:6" ht="15.75" x14ac:dyDescent="0.25">
      <c r="A3" s="3" t="s">
        <v>2</v>
      </c>
      <c r="B3" s="275" t="s">
        <v>38</v>
      </c>
      <c r="C3" s="3"/>
      <c r="D3" s="3"/>
      <c r="E3" s="3" t="s">
        <v>3</v>
      </c>
      <c r="F3" s="275" t="s">
        <v>114</v>
      </c>
    </row>
    <row r="4" spans="1:6" ht="15.75" x14ac:dyDescent="0.25">
      <c r="A4" s="3" t="s">
        <v>4</v>
      </c>
      <c r="B4" s="546">
        <v>1.55</v>
      </c>
      <c r="C4" s="3" t="s">
        <v>5</v>
      </c>
      <c r="D4" s="3"/>
      <c r="E4" s="3" t="s">
        <v>6</v>
      </c>
      <c r="F4" s="275">
        <v>859</v>
      </c>
    </row>
    <row r="5" spans="1:6" ht="15.75" x14ac:dyDescent="0.25">
      <c r="A5" s="3" t="s">
        <v>7</v>
      </c>
      <c r="B5" s="546">
        <f>B6*B8</f>
        <v>97.944000000000003</v>
      </c>
      <c r="C5" s="5" t="s">
        <v>8</v>
      </c>
      <c r="D5" s="3"/>
      <c r="E5" s="3" t="s">
        <v>9</v>
      </c>
      <c r="F5" s="275" t="s">
        <v>10</v>
      </c>
    </row>
    <row r="6" spans="1:6" ht="15.75" x14ac:dyDescent="0.25">
      <c r="A6" s="3" t="s">
        <v>11</v>
      </c>
      <c r="B6" s="275">
        <v>636</v>
      </c>
      <c r="C6" s="3" t="s">
        <v>5</v>
      </c>
      <c r="D6" s="3"/>
      <c r="E6" s="3" t="s">
        <v>12</v>
      </c>
      <c r="F6" s="275" t="s">
        <v>115</v>
      </c>
    </row>
    <row r="7" spans="1:6" ht="15.75" x14ac:dyDescent="0.25">
      <c r="A7" s="3" t="s">
        <v>14</v>
      </c>
      <c r="B7" s="275" t="s">
        <v>120</v>
      </c>
      <c r="C7" s="3"/>
      <c r="D7" s="3"/>
      <c r="E7" s="3" t="s">
        <v>15</v>
      </c>
      <c r="F7" s="277">
        <v>600</v>
      </c>
    </row>
    <row r="8" spans="1:6" ht="15.75" x14ac:dyDescent="0.25">
      <c r="A8" s="3" t="s">
        <v>16</v>
      </c>
      <c r="B8" s="274">
        <v>0.154</v>
      </c>
      <c r="C8" s="3"/>
      <c r="D8" s="3"/>
      <c r="E8" s="3" t="s">
        <v>17</v>
      </c>
      <c r="F8" s="3">
        <f>F7/B5</f>
        <v>6.1259495221759375</v>
      </c>
    </row>
    <row r="9" spans="1:6" ht="15.75" x14ac:dyDescent="0.25">
      <c r="A9" s="3" t="s">
        <v>66</v>
      </c>
      <c r="B9" s="547">
        <v>5726</v>
      </c>
      <c r="C9" s="3"/>
      <c r="D9" s="3"/>
      <c r="E9" s="3"/>
      <c r="F9" s="3"/>
    </row>
    <row r="10" spans="1:6" ht="15.75" x14ac:dyDescent="0.25">
      <c r="A10" s="3" t="s">
        <v>29</v>
      </c>
      <c r="B10" s="3"/>
      <c r="C10" s="3"/>
      <c r="D10" s="3"/>
      <c r="E10" s="3"/>
      <c r="F10" s="3"/>
    </row>
    <row r="11" spans="1:6" ht="18.75" x14ac:dyDescent="0.3">
      <c r="A11" s="1" t="s">
        <v>18</v>
      </c>
      <c r="B11" s="1"/>
      <c r="C11" s="1"/>
      <c r="D11" s="1"/>
      <c r="E11" s="1"/>
      <c r="F11" s="1"/>
    </row>
    <row r="12" spans="1:6" ht="18.75" x14ac:dyDescent="0.3">
      <c r="A12" s="2097" t="s">
        <v>116</v>
      </c>
      <c r="B12" s="2145"/>
      <c r="C12" s="2098"/>
      <c r="D12" s="548">
        <v>1</v>
      </c>
      <c r="E12" s="549">
        <f>F7*D12</f>
        <v>600</v>
      </c>
      <c r="F12" s="1"/>
    </row>
    <row r="13" spans="1:6" ht="18.75" x14ac:dyDescent="0.3">
      <c r="A13" s="2097" t="s">
        <v>117</v>
      </c>
      <c r="B13" s="2145"/>
      <c r="C13" s="2098"/>
      <c r="D13" s="550">
        <v>0.5</v>
      </c>
      <c r="E13" s="549">
        <f>F7*D13</f>
        <v>300</v>
      </c>
      <c r="F13" s="1"/>
    </row>
    <row r="14" spans="1:6" ht="18.75" x14ac:dyDescent="0.3">
      <c r="A14" s="2097" t="s">
        <v>21</v>
      </c>
      <c r="B14" s="2145"/>
      <c r="C14" s="2098"/>
      <c r="D14" s="548">
        <v>2</v>
      </c>
      <c r="E14" s="549">
        <f>F7*D14</f>
        <v>1200</v>
      </c>
      <c r="F14" s="1"/>
    </row>
    <row r="15" spans="1:6" ht="18.75" x14ac:dyDescent="0.3">
      <c r="A15" s="2097" t="s">
        <v>118</v>
      </c>
      <c r="B15" s="2145"/>
      <c r="C15" s="2098"/>
      <c r="D15" s="548">
        <v>2</v>
      </c>
      <c r="E15" s="549">
        <f>F7*D15</f>
        <v>1200</v>
      </c>
      <c r="F15" s="1"/>
    </row>
    <row r="16" spans="1:6" ht="18.75" x14ac:dyDescent="0.3">
      <c r="A16" s="551"/>
      <c r="B16" s="25"/>
      <c r="C16" s="25"/>
      <c r="D16" s="552"/>
      <c r="E16" s="551"/>
      <c r="F16" s="1"/>
    </row>
    <row r="17" spans="1:6" ht="18.75" x14ac:dyDescent="0.3">
      <c r="A17" s="3"/>
      <c r="B17" s="1"/>
      <c r="C17" s="1"/>
      <c r="D17" s="553"/>
      <c r="E17" s="3"/>
      <c r="F17" s="1"/>
    </row>
    <row r="18" spans="1:6" ht="18.75" x14ac:dyDescent="0.3">
      <c r="A18" s="2094" t="s">
        <v>23</v>
      </c>
      <c r="B18" s="2094"/>
      <c r="C18" s="1"/>
      <c r="D18" s="1"/>
      <c r="E18" s="1"/>
      <c r="F18" s="533" t="s">
        <v>84</v>
      </c>
    </row>
    <row r="19" spans="1:6" ht="18.75" x14ac:dyDescent="0.3">
      <c r="A19" s="2088" t="s">
        <v>24</v>
      </c>
      <c r="B19" s="2090"/>
      <c r="C19" s="532" t="s">
        <v>25</v>
      </c>
      <c r="D19" s="532" t="s">
        <v>26</v>
      </c>
      <c r="E19" s="25"/>
      <c r="F19" s="211"/>
    </row>
    <row r="20" spans="1:6" s="3" customFormat="1" ht="15.75" x14ac:dyDescent="0.25">
      <c r="A20" s="2183"/>
      <c r="B20" s="2184"/>
      <c r="C20" s="554"/>
      <c r="D20" s="555"/>
      <c r="F20" s="556"/>
    </row>
    <row r="21" spans="1:6" s="3" customFormat="1" ht="15.75" x14ac:dyDescent="0.25">
      <c r="A21" s="2183" t="s">
        <v>119</v>
      </c>
      <c r="B21" s="2184"/>
      <c r="C21" s="554">
        <v>6.0000000000000001E-3</v>
      </c>
      <c r="D21" s="555">
        <f>B5*C21/100*1000</f>
        <v>5.876640000000001</v>
      </c>
      <c r="F21" s="556"/>
    </row>
    <row r="22" spans="1:6" s="3" customFormat="1" ht="15.75" x14ac:dyDescent="0.25">
      <c r="A22" s="2183" t="s">
        <v>52</v>
      </c>
      <c r="B22" s="2184"/>
      <c r="C22" s="557">
        <v>0.29199999999999998</v>
      </c>
      <c r="D22" s="74">
        <f>B5*C22/100*1000</f>
        <v>285.99648000000002</v>
      </c>
      <c r="F22" s="556"/>
    </row>
    <row r="23" spans="1:6" s="3" customFormat="1" ht="15.75" x14ac:dyDescent="0.25">
      <c r="A23" s="551"/>
      <c r="B23" s="551"/>
      <c r="C23" s="81"/>
      <c r="D23" s="558"/>
      <c r="F23" s="559"/>
    </row>
    <row r="24" spans="1:6" ht="19.5" thickBot="1" x14ac:dyDescent="0.35">
      <c r="A24" s="38"/>
      <c r="B24" s="38"/>
      <c r="C24" s="39"/>
      <c r="D24" s="40"/>
      <c r="E24" s="41"/>
      <c r="F24" s="41"/>
    </row>
    <row r="25" spans="1:6" ht="18.75" x14ac:dyDescent="0.3">
      <c r="A25" s="36"/>
      <c r="B25" s="36"/>
      <c r="C25" s="22"/>
      <c r="D25" s="23"/>
      <c r="E25" s="25"/>
      <c r="F25" s="25"/>
    </row>
    <row r="26" spans="1:6" ht="18.75" x14ac:dyDescent="0.3">
      <c r="A26" s="1" t="str">
        <f>B2</f>
        <v>TELARES DEL SUR</v>
      </c>
      <c r="B26" s="2078" t="str">
        <f>B7</f>
        <v>CELESTE</v>
      </c>
      <c r="C26" s="2078"/>
      <c r="D26" s="1" t="s">
        <v>6</v>
      </c>
      <c r="E26" s="9">
        <f>F4</f>
        <v>859</v>
      </c>
      <c r="F26" s="4">
        <f ca="1">F2</f>
        <v>45555</v>
      </c>
    </row>
    <row r="27" spans="1:6" ht="18.75" x14ac:dyDescent="0.3">
      <c r="A27" s="1"/>
      <c r="B27" s="1"/>
      <c r="C27" s="1"/>
      <c r="D27" s="1"/>
      <c r="E27" s="9"/>
      <c r="F27" s="4"/>
    </row>
    <row r="28" spans="1:6" ht="18.75" x14ac:dyDescent="0.3">
      <c r="A28" s="2079" t="s">
        <v>24</v>
      </c>
      <c r="B28" s="2079"/>
      <c r="C28" s="534" t="s">
        <v>25</v>
      </c>
      <c r="D28" s="532" t="s">
        <v>26</v>
      </c>
      <c r="E28" s="1"/>
      <c r="F28" s="1"/>
    </row>
    <row r="29" spans="1:6" ht="18.75" x14ac:dyDescent="0.3">
      <c r="A29" s="2185"/>
      <c r="B29" s="2185"/>
      <c r="C29" s="560"/>
      <c r="D29" s="561"/>
      <c r="E29" s="1"/>
      <c r="F29" s="1"/>
    </row>
    <row r="30" spans="1:6" ht="18.75" x14ac:dyDescent="0.3">
      <c r="A30" s="2160" t="str">
        <f>A21</f>
        <v>ROJO SERILENE 2BL  200%SEIPAC</v>
      </c>
      <c r="B30" s="2161"/>
      <c r="C30" s="117">
        <f>C21</f>
        <v>6.0000000000000001E-3</v>
      </c>
      <c r="D30" s="561">
        <f>B5*C30/100*1000</f>
        <v>5.876640000000001</v>
      </c>
      <c r="E30" s="1"/>
      <c r="F30" s="1"/>
    </row>
    <row r="31" spans="1:6" ht="18.75" x14ac:dyDescent="0.3">
      <c r="A31" s="2183" t="str">
        <f>A22</f>
        <v>AZUL LUMACRON FBLE 150%</v>
      </c>
      <c r="B31" s="2184"/>
      <c r="C31" s="117">
        <f>C22</f>
        <v>0.29199999999999998</v>
      </c>
      <c r="D31" s="561">
        <f>B5*C31/100*1000</f>
        <v>285.99648000000002</v>
      </c>
      <c r="E31" s="2069" t="s">
        <v>83</v>
      </c>
      <c r="F31" s="2069"/>
    </row>
    <row r="34" spans="2:2" ht="15.75" x14ac:dyDescent="0.25">
      <c r="B34" s="551"/>
    </row>
  </sheetData>
  <mergeCells count="18">
    <mergeCell ref="E31:F31"/>
    <mergeCell ref="A15:C15"/>
    <mergeCell ref="A18:B18"/>
    <mergeCell ref="A19:B19"/>
    <mergeCell ref="A20:B20"/>
    <mergeCell ref="A21:B21"/>
    <mergeCell ref="A22:B22"/>
    <mergeCell ref="B26:C26"/>
    <mergeCell ref="A28:B28"/>
    <mergeCell ref="A29:B29"/>
    <mergeCell ref="A30:B30"/>
    <mergeCell ref="A31:B31"/>
    <mergeCell ref="A14:C14"/>
    <mergeCell ref="A1:B1"/>
    <mergeCell ref="C1:D1"/>
    <mergeCell ref="E1:F1"/>
    <mergeCell ref="A12:C12"/>
    <mergeCell ref="A13:C13"/>
  </mergeCells>
  <pageMargins left="0.7" right="0.7" top="0.75" bottom="0.75" header="0.3" footer="0.3"/>
  <pageSetup paperSize="9" orientation="portrait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68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818</v>
      </c>
    </row>
    <row r="5" spans="1:6" ht="18.75" x14ac:dyDescent="0.3">
      <c r="A5" s="1" t="s">
        <v>7</v>
      </c>
      <c r="B5" s="275">
        <f>B6*B8</f>
        <v>153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360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7.8431372549019605</v>
      </c>
    </row>
    <row r="9" spans="1:6" ht="18.75" x14ac:dyDescent="0.3">
      <c r="A9" s="1" t="s">
        <v>66</v>
      </c>
      <c r="B9" s="296">
        <v>5882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31"/>
      <c r="D12" s="531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28"/>
      <c r="D13" s="528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30"/>
      <c r="B16" s="530"/>
      <c r="C16" s="22"/>
      <c r="D16" s="25"/>
      <c r="E16" s="23"/>
      <c r="F16" s="529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27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1835.9999999999998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818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29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1835.9999999999998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68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817</v>
      </c>
    </row>
    <row r="5" spans="1:6" ht="18.75" x14ac:dyDescent="0.3">
      <c r="A5" s="1" t="s">
        <v>7</v>
      </c>
      <c r="B5" s="275">
        <f>B6*B8</f>
        <v>147.04999999999998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346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8.1604896293777642</v>
      </c>
    </row>
    <row r="9" spans="1:6" ht="18.75" x14ac:dyDescent="0.3">
      <c r="A9" s="1" t="s">
        <v>66</v>
      </c>
      <c r="B9" s="296">
        <v>5882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31"/>
      <c r="D12" s="531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28"/>
      <c r="D13" s="528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30"/>
      <c r="B16" s="530"/>
      <c r="C16" s="22"/>
      <c r="D16" s="25"/>
      <c r="E16" s="23"/>
      <c r="F16" s="529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27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1764.5999999999997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817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29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1764.5999999999997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68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816</v>
      </c>
    </row>
    <row r="5" spans="1:6" ht="18.75" x14ac:dyDescent="0.3">
      <c r="A5" s="1" t="s">
        <v>7</v>
      </c>
      <c r="B5" s="275">
        <f>B6*B8</f>
        <v>142.375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335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8.4284460052677783</v>
      </c>
    </row>
    <row r="9" spans="1:6" ht="18.75" x14ac:dyDescent="0.3">
      <c r="A9" s="1" t="s">
        <v>66</v>
      </c>
      <c r="B9" s="296">
        <v>5882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31"/>
      <c r="D12" s="531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28"/>
      <c r="D13" s="528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30"/>
      <c r="B16" s="530"/>
      <c r="C16" s="22"/>
      <c r="D16" s="25"/>
      <c r="E16" s="23"/>
      <c r="F16" s="529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27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1708.5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816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29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1708.5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68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810</v>
      </c>
    </row>
    <row r="5" spans="1:6" ht="18.75" x14ac:dyDescent="0.3">
      <c r="A5" s="1" t="s">
        <v>7</v>
      </c>
      <c r="B5" s="275">
        <f>B6*B8</f>
        <v>142.375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335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8.4284460052677783</v>
      </c>
    </row>
    <row r="9" spans="1:6" ht="18.75" x14ac:dyDescent="0.3">
      <c r="A9" s="1" t="s">
        <v>66</v>
      </c>
      <c r="B9" s="296">
        <v>5883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26"/>
      <c r="D12" s="526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23"/>
      <c r="D13" s="523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24"/>
      <c r="B16" s="524"/>
      <c r="C16" s="22"/>
      <c r="D16" s="25"/>
      <c r="E16" s="23"/>
      <c r="F16" s="525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22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1708.5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810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25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1708.5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8" sqref="B8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68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809</v>
      </c>
    </row>
    <row r="5" spans="1:6" ht="18.75" x14ac:dyDescent="0.3">
      <c r="A5" s="1" t="s">
        <v>7</v>
      </c>
      <c r="B5" s="275">
        <f>B6*B8</f>
        <v>133.875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315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8.9635854341736696</v>
      </c>
    </row>
    <row r="9" spans="1:6" ht="18.75" x14ac:dyDescent="0.3">
      <c r="A9" s="1" t="s">
        <v>66</v>
      </c>
      <c r="B9" s="296">
        <v>5883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26"/>
      <c r="D12" s="526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23"/>
      <c r="D13" s="523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24"/>
      <c r="B16" s="524"/>
      <c r="C16" s="22"/>
      <c r="D16" s="25"/>
      <c r="E16" s="23"/>
      <c r="F16" s="525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22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1606.5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809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25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1606.5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68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808</v>
      </c>
    </row>
    <row r="5" spans="1:6" ht="18.75" x14ac:dyDescent="0.3">
      <c r="A5" s="1" t="s">
        <v>7</v>
      </c>
      <c r="B5" s="275">
        <f>B6*B8</f>
        <v>127.5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300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9.4117647058823533</v>
      </c>
    </row>
    <row r="9" spans="1:6" ht="18.75" x14ac:dyDescent="0.3">
      <c r="A9" s="1" t="s">
        <v>66</v>
      </c>
      <c r="B9" s="296">
        <v>5883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526"/>
      <c r="D12" s="526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523"/>
      <c r="D13" s="523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524"/>
      <c r="B16" s="524"/>
      <c r="C16" s="22"/>
      <c r="D16" s="25"/>
      <c r="E16" s="23"/>
      <c r="F16" s="525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522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1530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808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525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1530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1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796</v>
      </c>
      <c r="G4" s="3"/>
    </row>
    <row r="5" spans="1:7" ht="18.75" x14ac:dyDescent="0.3">
      <c r="A5" s="1" t="s">
        <v>7</v>
      </c>
      <c r="B5" s="275">
        <f>B6*B8</f>
        <v>165.32499999999999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389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19">
        <f>F7/B5</f>
        <v>7.2584303644336918</v>
      </c>
      <c r="G8" s="3"/>
    </row>
    <row r="9" spans="1:7" ht="18.75" x14ac:dyDescent="0.3">
      <c r="A9" s="1" t="s">
        <v>66</v>
      </c>
      <c r="B9" s="1">
        <v>5758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17"/>
      <c r="D11" s="517"/>
      <c r="E11" s="518"/>
      <c r="F11" s="1"/>
    </row>
    <row r="12" spans="1:7" ht="18.75" x14ac:dyDescent="0.3">
      <c r="A12" s="2076" t="s">
        <v>19</v>
      </c>
      <c r="B12" s="2076"/>
      <c r="C12" s="520"/>
      <c r="D12" s="520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15"/>
      <c r="D13" s="515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13"/>
      <c r="B16" s="513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521" t="s">
        <v>25</v>
      </c>
      <c r="D18" s="51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396.78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686.09874999999988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4662.1649999999991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519" t="s">
        <v>30</v>
      </c>
      <c r="E24" s="9">
        <f>F4</f>
        <v>796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516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396.78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686.09874999999988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4662.1649999999991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3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1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795</v>
      </c>
      <c r="G4" s="3"/>
    </row>
    <row r="5" spans="1:7" ht="18.75" x14ac:dyDescent="0.3">
      <c r="A5" s="1" t="s">
        <v>7</v>
      </c>
      <c r="B5" s="275">
        <f>B6*B8</f>
        <v>166.6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392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19">
        <f>F7/B5</f>
        <v>7.2028811524609848</v>
      </c>
      <c r="G8" s="3"/>
    </row>
    <row r="9" spans="1:7" ht="18.75" x14ac:dyDescent="0.3">
      <c r="A9" s="1" t="s">
        <v>66</v>
      </c>
      <c r="B9" s="1">
        <v>5758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17"/>
      <c r="D11" s="517"/>
      <c r="E11" s="518"/>
      <c r="F11" s="1"/>
    </row>
    <row r="12" spans="1:7" ht="18.75" x14ac:dyDescent="0.3">
      <c r="A12" s="2076" t="s">
        <v>19</v>
      </c>
      <c r="B12" s="2076"/>
      <c r="C12" s="520"/>
      <c r="D12" s="520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15"/>
      <c r="D13" s="515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13"/>
      <c r="B16" s="513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521" t="s">
        <v>25</v>
      </c>
      <c r="D18" s="51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399.84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691.39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4698.119999999999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519" t="s">
        <v>30</v>
      </c>
      <c r="E24" s="9">
        <f>F4</f>
        <v>795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516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399.84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691.39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4698.119999999999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6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51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794</v>
      </c>
      <c r="G4" s="3"/>
    </row>
    <row r="5" spans="1:7" ht="18.75" x14ac:dyDescent="0.3">
      <c r="A5" s="1" t="s">
        <v>7</v>
      </c>
      <c r="B5" s="275">
        <f>B6*B8</f>
        <v>170.85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402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519">
        <f>F7/B5</f>
        <v>7.0237050043898162</v>
      </c>
      <c r="G8" s="3"/>
    </row>
    <row r="9" spans="1:7" ht="18.75" x14ac:dyDescent="0.3">
      <c r="A9" s="1" t="s">
        <v>66</v>
      </c>
      <c r="B9" s="1">
        <v>5758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17"/>
      <c r="D11" s="517"/>
      <c r="E11" s="518"/>
      <c r="F11" s="1"/>
    </row>
    <row r="12" spans="1:7" ht="18.75" x14ac:dyDescent="0.3">
      <c r="A12" s="2076" t="s">
        <v>19</v>
      </c>
      <c r="B12" s="2076"/>
      <c r="C12" s="520"/>
      <c r="D12" s="520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515"/>
      <c r="D13" s="515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513"/>
      <c r="B16" s="513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521" t="s">
        <v>25</v>
      </c>
      <c r="D18" s="514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410.03999999999996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709.02749999999992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4817.97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519" t="s">
        <v>30</v>
      </c>
      <c r="E24" s="9">
        <f>F4</f>
        <v>794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516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410.03999999999996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709.02749999999992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4817.97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68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510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766</v>
      </c>
      <c r="G4" s="3"/>
    </row>
    <row r="5" spans="1:7" ht="18.75" x14ac:dyDescent="0.3">
      <c r="A5" s="1" t="s">
        <v>7</v>
      </c>
      <c r="B5" s="277">
        <f>B6*B8</f>
        <v>102.00000000000001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300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0.34</v>
      </c>
      <c r="C8" s="3"/>
      <c r="D8" s="3"/>
      <c r="E8" s="3" t="s">
        <v>17</v>
      </c>
      <c r="F8" s="279">
        <f>F7/B5</f>
        <v>11.76470588235294</v>
      </c>
      <c r="G8" s="3"/>
    </row>
    <row r="9" spans="1:7" ht="18.75" x14ac:dyDescent="0.3">
      <c r="A9" s="1" t="s">
        <v>66</v>
      </c>
      <c r="B9" s="296">
        <v>5703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04"/>
      <c r="D11" s="504"/>
      <c r="E11" s="509"/>
      <c r="F11" s="1"/>
    </row>
    <row r="12" spans="1:7" ht="18.75" x14ac:dyDescent="0.3">
      <c r="A12" s="2072" t="s">
        <v>19</v>
      </c>
      <c r="B12" s="2072"/>
      <c r="C12" s="511"/>
      <c r="D12" s="51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05"/>
      <c r="D13" s="50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506"/>
      <c r="B17" s="506"/>
      <c r="C17" s="22"/>
      <c r="D17" s="25"/>
      <c r="E17" s="23"/>
      <c r="F17" s="508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512" t="s">
        <v>25</v>
      </c>
      <c r="D19" s="507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102.00000000000003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3672.0000000000005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510" t="s">
        <v>30</v>
      </c>
      <c r="E25" s="9">
        <f>F4</f>
        <v>766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512" t="s">
        <v>25</v>
      </c>
      <c r="D26" s="507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102.00000000000003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3672.0000000000005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12:B12"/>
    <mergeCell ref="A1:B1"/>
    <mergeCell ref="C1:D1"/>
    <mergeCell ref="E1:F1"/>
    <mergeCell ref="E9:F9"/>
    <mergeCell ref="A11:B11"/>
  </mergeCells>
  <pageMargins left="0.7" right="0.7" top="0.75" bottom="0.75" header="0.3" footer="0.3"/>
  <pageSetup paperSize="9" orientation="portrait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68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110</v>
      </c>
      <c r="C3" s="3"/>
      <c r="D3" s="5"/>
      <c r="E3" s="3" t="s">
        <v>3</v>
      </c>
      <c r="F3" s="510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765</v>
      </c>
      <c r="G4" s="3"/>
    </row>
    <row r="5" spans="1:7" ht="18.75" x14ac:dyDescent="0.3">
      <c r="A5" s="1" t="s">
        <v>7</v>
      </c>
      <c r="B5" s="277">
        <f>B6*B8</f>
        <v>102.00000000000001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300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0.34</v>
      </c>
      <c r="C8" s="3"/>
      <c r="D8" s="3"/>
      <c r="E8" s="3" t="s">
        <v>17</v>
      </c>
      <c r="F8" s="279">
        <f>F7/B5</f>
        <v>11.76470588235294</v>
      </c>
      <c r="G8" s="3"/>
    </row>
    <row r="9" spans="1:7" ht="18.75" x14ac:dyDescent="0.3">
      <c r="A9" s="1" t="s">
        <v>66</v>
      </c>
      <c r="B9" s="296">
        <v>5703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04"/>
      <c r="D11" s="504"/>
      <c r="E11" s="509"/>
      <c r="F11" s="1"/>
    </row>
    <row r="12" spans="1:7" ht="18.75" x14ac:dyDescent="0.3">
      <c r="A12" s="2072" t="s">
        <v>19</v>
      </c>
      <c r="B12" s="2072"/>
      <c r="C12" s="511"/>
      <c r="D12" s="511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505"/>
      <c r="D13" s="50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506"/>
      <c r="B17" s="506"/>
      <c r="C17" s="22"/>
      <c r="D17" s="25"/>
      <c r="E17" s="23"/>
      <c r="F17" s="508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512" t="s">
        <v>25</v>
      </c>
      <c r="D19" s="507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102.00000000000003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3672.0000000000005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510" t="s">
        <v>30</v>
      </c>
      <c r="E25" s="9">
        <f>F4</f>
        <v>765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512" t="s">
        <v>25</v>
      </c>
      <c r="D26" s="507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102.00000000000003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3672.0000000000005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12:B12"/>
    <mergeCell ref="A1:B1"/>
    <mergeCell ref="C1:D1"/>
    <mergeCell ref="E1:F1"/>
    <mergeCell ref="E9:F9"/>
    <mergeCell ref="A11:B11"/>
  </mergeCells>
  <pageMargins left="0.7" right="0.7" top="0.75" bottom="0.75" header="0.3" footer="0.3"/>
  <pageSetup paperSize="9" orientation="portrait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A21" sqref="A21:B21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38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759</v>
      </c>
      <c r="G4" s="3"/>
    </row>
    <row r="5" spans="1:10" ht="18.75" x14ac:dyDescent="0.3">
      <c r="A5" s="1" t="s">
        <v>7</v>
      </c>
      <c r="B5" s="277">
        <f>B6*B8</f>
        <v>100.1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650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0.154</v>
      </c>
      <c r="C8" s="3"/>
      <c r="D8" s="3"/>
      <c r="E8" s="3" t="s">
        <v>17</v>
      </c>
      <c r="F8" s="296">
        <f>F7/B5</f>
        <v>11.988011988011989</v>
      </c>
      <c r="G8" s="3"/>
    </row>
    <row r="9" spans="1:10" ht="18.75" x14ac:dyDescent="0.3">
      <c r="A9" s="1" t="s">
        <v>66</v>
      </c>
      <c r="B9" s="1">
        <v>5727</v>
      </c>
      <c r="C9" s="1"/>
      <c r="D9" s="1"/>
      <c r="E9" s="1"/>
      <c r="F9" s="1"/>
    </row>
    <row r="10" spans="1:10" ht="18.75" x14ac:dyDescent="0.3">
      <c r="A10" s="1"/>
      <c r="B10" s="1" t="s">
        <v>29</v>
      </c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497"/>
      <c r="D11" s="497"/>
      <c r="E11" s="500"/>
      <c r="F11" s="1"/>
    </row>
    <row r="12" spans="1:10" ht="18.75" x14ac:dyDescent="0.3">
      <c r="A12" s="2072" t="s">
        <v>19</v>
      </c>
      <c r="B12" s="2072"/>
      <c r="C12" s="502"/>
      <c r="D12" s="502">
        <v>0.3</v>
      </c>
      <c r="E12" s="21">
        <f>F7*D12</f>
        <v>360</v>
      </c>
      <c r="F12" s="1"/>
    </row>
    <row r="13" spans="1:10" ht="18.75" x14ac:dyDescent="0.3">
      <c r="A13" s="2072" t="s">
        <v>20</v>
      </c>
      <c r="B13" s="2072"/>
      <c r="C13" s="496"/>
      <c r="D13" s="496">
        <v>1</v>
      </c>
      <c r="E13" s="21">
        <f>F7*D13</f>
        <v>1200</v>
      </c>
      <c r="F13" s="1"/>
    </row>
    <row r="14" spans="1:10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10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98" t="s">
        <v>29</v>
      </c>
      <c r="B17" s="498"/>
      <c r="C17" s="22"/>
      <c r="D17" s="25"/>
      <c r="E17" s="23"/>
      <c r="F17" s="1"/>
    </row>
    <row r="18" spans="1:12" ht="18.75" x14ac:dyDescent="0.3">
      <c r="A18" s="2073" t="s">
        <v>23</v>
      </c>
      <c r="B18" s="2074"/>
      <c r="C18" s="176"/>
      <c r="D18" s="280"/>
      <c r="E18" s="1"/>
      <c r="F18" s="1"/>
    </row>
    <row r="19" spans="1:12" ht="18.75" x14ac:dyDescent="0.3">
      <c r="A19" s="2079" t="s">
        <v>24</v>
      </c>
      <c r="B19" s="2079"/>
      <c r="C19" s="503" t="s">
        <v>25</v>
      </c>
      <c r="D19" s="499" t="s">
        <v>26</v>
      </c>
      <c r="E19" s="1"/>
      <c r="F19" s="211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260.26</v>
      </c>
      <c r="E20" s="1"/>
      <c r="F20" s="212"/>
    </row>
    <row r="21" spans="1:12" ht="18.75" x14ac:dyDescent="0.3">
      <c r="A21" s="2077" t="s">
        <v>28</v>
      </c>
      <c r="B21" s="2077"/>
      <c r="C21" s="34">
        <v>7.4999999999999997E-2</v>
      </c>
      <c r="D21" s="74">
        <f>B5*C21/100*1000</f>
        <v>75.074999999999989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1601.6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 SUR</v>
      </c>
      <c r="B25" s="1"/>
      <c r="C25" s="44" t="str">
        <f>B7</f>
        <v>MARINO</v>
      </c>
      <c r="D25" s="501" t="s">
        <v>30</v>
      </c>
      <c r="E25" s="9">
        <f>F4</f>
        <v>759</v>
      </c>
      <c r="F25" s="4">
        <f ca="1">F2</f>
        <v>45555</v>
      </c>
    </row>
    <row r="26" spans="1:12" ht="18.75" x14ac:dyDescent="0.3">
      <c r="A26" s="2079" t="s">
        <v>24</v>
      </c>
      <c r="B26" s="2079"/>
      <c r="C26" s="503" t="s">
        <v>25</v>
      </c>
      <c r="D26" s="499" t="s">
        <v>26</v>
      </c>
      <c r="E26" s="1"/>
      <c r="F26" s="1"/>
    </row>
    <row r="27" spans="1:12" ht="18.75" x14ac:dyDescent="0.3">
      <c r="A27" s="2123" t="str">
        <f>A20</f>
        <v>PARDO AMARILLO SERILENE RLS 150%</v>
      </c>
      <c r="B27" s="2124"/>
      <c r="C27" s="48">
        <f>C20</f>
        <v>0.26</v>
      </c>
      <c r="D27" s="49">
        <f>B5*C27/100*1000</f>
        <v>260.26</v>
      </c>
      <c r="E27" s="1"/>
      <c r="F27" s="1"/>
    </row>
    <row r="28" spans="1:12" ht="18.75" x14ac:dyDescent="0.3">
      <c r="A28" s="2095" t="str">
        <f>A21</f>
        <v>RUBINA LUMACRON 2GFL CONC</v>
      </c>
      <c r="B28" s="2096"/>
      <c r="C28" s="48">
        <f>C21</f>
        <v>7.4999999999999997E-2</v>
      </c>
      <c r="D28" s="49">
        <f>B5*C28/100*1000</f>
        <v>75.074999999999989</v>
      </c>
      <c r="E28" s="1"/>
      <c r="F28" s="1"/>
    </row>
    <row r="29" spans="1:12" ht="15" customHeight="1" x14ac:dyDescent="0.3">
      <c r="A29" s="2095" t="str">
        <f>A22</f>
        <v>AZUL MARINO DIANIX CC</v>
      </c>
      <c r="B29" s="2096"/>
      <c r="C29" s="48">
        <f>C22</f>
        <v>1.6</v>
      </c>
      <c r="D29" s="49">
        <f>B5*C29/100*1000</f>
        <v>1601.6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3"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8:B18"/>
    <mergeCell ref="A19:B19"/>
    <mergeCell ref="A21:B21"/>
    <mergeCell ref="A22:B22"/>
    <mergeCell ref="A26:B26"/>
    <mergeCell ref="A27:B27"/>
    <mergeCell ref="A28:B28"/>
    <mergeCell ref="E29:F29"/>
    <mergeCell ref="A31:D31"/>
    <mergeCell ref="A32:B32"/>
    <mergeCell ref="A33:B33"/>
    <mergeCell ref="A34:B34"/>
    <mergeCell ref="A29:B29"/>
  </mergeCells>
  <pageMargins left="0.7" right="0.7" top="0.75" bottom="0.75" header="0.3" footer="0.3"/>
  <pageSetup paperSize="9" orientation="portrait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93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757</v>
      </c>
      <c r="G4" s="3"/>
    </row>
    <row r="5" spans="1:7" ht="18.75" x14ac:dyDescent="0.3">
      <c r="A5" s="1" t="s">
        <v>7</v>
      </c>
      <c r="B5" s="275">
        <f>B6*B8</f>
        <v>162.35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382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93">
        <f>F7/B5</f>
        <v>7.3914382506929472</v>
      </c>
      <c r="G8" s="3"/>
    </row>
    <row r="9" spans="1:7" ht="18.75" x14ac:dyDescent="0.3">
      <c r="A9" s="1" t="s">
        <v>66</v>
      </c>
      <c r="B9" s="1">
        <v>5579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91"/>
      <c r="D11" s="491"/>
      <c r="E11" s="492"/>
      <c r="F11" s="1"/>
    </row>
    <row r="12" spans="1:7" ht="18.75" x14ac:dyDescent="0.3">
      <c r="A12" s="2076" t="s">
        <v>19</v>
      </c>
      <c r="B12" s="2076"/>
      <c r="C12" s="494"/>
      <c r="D12" s="494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89"/>
      <c r="D13" s="489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87"/>
      <c r="B16" s="487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95" t="s">
        <v>25</v>
      </c>
      <c r="D18" s="488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389.64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673.75249999999994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4578.2699999999995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93" t="s">
        <v>30</v>
      </c>
      <c r="E24" s="9">
        <f>F4</f>
        <v>757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90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389.64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673.75249999999994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4578.2699999999995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9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93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756</v>
      </c>
      <c r="G4" s="3"/>
    </row>
    <row r="5" spans="1:7" ht="18.75" x14ac:dyDescent="0.3">
      <c r="A5" s="1" t="s">
        <v>7</v>
      </c>
      <c r="B5" s="275">
        <f>B6*B8</f>
        <v>157.67499999999998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371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93">
        <f>F7/B5</f>
        <v>7.6105914063738709</v>
      </c>
      <c r="G8" s="3"/>
    </row>
    <row r="9" spans="1:7" ht="18.75" x14ac:dyDescent="0.3">
      <c r="A9" s="1" t="s">
        <v>66</v>
      </c>
      <c r="B9" s="1">
        <v>5579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91"/>
      <c r="D11" s="491"/>
      <c r="E11" s="492"/>
      <c r="F11" s="1"/>
    </row>
    <row r="12" spans="1:7" ht="18.75" x14ac:dyDescent="0.3">
      <c r="A12" s="2076" t="s">
        <v>19</v>
      </c>
      <c r="B12" s="2076"/>
      <c r="C12" s="494"/>
      <c r="D12" s="494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89"/>
      <c r="D13" s="489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87"/>
      <c r="B16" s="487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95" t="s">
        <v>25</v>
      </c>
      <c r="D18" s="488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378.4199999999999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654.35124999999982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4446.4349999999995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93" t="s">
        <v>30</v>
      </c>
      <c r="E24" s="9">
        <f>F4</f>
        <v>756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90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378.4199999999999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654.35124999999982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4446.4349999999995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93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755</v>
      </c>
      <c r="G4" s="3"/>
    </row>
    <row r="5" spans="1:7" ht="18.75" x14ac:dyDescent="0.3">
      <c r="A5" s="1" t="s">
        <v>7</v>
      </c>
      <c r="B5" s="275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93">
        <f>F7/B5</f>
        <v>7.8431372549019605</v>
      </c>
      <c r="G8" s="3"/>
    </row>
    <row r="9" spans="1:7" ht="18.75" x14ac:dyDescent="0.3">
      <c r="A9" s="1" t="s">
        <v>66</v>
      </c>
      <c r="B9" s="1">
        <v>5579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91"/>
      <c r="D11" s="491"/>
      <c r="E11" s="492"/>
      <c r="F11" s="1"/>
    </row>
    <row r="12" spans="1:7" ht="18.75" x14ac:dyDescent="0.3">
      <c r="A12" s="2076" t="s">
        <v>19</v>
      </c>
      <c r="B12" s="2076"/>
      <c r="C12" s="494"/>
      <c r="D12" s="494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89"/>
      <c r="D13" s="489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87"/>
      <c r="B16" s="487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95" t="s">
        <v>25</v>
      </c>
      <c r="D18" s="488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367.2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634.95000000000005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4314.5999999999995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93" t="s">
        <v>30</v>
      </c>
      <c r="E24" s="9">
        <f>F4</f>
        <v>755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90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367.2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634.95000000000005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4314.5999999999995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3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68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84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737</v>
      </c>
      <c r="G4" s="3"/>
    </row>
    <row r="5" spans="1:7" ht="18.75" x14ac:dyDescent="0.3">
      <c r="A5" s="1" t="s">
        <v>7</v>
      </c>
      <c r="B5" s="277">
        <f>B6*B8</f>
        <v>153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7.8431372549019605</v>
      </c>
      <c r="G8" s="3"/>
    </row>
    <row r="9" spans="1:7" ht="18.75" x14ac:dyDescent="0.3">
      <c r="A9" s="1" t="s">
        <v>66</v>
      </c>
      <c r="B9" s="296">
        <v>5392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79"/>
      <c r="D11" s="479"/>
      <c r="E11" s="480"/>
      <c r="F11" s="1"/>
    </row>
    <row r="12" spans="1:7" ht="18.75" x14ac:dyDescent="0.3">
      <c r="A12" s="2072" t="s">
        <v>19</v>
      </c>
      <c r="B12" s="2072"/>
      <c r="C12" s="485"/>
      <c r="D12" s="485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81"/>
      <c r="D13" s="48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83"/>
      <c r="B17" s="483"/>
      <c r="C17" s="22"/>
      <c r="D17" s="25"/>
      <c r="E17" s="23"/>
      <c r="F17" s="482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86" t="s">
        <v>25</v>
      </c>
      <c r="D19" s="478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153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5508.0000000000009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84" t="s">
        <v>30</v>
      </c>
      <c r="E25" s="9">
        <f>F4</f>
        <v>737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86" t="s">
        <v>25</v>
      </c>
      <c r="D26" s="478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153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5508.0000000000009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12:B12"/>
    <mergeCell ref="A1:B1"/>
    <mergeCell ref="C1:D1"/>
    <mergeCell ref="E1:F1"/>
    <mergeCell ref="E9:F9"/>
    <mergeCell ref="A11:B11"/>
  </mergeCells>
  <pageMargins left="0.7" right="0.7" top="0.75" bottom="0.75" header="0.3" footer="0.3"/>
  <pageSetup paperSize="9" orientation="portrait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68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84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736</v>
      </c>
      <c r="G4" s="3"/>
    </row>
    <row r="5" spans="1:7" ht="18.75" x14ac:dyDescent="0.3">
      <c r="A5" s="1" t="s">
        <v>7</v>
      </c>
      <c r="B5" s="277">
        <f>B6*B8</f>
        <v>157.25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370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7.631160572337043</v>
      </c>
      <c r="G8" s="3"/>
    </row>
    <row r="9" spans="1:7" ht="18.75" x14ac:dyDescent="0.3">
      <c r="A9" s="1" t="s">
        <v>66</v>
      </c>
      <c r="B9" s="296">
        <v>5392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79"/>
      <c r="D11" s="479"/>
      <c r="E11" s="480"/>
      <c r="F11" s="1"/>
    </row>
    <row r="12" spans="1:7" ht="18.75" x14ac:dyDescent="0.3">
      <c r="A12" s="2072" t="s">
        <v>19</v>
      </c>
      <c r="B12" s="2072"/>
      <c r="C12" s="485"/>
      <c r="D12" s="485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81"/>
      <c r="D13" s="48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83"/>
      <c r="B17" s="483"/>
      <c r="C17" s="22"/>
      <c r="D17" s="25"/>
      <c r="E17" s="23"/>
      <c r="F17" s="482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86" t="s">
        <v>25</v>
      </c>
      <c r="D19" s="478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157.25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5661.0000000000009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84" t="s">
        <v>30</v>
      </c>
      <c r="E25" s="9">
        <f>F4</f>
        <v>736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86" t="s">
        <v>25</v>
      </c>
      <c r="D26" s="478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157.25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5661.0000000000009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34:B34"/>
    <mergeCell ref="A28:B28"/>
    <mergeCell ref="A29:B29"/>
    <mergeCell ref="E29:F29"/>
    <mergeCell ref="A31:D31"/>
    <mergeCell ref="A32:B32"/>
    <mergeCell ref="A33:B33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12:B12"/>
    <mergeCell ref="A1:B1"/>
    <mergeCell ref="C1:D1"/>
    <mergeCell ref="E1:F1"/>
    <mergeCell ref="E9:F9"/>
    <mergeCell ref="A11:B11"/>
  </mergeCells>
  <pageMargins left="0.7" right="0.7" top="0.75" bottom="0.75" header="0.3" footer="0.3"/>
  <pageSetup paperSize="9" orientation="portrait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68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75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693</v>
      </c>
      <c r="G4" s="3"/>
    </row>
    <row r="5" spans="1:7" ht="18.75" x14ac:dyDescent="0.3">
      <c r="A5" s="1" t="s">
        <v>7</v>
      </c>
      <c r="B5" s="277">
        <f>B6*B8</f>
        <v>138.97499999999999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327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8.6346465191581228</v>
      </c>
      <c r="G8" s="3"/>
    </row>
    <row r="9" spans="1:7" ht="18.75" x14ac:dyDescent="0.3">
      <c r="A9" s="1" t="s">
        <v>66</v>
      </c>
      <c r="B9" s="296">
        <v>5141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73"/>
      <c r="D11" s="473"/>
      <c r="E11" s="472"/>
      <c r="F11" s="1"/>
    </row>
    <row r="12" spans="1:7" ht="18.75" x14ac:dyDescent="0.3">
      <c r="A12" s="2072" t="s">
        <v>19</v>
      </c>
      <c r="B12" s="2072"/>
      <c r="C12" s="476"/>
      <c r="D12" s="47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70"/>
      <c r="D13" s="470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74"/>
      <c r="B17" s="474"/>
      <c r="C17" s="22"/>
      <c r="D17" s="25"/>
      <c r="E17" s="23"/>
      <c r="F17" s="469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77" t="s">
        <v>25</v>
      </c>
      <c r="D19" s="471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138.97500000000002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5003.0999999999995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75" t="s">
        <v>30</v>
      </c>
      <c r="E25" s="9">
        <f>F4</f>
        <v>693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77" t="s">
        <v>25</v>
      </c>
      <c r="D26" s="471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138.97500000000002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5003.0999999999995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68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75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692</v>
      </c>
      <c r="G4" s="3"/>
    </row>
    <row r="5" spans="1:7" ht="18.75" x14ac:dyDescent="0.3">
      <c r="A5" s="1" t="s">
        <v>7</v>
      </c>
      <c r="B5" s="277">
        <f>B6*B8</f>
        <v>141.94999999999999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334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8.4536808735470235</v>
      </c>
      <c r="G8" s="3"/>
    </row>
    <row r="9" spans="1:7" ht="18.75" x14ac:dyDescent="0.3">
      <c r="A9" s="1" t="s">
        <v>66</v>
      </c>
      <c r="B9" s="296">
        <v>5141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73"/>
      <c r="D11" s="473"/>
      <c r="E11" s="472"/>
      <c r="F11" s="1"/>
    </row>
    <row r="12" spans="1:7" ht="18.75" x14ac:dyDescent="0.3">
      <c r="A12" s="2072" t="s">
        <v>19</v>
      </c>
      <c r="B12" s="2072"/>
      <c r="C12" s="476"/>
      <c r="D12" s="47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70"/>
      <c r="D13" s="470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74"/>
      <c r="B17" s="474"/>
      <c r="C17" s="22"/>
      <c r="D17" s="25"/>
      <c r="E17" s="23"/>
      <c r="F17" s="469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77" t="s">
        <v>25</v>
      </c>
      <c r="D19" s="471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141.94999999999999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5110.2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75" t="s">
        <v>30</v>
      </c>
      <c r="E25" s="9">
        <f>F4</f>
        <v>692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77" t="s">
        <v>25</v>
      </c>
      <c r="D26" s="471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141.94999999999999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5110.2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68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75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691</v>
      </c>
      <c r="G4" s="3"/>
    </row>
    <row r="5" spans="1:7" ht="18.75" x14ac:dyDescent="0.3">
      <c r="A5" s="1" t="s">
        <v>7</v>
      </c>
      <c r="B5" s="277">
        <f>B6*B8</f>
        <v>136.85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322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8.7687248812568512</v>
      </c>
      <c r="G8" s="3"/>
    </row>
    <row r="9" spans="1:7" ht="18.75" x14ac:dyDescent="0.3">
      <c r="A9" s="1" t="s">
        <v>66</v>
      </c>
      <c r="B9" s="296">
        <v>5141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73"/>
      <c r="D11" s="473"/>
      <c r="E11" s="472"/>
      <c r="F11" s="1"/>
    </row>
    <row r="12" spans="1:7" ht="18.75" x14ac:dyDescent="0.3">
      <c r="A12" s="2072" t="s">
        <v>19</v>
      </c>
      <c r="B12" s="2072"/>
      <c r="C12" s="476"/>
      <c r="D12" s="47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70"/>
      <c r="D13" s="470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74"/>
      <c r="B17" s="474"/>
      <c r="C17" s="22"/>
      <c r="D17" s="25"/>
      <c r="E17" s="23"/>
      <c r="F17" s="469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77" t="s">
        <v>25</v>
      </c>
      <c r="D19" s="471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136.85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4926.5999999999995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75" t="s">
        <v>30</v>
      </c>
      <c r="E25" s="9">
        <f>F4</f>
        <v>691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77" t="s">
        <v>25</v>
      </c>
      <c r="D26" s="471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136.85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4926.5999999999995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65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674</v>
      </c>
      <c r="G4" s="3"/>
    </row>
    <row r="5" spans="1:7" ht="18.75" x14ac:dyDescent="0.3">
      <c r="A5" s="1" t="s">
        <v>7</v>
      </c>
      <c r="B5" s="275">
        <f>B6*B8</f>
        <v>144.92499999999998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65">
        <f>F7/B5</f>
        <v>8.2801449025357954</v>
      </c>
      <c r="G8" s="3"/>
    </row>
    <row r="9" spans="1:7" ht="18.75" x14ac:dyDescent="0.3">
      <c r="A9" s="1" t="s">
        <v>66</v>
      </c>
      <c r="B9" s="1">
        <v>4894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61"/>
      <c r="D11" s="461"/>
      <c r="E11" s="460"/>
      <c r="F11" s="1"/>
    </row>
    <row r="12" spans="1:7" ht="18.75" x14ac:dyDescent="0.3">
      <c r="A12" s="2076" t="s">
        <v>19</v>
      </c>
      <c r="B12" s="2076"/>
      <c r="C12" s="467"/>
      <c r="D12" s="467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62"/>
      <c r="D13" s="462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64"/>
      <c r="B16" s="464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68" t="s">
        <v>25</v>
      </c>
      <c r="D18" s="46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347.81999999999994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601.43874999999991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4086.8849999999989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65" t="s">
        <v>30</v>
      </c>
      <c r="E24" s="9">
        <f>F4</f>
        <v>674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66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347.81999999999994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601.43874999999991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4086.8849999999989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7" zoomScale="130" zoomScaleNormal="130" workbookViewId="0">
      <selection activeCell="C7" sqref="C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65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673</v>
      </c>
      <c r="G4" s="3"/>
    </row>
    <row r="5" spans="1:7" ht="18.75" x14ac:dyDescent="0.3">
      <c r="A5" s="1" t="s">
        <v>7</v>
      </c>
      <c r="B5" s="275">
        <f>B6*B8</f>
        <v>145.77500000000001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65">
        <f>F7/B5</f>
        <v>8.2318641742411245</v>
      </c>
      <c r="G8" s="3"/>
    </row>
    <row r="9" spans="1:7" ht="18.75" x14ac:dyDescent="0.3">
      <c r="A9" s="1" t="s">
        <v>66</v>
      </c>
      <c r="B9" s="1">
        <v>4894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61"/>
      <c r="D11" s="461"/>
      <c r="E11" s="460"/>
      <c r="F11" s="1"/>
    </row>
    <row r="12" spans="1:7" ht="18.75" x14ac:dyDescent="0.3">
      <c r="A12" s="2076" t="s">
        <v>19</v>
      </c>
      <c r="B12" s="2076"/>
      <c r="C12" s="467"/>
      <c r="D12" s="467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62"/>
      <c r="D13" s="462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64"/>
      <c r="B16" s="464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68" t="s">
        <v>25</v>
      </c>
      <c r="D18" s="46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349.85999999999996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604.96625000000006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4110.8549999999996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65" t="s">
        <v>30</v>
      </c>
      <c r="E24" s="9">
        <f>F4</f>
        <v>673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66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349.85999999999996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604.96625000000006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4110.8549999999996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B6" sqref="B6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65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672</v>
      </c>
      <c r="G4" s="3"/>
    </row>
    <row r="5" spans="1:7" ht="18.75" x14ac:dyDescent="0.3">
      <c r="A5" s="1" t="s">
        <v>7</v>
      </c>
      <c r="B5" s="275">
        <f>B6*B8</f>
        <v>147.9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65">
        <f>F7/B5</f>
        <v>8.1135902636916839</v>
      </c>
      <c r="G8" s="3"/>
    </row>
    <row r="9" spans="1:7" ht="18.75" x14ac:dyDescent="0.3">
      <c r="A9" s="1" t="s">
        <v>66</v>
      </c>
      <c r="B9" s="1">
        <v>4894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61"/>
      <c r="D11" s="461"/>
      <c r="E11" s="460"/>
      <c r="F11" s="1"/>
    </row>
    <row r="12" spans="1:7" ht="18.75" x14ac:dyDescent="0.3">
      <c r="A12" s="2076" t="s">
        <v>19</v>
      </c>
      <c r="B12" s="2076"/>
      <c r="C12" s="467"/>
      <c r="D12" s="467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62"/>
      <c r="D13" s="462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64"/>
      <c r="B16" s="464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68" t="s">
        <v>25</v>
      </c>
      <c r="D18" s="463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354.96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613.78500000000008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4170.78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65" t="s">
        <v>30</v>
      </c>
      <c r="E24" s="9">
        <f>F4</f>
        <v>672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66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354.96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613.78500000000008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4170.78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4" zoomScale="130" zoomScaleNormal="130" workbookViewId="0">
      <selection activeCell="F4" sqref="F4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107</v>
      </c>
      <c r="B1" s="2081"/>
      <c r="C1" s="2082" t="s">
        <v>85</v>
      </c>
      <c r="D1" s="2083"/>
      <c r="E1" s="2080" t="s">
        <v>105</v>
      </c>
      <c r="F1" s="2081"/>
    </row>
    <row r="2" spans="1:6" ht="18.75" x14ac:dyDescent="0.3">
      <c r="A2" s="145" t="s">
        <v>0</v>
      </c>
      <c r="B2" s="145" t="s">
        <v>104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109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647</v>
      </c>
    </row>
    <row r="5" spans="1:6" ht="18.75" x14ac:dyDescent="0.3">
      <c r="A5" s="1" t="s">
        <v>7</v>
      </c>
      <c r="B5" s="275">
        <f>B6*B8</f>
        <v>318.75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750</v>
      </c>
      <c r="C6" s="1" t="s">
        <v>5</v>
      </c>
      <c r="D6" s="1"/>
      <c r="E6" s="3" t="s">
        <v>12</v>
      </c>
      <c r="F6" s="275" t="s">
        <v>108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3000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9.4117647058823533</v>
      </c>
    </row>
    <row r="9" spans="1:6" ht="18.75" x14ac:dyDescent="0.3">
      <c r="A9" s="1" t="s">
        <v>66</v>
      </c>
      <c r="B9" s="296">
        <v>5524</v>
      </c>
      <c r="C9" s="1"/>
      <c r="D9" s="1"/>
      <c r="E9" s="2078" t="s">
        <v>106</v>
      </c>
      <c r="F9" s="2078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459"/>
      <c r="D12" s="459">
        <v>0.5</v>
      </c>
      <c r="E12" s="21">
        <f>F7*D12</f>
        <v>1500</v>
      </c>
      <c r="F12" s="1"/>
    </row>
    <row r="13" spans="1:6" ht="18.75" x14ac:dyDescent="0.3">
      <c r="A13" s="2072" t="s">
        <v>20</v>
      </c>
      <c r="B13" s="2072"/>
      <c r="C13" s="455"/>
      <c r="D13" s="455">
        <v>1</v>
      </c>
      <c r="E13" s="21">
        <f>F7*D13</f>
        <v>3000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6000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6000</v>
      </c>
      <c r="F15" s="1"/>
    </row>
    <row r="16" spans="1:6" ht="18.75" x14ac:dyDescent="0.3">
      <c r="A16" s="457"/>
      <c r="B16" s="457"/>
      <c r="C16" s="22"/>
      <c r="D16" s="25"/>
      <c r="E16" s="23"/>
      <c r="F16" s="458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456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3825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TECNOLOGIA TEXTIL</v>
      </c>
      <c r="B24" s="1"/>
      <c r="C24" s="1" t="str">
        <f>B7</f>
        <v>FRANCIA</v>
      </c>
      <c r="D24" s="1" t="s">
        <v>6</v>
      </c>
      <c r="E24" s="9">
        <f>F4</f>
        <v>647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458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3825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6000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6000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4500</v>
      </c>
    </row>
  </sheetData>
  <mergeCells count="24">
    <mergeCell ref="A25:B25"/>
    <mergeCell ref="A26:B26"/>
    <mergeCell ref="A1:B1"/>
    <mergeCell ref="C1:D1"/>
    <mergeCell ref="E1:F1"/>
    <mergeCell ref="A11:B11"/>
    <mergeCell ref="C11:E11"/>
    <mergeCell ref="E9:F9"/>
    <mergeCell ref="A33:B33"/>
    <mergeCell ref="A12:B12"/>
    <mergeCell ref="E28:F28"/>
    <mergeCell ref="A30:D30"/>
    <mergeCell ref="A31:B31"/>
    <mergeCell ref="A32:B32"/>
    <mergeCell ref="A27:B27"/>
    <mergeCell ref="A28:B28"/>
    <mergeCell ref="A13:B13"/>
    <mergeCell ref="A14:B14"/>
    <mergeCell ref="A15:B15"/>
    <mergeCell ref="A17:B17"/>
    <mergeCell ref="A18:B18"/>
    <mergeCell ref="A19:B19"/>
    <mergeCell ref="A20:B20"/>
    <mergeCell ref="A21:B21"/>
  </mergeCells>
  <pageMargins left="0.7" right="0.7" top="0.75" bottom="0.75" header="0.3" footer="0.3"/>
  <pageSetup paperSize="9" orientation="portrait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4" zoomScale="130" zoomScaleNormal="130" workbookViewId="0">
      <selection activeCell="A2" sqref="A2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68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643</v>
      </c>
    </row>
    <row r="5" spans="1:6" ht="18.75" x14ac:dyDescent="0.3">
      <c r="A5" s="1" t="s">
        <v>7</v>
      </c>
      <c r="B5" s="275">
        <f>B6*B8</f>
        <v>160.65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378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7.469654528478058</v>
      </c>
    </row>
    <row r="9" spans="1:6" ht="18.75" x14ac:dyDescent="0.3">
      <c r="A9" s="1" t="s">
        <v>66</v>
      </c>
      <c r="B9" s="296">
        <v>5524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454"/>
      <c r="D12" s="454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450"/>
      <c r="D13" s="450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451"/>
      <c r="B16" s="451"/>
      <c r="C16" s="22"/>
      <c r="D16" s="25"/>
      <c r="E16" s="23"/>
      <c r="F16" s="453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452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1927.8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643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453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1927.8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41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642</v>
      </c>
      <c r="G4" s="3"/>
    </row>
    <row r="5" spans="1:7" ht="18.75" x14ac:dyDescent="0.3">
      <c r="A5" s="1" t="s">
        <v>7</v>
      </c>
      <c r="B5" s="277">
        <f>B6*B8</f>
        <v>161.5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380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94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7.4303405572755414</v>
      </c>
      <c r="G8" s="3"/>
    </row>
    <row r="9" spans="1:7" ht="18.75" x14ac:dyDescent="0.3">
      <c r="A9" s="1" t="s">
        <v>66</v>
      </c>
      <c r="B9" s="296">
        <v>5523</v>
      </c>
      <c r="C9" s="1"/>
      <c r="D9" s="1"/>
      <c r="E9" s="1"/>
      <c r="F9" s="1" t="s">
        <v>88</v>
      </c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46"/>
      <c r="D11" s="446"/>
      <c r="E11" s="448"/>
      <c r="F11" s="1"/>
    </row>
    <row r="12" spans="1:7" ht="18.75" x14ac:dyDescent="0.3">
      <c r="A12" s="2072" t="s">
        <v>19</v>
      </c>
      <c r="B12" s="2072"/>
      <c r="C12" s="449"/>
      <c r="D12" s="449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43"/>
      <c r="D13" s="443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44"/>
      <c r="B17" s="444"/>
      <c r="C17" s="22"/>
      <c r="D17" s="25"/>
      <c r="E17" s="23"/>
      <c r="F17" s="447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445" t="s">
        <v>26</v>
      </c>
      <c r="E19" s="1"/>
      <c r="F19" s="212"/>
    </row>
    <row r="20" spans="1:12" ht="18.75" x14ac:dyDescent="0.3">
      <c r="A20" s="2077" t="s">
        <v>61</v>
      </c>
      <c r="B20" s="2077"/>
      <c r="C20" s="119">
        <v>8.3999999999999995E-3</v>
      </c>
      <c r="D20" s="74">
        <f>B5*C20/100*1000</f>
        <v>13.565999999999999</v>
      </c>
      <c r="E20" s="1"/>
      <c r="F20" s="212"/>
    </row>
    <row r="21" spans="1:12" ht="18.75" x14ac:dyDescent="0.3">
      <c r="A21" s="2077" t="s">
        <v>28</v>
      </c>
      <c r="B21" s="2077"/>
      <c r="C21" s="116">
        <v>4.1999999999999997E-3</v>
      </c>
      <c r="D21" s="74">
        <f>B5*C21/100*1000</f>
        <v>6.7829999999999995</v>
      </c>
      <c r="E21" s="1"/>
      <c r="F21" s="212"/>
    </row>
    <row r="22" spans="1:12" ht="18.75" x14ac:dyDescent="0.3">
      <c r="A22" s="2077" t="s">
        <v>63</v>
      </c>
      <c r="B22" s="2077"/>
      <c r="C22" s="20">
        <v>0.378</v>
      </c>
      <c r="D22" s="74">
        <f>B5*C22/100*1000</f>
        <v>610.46999999999991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S/M</v>
      </c>
      <c r="C25" s="2130"/>
      <c r="D25" s="441" t="s">
        <v>30</v>
      </c>
      <c r="E25" s="9">
        <f>F4</f>
        <v>642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442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117">
        <f>C20</f>
        <v>8.3999999999999995E-3</v>
      </c>
      <c r="D28" s="49">
        <f>B5*C28/100*1000</f>
        <v>13.565999999999999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117">
        <f>C21</f>
        <v>4.1999999999999997E-3</v>
      </c>
      <c r="D29" s="49">
        <f>B5*C29/100*1000</f>
        <v>6.7829999999999995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0.378</v>
      </c>
      <c r="D30" s="49">
        <f>B5*C30/100*1000</f>
        <v>610.46999999999991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3" zoomScale="130" zoomScaleNormal="130" workbookViewId="0">
      <selection activeCell="B8" sqref="B8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3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637</v>
      </c>
      <c r="G4" s="3"/>
    </row>
    <row r="5" spans="1:7" ht="18.75" x14ac:dyDescent="0.3">
      <c r="A5" s="1" t="s">
        <v>7</v>
      </c>
      <c r="B5" s="277">
        <f>B6*B8</f>
        <v>148.32499999999999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349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89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8.0903421540535998</v>
      </c>
      <c r="G8" s="3"/>
    </row>
    <row r="9" spans="1:7" ht="18.75" x14ac:dyDescent="0.3">
      <c r="A9" s="1" t="s">
        <v>66</v>
      </c>
      <c r="B9" s="1">
        <v>5522</v>
      </c>
      <c r="C9" s="1"/>
      <c r="D9" s="1"/>
      <c r="E9" s="1"/>
      <c r="F9" s="1"/>
    </row>
    <row r="10" spans="1:7" ht="18.75" x14ac:dyDescent="0.3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36"/>
      <c r="D11" s="436"/>
      <c r="E11" s="437"/>
      <c r="F11" s="1"/>
    </row>
    <row r="12" spans="1:7" ht="18.75" x14ac:dyDescent="0.3">
      <c r="A12" s="2072" t="s">
        <v>19</v>
      </c>
      <c r="B12" s="2072"/>
      <c r="C12" s="438"/>
      <c r="D12" s="43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34"/>
      <c r="D13" s="43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32"/>
      <c r="B17" s="432"/>
      <c r="C17" s="22"/>
      <c r="D17" s="25"/>
      <c r="E17" s="23"/>
      <c r="F17" s="435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43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1038.2749999999999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124.59299999999999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3915.7799999999997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VERDE BENETTON</v>
      </c>
      <c r="C25" s="2130"/>
      <c r="D25" s="439" t="s">
        <v>30</v>
      </c>
      <c r="E25" s="9">
        <f>F4</f>
        <v>637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440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1038.2749999999999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124.59299999999999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3915.7799999999997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3"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3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636</v>
      </c>
      <c r="G4" s="3"/>
    </row>
    <row r="5" spans="1:7" ht="18.75" x14ac:dyDescent="0.3">
      <c r="A5" s="1" t="s">
        <v>7</v>
      </c>
      <c r="B5" s="277">
        <f>B6*B8</f>
        <v>146.19999999999999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344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89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8.2079343365253088</v>
      </c>
      <c r="G8" s="3"/>
    </row>
    <row r="9" spans="1:7" ht="18.75" x14ac:dyDescent="0.3">
      <c r="A9" s="1" t="s">
        <v>66</v>
      </c>
      <c r="B9" s="1">
        <v>5522</v>
      </c>
      <c r="C9" s="1"/>
      <c r="D9" s="1"/>
      <c r="E9" s="1"/>
      <c r="F9" s="1"/>
    </row>
    <row r="10" spans="1:7" ht="18.75" x14ac:dyDescent="0.3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36"/>
      <c r="D11" s="436"/>
      <c r="E11" s="437"/>
      <c r="F11" s="1"/>
    </row>
    <row r="12" spans="1:7" ht="18.75" x14ac:dyDescent="0.3">
      <c r="A12" s="2072" t="s">
        <v>19</v>
      </c>
      <c r="B12" s="2072"/>
      <c r="C12" s="438"/>
      <c r="D12" s="43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34"/>
      <c r="D13" s="43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32"/>
      <c r="B17" s="432"/>
      <c r="C17" s="22"/>
      <c r="D17" s="25"/>
      <c r="E17" s="23"/>
      <c r="F17" s="435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43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1023.3999999999999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122.80799999999999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3859.6799999999994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VERDE BENETTON</v>
      </c>
      <c r="C25" s="2130"/>
      <c r="D25" s="439" t="s">
        <v>30</v>
      </c>
      <c r="E25" s="9">
        <f>F4</f>
        <v>636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440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1023.3999999999999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122.80799999999999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3859.6799999999994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6" zoomScale="130" zoomScaleNormal="130" workbookViewId="0">
      <selection activeCell="K4" sqref="K4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633</v>
      </c>
      <c r="G4" s="3"/>
    </row>
    <row r="5" spans="1:7" ht="18.75" x14ac:dyDescent="0.3">
      <c r="A5" s="1" t="s">
        <v>7</v>
      </c>
      <c r="B5" s="277">
        <f>B6*B8</f>
        <v>152.15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358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94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7.8869536641472227</v>
      </c>
      <c r="G8" s="3"/>
    </row>
    <row r="9" spans="1:7" ht="18.75" x14ac:dyDescent="0.3">
      <c r="A9" s="1" t="s">
        <v>66</v>
      </c>
      <c r="B9" s="296">
        <v>5523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24"/>
      <c r="D11" s="424"/>
      <c r="E11" s="425"/>
      <c r="F11" s="1"/>
    </row>
    <row r="12" spans="1:7" ht="18.75" x14ac:dyDescent="0.3">
      <c r="A12" s="2072" t="s">
        <v>19</v>
      </c>
      <c r="B12" s="2072"/>
      <c r="C12" s="427"/>
      <c r="D12" s="427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26"/>
      <c r="D13" s="426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28"/>
      <c r="B17" s="428"/>
      <c r="C17" s="22"/>
      <c r="D17" s="25"/>
      <c r="E17" s="23"/>
      <c r="F17" s="43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42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42.602000000000004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21.301000000000002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1917.09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S/M</v>
      </c>
      <c r="C25" s="2130"/>
      <c r="D25" s="429" t="s">
        <v>30</v>
      </c>
      <c r="E25" s="9">
        <f>F4</f>
        <v>633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430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42.602000000000004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21.301000000000002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1917.09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F8" sqref="F8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632</v>
      </c>
      <c r="G4" s="3"/>
    </row>
    <row r="5" spans="1:7" ht="18.75" x14ac:dyDescent="0.3">
      <c r="A5" s="1" t="s">
        <v>7</v>
      </c>
      <c r="B5" s="277">
        <f>B6*B8</f>
        <v>157.67499999999998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371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94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7.6105914063738709</v>
      </c>
      <c r="G8" s="3"/>
    </row>
    <row r="9" spans="1:7" ht="18.75" x14ac:dyDescent="0.3">
      <c r="A9" s="1" t="s">
        <v>66</v>
      </c>
      <c r="B9" s="296">
        <v>5523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24"/>
      <c r="D11" s="424"/>
      <c r="E11" s="425"/>
      <c r="F11" s="1"/>
    </row>
    <row r="12" spans="1:7" ht="18.75" x14ac:dyDescent="0.3">
      <c r="A12" s="2072" t="s">
        <v>19</v>
      </c>
      <c r="B12" s="2072"/>
      <c r="C12" s="427"/>
      <c r="D12" s="427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26"/>
      <c r="D13" s="426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28"/>
      <c r="B17" s="428"/>
      <c r="C17" s="22"/>
      <c r="D17" s="25"/>
      <c r="E17" s="23"/>
      <c r="F17" s="43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42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44.148999999999994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22.074499999999997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1986.7049999999997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S/M</v>
      </c>
      <c r="C25" s="2130"/>
      <c r="D25" s="429" t="s">
        <v>30</v>
      </c>
      <c r="E25" s="9">
        <f>F4</f>
        <v>632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430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44.148999999999994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22.074499999999997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1986.7049999999997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2" sqref="B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2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631</v>
      </c>
      <c r="G4" s="3"/>
    </row>
    <row r="5" spans="1:7" ht="18.75" x14ac:dyDescent="0.3">
      <c r="A5" s="1" t="s">
        <v>7</v>
      </c>
      <c r="B5" s="277">
        <f>B6*B8</f>
        <v>161.5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380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94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7.4303405572755414</v>
      </c>
      <c r="G8" s="3"/>
    </row>
    <row r="9" spans="1:7" ht="18.75" x14ac:dyDescent="0.3">
      <c r="A9" s="1" t="s">
        <v>66</v>
      </c>
      <c r="B9" s="296">
        <v>5523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24"/>
      <c r="D11" s="424"/>
      <c r="E11" s="425"/>
      <c r="F11" s="1"/>
    </row>
    <row r="12" spans="1:7" ht="18.75" x14ac:dyDescent="0.3">
      <c r="A12" s="2072" t="s">
        <v>19</v>
      </c>
      <c r="B12" s="2072"/>
      <c r="C12" s="427"/>
      <c r="D12" s="427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26"/>
      <c r="D13" s="426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428"/>
      <c r="B17" s="428"/>
      <c r="C17" s="22"/>
      <c r="D17" s="25"/>
      <c r="E17" s="23"/>
      <c r="F17" s="43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423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2.8000000000000001E-2</v>
      </c>
      <c r="D20" s="74">
        <f>B5*C20/100*1000</f>
        <v>45.220000000000006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22.610000000000003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2034.8999999999999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DEL SUR</v>
      </c>
      <c r="B25" s="2130" t="str">
        <f>B7</f>
        <v>TURQUESA S/M</v>
      </c>
      <c r="C25" s="2130"/>
      <c r="D25" s="429" t="s">
        <v>30</v>
      </c>
      <c r="E25" s="9">
        <f>F4</f>
        <v>631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430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45.220000000000006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22.610000000000003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2034.8999999999999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2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616</v>
      </c>
      <c r="G4" s="3"/>
    </row>
    <row r="5" spans="1:7" ht="18.75" x14ac:dyDescent="0.3">
      <c r="A5" s="1" t="s">
        <v>7</v>
      </c>
      <c r="B5" s="277">
        <f>B6*B8</f>
        <v>158.94999999999999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374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7.549543881723813</v>
      </c>
      <c r="G8" s="3"/>
    </row>
    <row r="9" spans="1:7" ht="18.75" x14ac:dyDescent="0.3">
      <c r="A9" s="1" t="s">
        <v>66</v>
      </c>
      <c r="B9" s="296">
        <v>5225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17"/>
      <c r="D11" s="417"/>
      <c r="E11" s="416"/>
      <c r="F11" s="1"/>
    </row>
    <row r="12" spans="1:7" ht="18.75" x14ac:dyDescent="0.3">
      <c r="A12" s="2072" t="s">
        <v>19</v>
      </c>
      <c r="B12" s="2072"/>
      <c r="C12" s="418"/>
      <c r="D12" s="41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14"/>
      <c r="D13" s="41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19"/>
      <c r="B17" s="419"/>
      <c r="C17" s="22"/>
      <c r="D17" s="25"/>
      <c r="E17" s="23"/>
      <c r="F17" s="421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22" t="s">
        <v>25</v>
      </c>
      <c r="D19" s="41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158.95000000000002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5722.2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20" t="s">
        <v>30</v>
      </c>
      <c r="E25" s="9">
        <f>F4</f>
        <v>616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22" t="s">
        <v>25</v>
      </c>
      <c r="D26" s="41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158.95000000000002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5722.2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2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615</v>
      </c>
      <c r="G4" s="3"/>
    </row>
    <row r="5" spans="1:7" ht="18.75" x14ac:dyDescent="0.3">
      <c r="A5" s="1" t="s">
        <v>7</v>
      </c>
      <c r="B5" s="277">
        <f>B6*B8</f>
        <v>158.94999999999999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374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7.549543881723813</v>
      </c>
      <c r="G8" s="3"/>
    </row>
    <row r="9" spans="1:7" ht="18.75" x14ac:dyDescent="0.3">
      <c r="A9" s="1" t="s">
        <v>66</v>
      </c>
      <c r="B9" s="296">
        <v>5225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17"/>
      <c r="D11" s="417"/>
      <c r="E11" s="416"/>
      <c r="F11" s="1"/>
    </row>
    <row r="12" spans="1:7" ht="18.75" x14ac:dyDescent="0.3">
      <c r="A12" s="2072" t="s">
        <v>19</v>
      </c>
      <c r="B12" s="2072"/>
      <c r="C12" s="418"/>
      <c r="D12" s="41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14"/>
      <c r="D13" s="41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19"/>
      <c r="B17" s="419"/>
      <c r="C17" s="22"/>
      <c r="D17" s="25"/>
      <c r="E17" s="23"/>
      <c r="F17" s="421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22" t="s">
        <v>25</v>
      </c>
      <c r="D19" s="41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158.95000000000002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5722.2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20" t="s">
        <v>30</v>
      </c>
      <c r="E25" s="9">
        <f>F4</f>
        <v>615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22" t="s">
        <v>25</v>
      </c>
      <c r="D26" s="41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158.95000000000002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5722.2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A10" sqref="A10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2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614</v>
      </c>
      <c r="G4" s="3"/>
    </row>
    <row r="5" spans="1:7" ht="18.75" x14ac:dyDescent="0.3">
      <c r="A5" s="1" t="s">
        <v>7</v>
      </c>
      <c r="B5" s="277">
        <f>B6*B8</f>
        <v>158.94999999999999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374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7.549543881723813</v>
      </c>
      <c r="G8" s="3"/>
    </row>
    <row r="9" spans="1:7" ht="18.75" x14ac:dyDescent="0.3">
      <c r="A9" s="1" t="s">
        <v>66</v>
      </c>
      <c r="B9" s="296">
        <v>5225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17"/>
      <c r="D11" s="417"/>
      <c r="E11" s="416"/>
      <c r="F11" s="1"/>
    </row>
    <row r="12" spans="1:7" ht="18.75" x14ac:dyDescent="0.3">
      <c r="A12" s="2072" t="s">
        <v>19</v>
      </c>
      <c r="B12" s="2072"/>
      <c r="C12" s="418"/>
      <c r="D12" s="41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414"/>
      <c r="D13" s="41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419"/>
      <c r="B17" s="419"/>
      <c r="C17" s="22"/>
      <c r="D17" s="25"/>
      <c r="E17" s="23"/>
      <c r="F17" s="421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422" t="s">
        <v>25</v>
      </c>
      <c r="D19" s="41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158.95000000000002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5722.2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420" t="s">
        <v>30</v>
      </c>
      <c r="E25" s="9">
        <f>F4</f>
        <v>614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422" t="s">
        <v>25</v>
      </c>
      <c r="D26" s="41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158.95000000000002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5722.2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11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596</v>
      </c>
      <c r="G4" s="3"/>
    </row>
    <row r="5" spans="1:7" ht="18.75" x14ac:dyDescent="0.3">
      <c r="A5" s="1" t="s">
        <v>7</v>
      </c>
      <c r="B5" s="275">
        <f>B6*B8</f>
        <v>153.42499999999998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11">
        <f>F7/B5</f>
        <v>7.8214111129216235</v>
      </c>
      <c r="G8" s="3"/>
    </row>
    <row r="9" spans="1:7" ht="18.75" x14ac:dyDescent="0.3">
      <c r="A9" s="1" t="s">
        <v>66</v>
      </c>
      <c r="B9" s="1">
        <v>5286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06"/>
      <c r="D11" s="406"/>
      <c r="E11" s="405"/>
      <c r="F11" s="1"/>
    </row>
    <row r="12" spans="1:7" ht="18.75" x14ac:dyDescent="0.3">
      <c r="A12" s="2076" t="s">
        <v>19</v>
      </c>
      <c r="B12" s="2076"/>
      <c r="C12" s="409"/>
      <c r="D12" s="409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07"/>
      <c r="D13" s="407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10"/>
      <c r="B16" s="410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13" t="s">
        <v>25</v>
      </c>
      <c r="D18" s="408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368.21999999999991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636.71374999999989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4326.585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11" t="s">
        <v>30</v>
      </c>
      <c r="E24" s="9">
        <f>F4</f>
        <v>596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12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368.21999999999991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636.71374999999989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4326.585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11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595</v>
      </c>
      <c r="G4" s="3"/>
    </row>
    <row r="5" spans="1:7" ht="18.75" x14ac:dyDescent="0.3">
      <c r="A5" s="1" t="s">
        <v>7</v>
      </c>
      <c r="B5" s="275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11">
        <f>F7/B5</f>
        <v>7.8431372549019605</v>
      </c>
      <c r="G8" s="3"/>
    </row>
    <row r="9" spans="1:7" ht="18.75" x14ac:dyDescent="0.3">
      <c r="A9" s="1" t="s">
        <v>66</v>
      </c>
      <c r="B9" s="1">
        <v>5286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06"/>
      <c r="D11" s="406"/>
      <c r="E11" s="405"/>
      <c r="F11" s="1"/>
    </row>
    <row r="12" spans="1:7" ht="18.75" x14ac:dyDescent="0.3">
      <c r="A12" s="2076" t="s">
        <v>19</v>
      </c>
      <c r="B12" s="2076"/>
      <c r="C12" s="409"/>
      <c r="D12" s="409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07"/>
      <c r="D13" s="407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10"/>
      <c r="B16" s="410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13" t="s">
        <v>25</v>
      </c>
      <c r="D18" s="408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367.2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634.95000000000005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4314.5999999999995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11" t="s">
        <v>30</v>
      </c>
      <c r="E24" s="9">
        <f>F4</f>
        <v>595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12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367.2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634.95000000000005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4314.5999999999995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F7" sqref="F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411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594</v>
      </c>
      <c r="G4" s="3"/>
    </row>
    <row r="5" spans="1:7" ht="18.75" x14ac:dyDescent="0.3">
      <c r="A5" s="1" t="s">
        <v>7</v>
      </c>
      <c r="B5" s="275">
        <f>B6*B8</f>
        <v>153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360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411">
        <f>F7/B5</f>
        <v>7.8431372549019605</v>
      </c>
      <c r="G8" s="3"/>
    </row>
    <row r="9" spans="1:7" ht="18.75" x14ac:dyDescent="0.3">
      <c r="A9" s="1" t="s">
        <v>66</v>
      </c>
      <c r="B9" s="1">
        <v>5286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406"/>
      <c r="D11" s="406"/>
      <c r="E11" s="405"/>
      <c r="F11" s="1"/>
    </row>
    <row r="12" spans="1:7" ht="18.75" x14ac:dyDescent="0.3">
      <c r="A12" s="2076" t="s">
        <v>19</v>
      </c>
      <c r="B12" s="2076"/>
      <c r="C12" s="409"/>
      <c r="D12" s="409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407"/>
      <c r="D13" s="407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410"/>
      <c r="B16" s="410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413" t="s">
        <v>25</v>
      </c>
      <c r="D18" s="408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367.2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634.95000000000005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4314.5999999999995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411" t="s">
        <v>30</v>
      </c>
      <c r="E24" s="9">
        <f>F4</f>
        <v>594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412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367.2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634.95000000000005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4314.5999999999995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593</v>
      </c>
    </row>
    <row r="5" spans="1:6" ht="18.75" x14ac:dyDescent="0.3">
      <c r="A5" s="1" t="s">
        <v>7</v>
      </c>
      <c r="B5" s="275">
        <f>B6*B8</f>
        <v>153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360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7.8431372549019605</v>
      </c>
    </row>
    <row r="9" spans="1:6" ht="18.75" x14ac:dyDescent="0.3">
      <c r="A9" s="1" t="s">
        <v>66</v>
      </c>
      <c r="B9" s="296">
        <v>5287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402"/>
      <c r="D12" s="402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400"/>
      <c r="D13" s="400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403"/>
      <c r="B16" s="403"/>
      <c r="C16" s="22"/>
      <c r="D16" s="25"/>
      <c r="E16" s="23"/>
      <c r="F16" s="404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401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1835.9999999999998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593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404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1835.9999999999998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592</v>
      </c>
    </row>
    <row r="5" spans="1:6" ht="18.75" x14ac:dyDescent="0.3">
      <c r="A5" s="1" t="s">
        <v>7</v>
      </c>
      <c r="B5" s="275">
        <f>B6*B8</f>
        <v>158.52500000000001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373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7.5697839457498812</v>
      </c>
    </row>
    <row r="9" spans="1:6" ht="18.75" x14ac:dyDescent="0.3">
      <c r="A9" s="1" t="s">
        <v>66</v>
      </c>
      <c r="B9" s="296">
        <v>5287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402"/>
      <c r="D12" s="402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400"/>
      <c r="D13" s="400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403"/>
      <c r="B16" s="403"/>
      <c r="C16" s="22"/>
      <c r="D16" s="25"/>
      <c r="E16" s="23"/>
      <c r="F16" s="404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401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1902.3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592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404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1902.3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591</v>
      </c>
    </row>
    <row r="5" spans="1:6" ht="18.75" x14ac:dyDescent="0.3">
      <c r="A5" s="1" t="s">
        <v>7</v>
      </c>
      <c r="B5" s="275">
        <f>B6*B8</f>
        <v>152.15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358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7.8869536641472227</v>
      </c>
    </row>
    <row r="9" spans="1:6" ht="18.75" x14ac:dyDescent="0.3">
      <c r="A9" s="1" t="s">
        <v>66</v>
      </c>
      <c r="B9" s="296">
        <v>5287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402"/>
      <c r="D12" s="402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400"/>
      <c r="D13" s="400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403"/>
      <c r="B16" s="403"/>
      <c r="C16" s="22"/>
      <c r="D16" s="25"/>
      <c r="E16" s="23"/>
      <c r="F16" s="404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401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1825.8000000000002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591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404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1825.8000000000002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9" zoomScale="130" zoomScaleNormal="130" workbookViewId="0">
      <selection activeCell="A30" sqref="A30:D3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564</v>
      </c>
    </row>
    <row r="5" spans="1:6" ht="18.75" x14ac:dyDescent="0.3">
      <c r="A5" s="1" t="s">
        <v>7</v>
      </c>
      <c r="B5" s="275">
        <f>B6*B8</f>
        <v>157.25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370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7.631160572337043</v>
      </c>
    </row>
    <row r="9" spans="1:6" ht="18.75" x14ac:dyDescent="0.3">
      <c r="A9" s="1" t="s">
        <v>66</v>
      </c>
      <c r="B9" s="296">
        <v>5226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397"/>
      <c r="D12" s="397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395"/>
      <c r="D13" s="395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98"/>
      <c r="B16" s="398"/>
      <c r="C16" s="22"/>
      <c r="D16" s="25"/>
      <c r="E16" s="23"/>
      <c r="F16" s="399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96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1886.9999999999998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564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99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1886.9999999999998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A15" sqref="A15:B1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563</v>
      </c>
    </row>
    <row r="5" spans="1:6" ht="18.75" x14ac:dyDescent="0.3">
      <c r="A5" s="1" t="s">
        <v>7</v>
      </c>
      <c r="B5" s="275">
        <f>B6*B8</f>
        <v>159.375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375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7.5294117647058822</v>
      </c>
    </row>
    <row r="9" spans="1:6" ht="18.75" x14ac:dyDescent="0.3">
      <c r="A9" s="1" t="s">
        <v>66</v>
      </c>
      <c r="B9" s="296">
        <v>5226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072" t="s">
        <v>19</v>
      </c>
      <c r="B12" s="2072"/>
      <c r="C12" s="397"/>
      <c r="D12" s="397">
        <v>0.5</v>
      </c>
      <c r="E12" s="21">
        <f>F7*D12</f>
        <v>600</v>
      </c>
      <c r="F12" s="1"/>
    </row>
    <row r="13" spans="1:6" ht="18.75" x14ac:dyDescent="0.3">
      <c r="A13" s="2072" t="s">
        <v>20</v>
      </c>
      <c r="B13" s="2072"/>
      <c r="C13" s="395"/>
      <c r="D13" s="395">
        <v>1</v>
      </c>
      <c r="E13" s="21">
        <f>F7*D13</f>
        <v>1200</v>
      </c>
      <c r="F13" s="1"/>
    </row>
    <row r="14" spans="1:6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98"/>
      <c r="B16" s="398"/>
      <c r="C16" s="22"/>
      <c r="D16" s="25"/>
      <c r="E16" s="23"/>
      <c r="F16" s="399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96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1912.5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563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99" t="s">
        <v>26</v>
      </c>
      <c r="E25" s="1"/>
      <c r="F25" s="1"/>
    </row>
    <row r="26" spans="1:6" ht="18.75" x14ac:dyDescent="0.3">
      <c r="A26" s="2071" t="str">
        <f>A19</f>
        <v>AZUL LUMACRON FBLE 150%</v>
      </c>
      <c r="B26" s="2071"/>
      <c r="C26" s="48">
        <f t="shared" ref="C26:D26" si="0">C19</f>
        <v>1.2</v>
      </c>
      <c r="D26" s="49">
        <f t="shared" si="0"/>
        <v>1912.5</v>
      </c>
      <c r="E26" s="1"/>
      <c r="F26" s="1"/>
    </row>
    <row r="27" spans="1:6" ht="18.75" x14ac:dyDescent="0.3">
      <c r="A27" s="2068"/>
      <c r="B27" s="2068"/>
      <c r="C27" s="48"/>
      <c r="D27" s="49"/>
      <c r="E27" s="1"/>
      <c r="F27" s="1"/>
    </row>
    <row r="28" spans="1:6" ht="18.75" x14ac:dyDescent="0.3">
      <c r="A28" s="2068"/>
      <c r="B28" s="2068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562</v>
      </c>
    </row>
    <row r="5" spans="1:6" ht="18.75" x14ac:dyDescent="0.3">
      <c r="A5" s="1" t="s">
        <v>7</v>
      </c>
      <c r="B5" s="275">
        <f>B6*B8</f>
        <v>160.65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378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7.469654528478058</v>
      </c>
    </row>
    <row r="9" spans="1:6" ht="18.75" x14ac:dyDescent="0.3">
      <c r="A9" s="1" t="s">
        <v>66</v>
      </c>
      <c r="B9" s="296">
        <v>5226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97"/>
      <c r="D12" s="397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95"/>
      <c r="D13" s="395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9.5" thickBot="1" x14ac:dyDescent="0.35">
      <c r="A16" s="398"/>
      <c r="B16" s="398"/>
      <c r="C16" s="22"/>
      <c r="D16" s="25"/>
      <c r="E16" s="23"/>
      <c r="F16" s="399" t="s">
        <v>84</v>
      </c>
    </row>
    <row r="17" spans="1:6" ht="18.75" x14ac:dyDescent="0.3">
      <c r="A17" s="2188" t="s">
        <v>23</v>
      </c>
      <c r="B17" s="2189"/>
      <c r="C17" s="27"/>
      <c r="D17" s="28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96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1927.8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562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99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1927.8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7" zoomScale="130" zoomScaleNormal="130" workbookViewId="0">
      <selection activeCell="A30" sqref="A30:D3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547</v>
      </c>
    </row>
    <row r="5" spans="1:6" ht="18.75" x14ac:dyDescent="0.3">
      <c r="A5" s="1" t="s">
        <v>7</v>
      </c>
      <c r="B5" s="275">
        <f>B6*B8</f>
        <v>153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360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7.8431372549019605</v>
      </c>
    </row>
    <row r="9" spans="1:6" ht="18.75" x14ac:dyDescent="0.3">
      <c r="A9" s="1" t="s">
        <v>66</v>
      </c>
      <c r="B9" s="296">
        <v>5288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91"/>
      <c r="D12" s="391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92"/>
      <c r="D13" s="392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9.5" thickBot="1" x14ac:dyDescent="0.35">
      <c r="A16" s="393"/>
      <c r="B16" s="393"/>
      <c r="C16" s="22"/>
      <c r="D16" s="25"/>
      <c r="E16" s="23"/>
      <c r="F16" s="394" t="s">
        <v>84</v>
      </c>
    </row>
    <row r="17" spans="1:6" ht="18.75" x14ac:dyDescent="0.3">
      <c r="A17" s="2188" t="s">
        <v>23</v>
      </c>
      <c r="B17" s="2189"/>
      <c r="C17" s="27"/>
      <c r="D17" s="28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90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1835.9999999999998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 t="str">
        <f>B2</f>
        <v>TELARES DEL SUR</v>
      </c>
      <c r="B24" s="1"/>
      <c r="C24" s="1" t="str">
        <f>B7</f>
        <v>FRANCIA</v>
      </c>
      <c r="D24" s="1" t="s">
        <v>6</v>
      </c>
      <c r="E24" s="9">
        <f>F4</f>
        <v>547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94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1835.9999999999998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29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A11:B11"/>
    <mergeCell ref="C11:E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546</v>
      </c>
    </row>
    <row r="5" spans="1:6" ht="18.75" x14ac:dyDescent="0.3">
      <c r="A5" s="1" t="s">
        <v>7</v>
      </c>
      <c r="B5" s="275">
        <f>B6*B8</f>
        <v>153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360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7.8431372549019605</v>
      </c>
    </row>
    <row r="9" spans="1:6" ht="18.75" x14ac:dyDescent="0.3">
      <c r="A9" s="1" t="s">
        <v>66</v>
      </c>
      <c r="B9" s="296">
        <v>5288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90"/>
      <c r="C12" s="2088"/>
      <c r="D12" s="2089"/>
      <c r="E12" s="2090"/>
      <c r="F12" s="1"/>
    </row>
    <row r="13" spans="1:6" ht="18.75" x14ac:dyDescent="0.3">
      <c r="A13" s="2186" t="s">
        <v>19</v>
      </c>
      <c r="B13" s="2187"/>
      <c r="C13" s="391"/>
      <c r="D13" s="391">
        <v>0.5</v>
      </c>
      <c r="E13" s="21">
        <f>F7*D13</f>
        <v>600</v>
      </c>
      <c r="F13" s="1"/>
    </row>
    <row r="14" spans="1:6" ht="18.75" x14ac:dyDescent="0.3">
      <c r="A14" s="2186" t="s">
        <v>20</v>
      </c>
      <c r="B14" s="2072"/>
      <c r="C14" s="392"/>
      <c r="D14" s="392">
        <v>1</v>
      </c>
      <c r="E14" s="21">
        <f>F7*D14</f>
        <v>1200</v>
      </c>
      <c r="F14" s="1"/>
    </row>
    <row r="15" spans="1:6" ht="18.75" x14ac:dyDescent="0.3">
      <c r="A15" s="2186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2186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9.5" thickBot="1" x14ac:dyDescent="0.35">
      <c r="A17" s="393"/>
      <c r="B17" s="393"/>
      <c r="C17" s="22"/>
      <c r="D17" s="25"/>
      <c r="E17" s="23"/>
      <c r="F17" s="394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31" t="s">
        <v>25</v>
      </c>
      <c r="D19" s="390" t="s">
        <v>26</v>
      </c>
      <c r="E19" s="1"/>
      <c r="F19" s="212"/>
    </row>
    <row r="20" spans="1:6" ht="18.75" x14ac:dyDescent="0.3">
      <c r="A20" s="2076" t="s">
        <v>52</v>
      </c>
      <c r="B20" s="2076"/>
      <c r="C20" s="20">
        <v>1.2</v>
      </c>
      <c r="D20" s="74">
        <f>B5*C20/100*1000</f>
        <v>1835.9999999999998</v>
      </c>
      <c r="E20" s="1"/>
      <c r="F20" s="212"/>
    </row>
    <row r="21" spans="1:6" ht="18.75" x14ac:dyDescent="0.3">
      <c r="A21" s="2072"/>
      <c r="B21" s="2072"/>
      <c r="C21" s="34"/>
      <c r="D21" s="74"/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/>
    </row>
    <row r="23" spans="1:6" ht="18.75" x14ac:dyDescent="0.3">
      <c r="A23" s="36"/>
      <c r="B23" s="36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DEL SUR</v>
      </c>
      <c r="B25" s="1"/>
      <c r="C25" s="1" t="str">
        <f>B7</f>
        <v>FRANCIA</v>
      </c>
      <c r="D25" s="1" t="s">
        <v>6</v>
      </c>
      <c r="E25" s="9">
        <f>F4</f>
        <v>546</v>
      </c>
      <c r="F25" s="4">
        <f ca="1">F2</f>
        <v>45555</v>
      </c>
    </row>
    <row r="26" spans="1:6" ht="18.75" x14ac:dyDescent="0.3">
      <c r="A26" s="2094" t="s">
        <v>24</v>
      </c>
      <c r="B26" s="2094"/>
      <c r="C26" s="46" t="s">
        <v>25</v>
      </c>
      <c r="D26" s="394" t="s">
        <v>26</v>
      </c>
      <c r="E26" s="1"/>
      <c r="F26" s="1"/>
    </row>
    <row r="27" spans="1:6" ht="18.75" x14ac:dyDescent="0.3">
      <c r="A27" s="2095" t="str">
        <f>A20</f>
        <v>AZUL LUMACRON FBLE 150%</v>
      </c>
      <c r="B27" s="2096"/>
      <c r="C27" s="48">
        <f t="shared" ref="C27:D27" si="0">C20</f>
        <v>1.2</v>
      </c>
      <c r="D27" s="49">
        <f t="shared" si="0"/>
        <v>1835.9999999999998</v>
      </c>
      <c r="E27" s="1"/>
      <c r="F27" s="1"/>
    </row>
    <row r="28" spans="1:6" ht="18.75" x14ac:dyDescent="0.3">
      <c r="A28" s="2160"/>
      <c r="B28" s="2161"/>
      <c r="C28" s="48"/>
      <c r="D28" s="49"/>
      <c r="E28" s="1"/>
      <c r="F28" s="1"/>
    </row>
    <row r="29" spans="1:6" ht="18.75" x14ac:dyDescent="0.3">
      <c r="A29" s="2160"/>
      <c r="B29" s="2161"/>
      <c r="C29" s="48"/>
      <c r="D29" s="49"/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3">
    <mergeCell ref="A20:B20"/>
    <mergeCell ref="A1:B1"/>
    <mergeCell ref="C1:D1"/>
    <mergeCell ref="E1:F1"/>
    <mergeCell ref="A12:B12"/>
    <mergeCell ref="C12:E12"/>
    <mergeCell ref="A13:B13"/>
    <mergeCell ref="A14:B14"/>
    <mergeCell ref="A15:B15"/>
    <mergeCell ref="A16:B16"/>
    <mergeCell ref="A18:B18"/>
    <mergeCell ref="A19:B19"/>
    <mergeCell ref="A21:B21"/>
    <mergeCell ref="A22:B22"/>
    <mergeCell ref="A26:B26"/>
    <mergeCell ref="A27:B27"/>
    <mergeCell ref="A28:B28"/>
    <mergeCell ref="E29:F29"/>
    <mergeCell ref="A31:D31"/>
    <mergeCell ref="A32:B32"/>
    <mergeCell ref="A33:B33"/>
    <mergeCell ref="A34:B34"/>
    <mergeCell ref="A29:B29"/>
  </mergeCells>
  <pageMargins left="0.7" right="0.7" top="0.75" bottom="0.75" header="0.3" footer="0.3"/>
  <pageSetup paperSize="9" orientation="portrait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topLeftCell="A14" zoomScale="130" zoomScaleNormal="130" workbookViewId="0">
      <selection activeCell="A27" sqref="A27:B2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145" t="s">
        <v>0</v>
      </c>
      <c r="B2" s="145" t="s">
        <v>87</v>
      </c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545</v>
      </c>
    </row>
    <row r="5" spans="1:6" ht="18.75" x14ac:dyDescent="0.3">
      <c r="A5" s="1" t="s">
        <v>7</v>
      </c>
      <c r="B5" s="275">
        <f>B6*B8</f>
        <v>153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360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7.8431372549019605</v>
      </c>
    </row>
    <row r="9" spans="1:6" ht="18.75" x14ac:dyDescent="0.3">
      <c r="A9" s="1" t="s">
        <v>66</v>
      </c>
      <c r="B9" s="296">
        <v>5288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90"/>
      <c r="C12" s="2088"/>
      <c r="D12" s="2089"/>
      <c r="E12" s="2090"/>
      <c r="F12" s="1"/>
    </row>
    <row r="13" spans="1:6" ht="18.75" x14ac:dyDescent="0.3">
      <c r="A13" s="2186" t="s">
        <v>19</v>
      </c>
      <c r="B13" s="2187"/>
      <c r="C13" s="391"/>
      <c r="D13" s="391">
        <v>0.5</v>
      </c>
      <c r="E13" s="21">
        <f>F7*D13</f>
        <v>600</v>
      </c>
      <c r="F13" s="1"/>
    </row>
    <row r="14" spans="1:6" ht="18.75" x14ac:dyDescent="0.3">
      <c r="A14" s="2186" t="s">
        <v>20</v>
      </c>
      <c r="B14" s="2072"/>
      <c r="C14" s="392"/>
      <c r="D14" s="392">
        <v>1</v>
      </c>
      <c r="E14" s="21">
        <f>F7*D14</f>
        <v>1200</v>
      </c>
      <c r="F14" s="1"/>
    </row>
    <row r="15" spans="1:6" ht="18.75" x14ac:dyDescent="0.3">
      <c r="A15" s="2186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2186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9.5" thickBot="1" x14ac:dyDescent="0.35">
      <c r="A17" s="393"/>
      <c r="B17" s="393"/>
      <c r="C17" s="22"/>
      <c r="D17" s="25"/>
      <c r="E17" s="23"/>
      <c r="F17" s="394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31" t="s">
        <v>25</v>
      </c>
      <c r="D19" s="390" t="s">
        <v>26</v>
      </c>
      <c r="E19" s="1"/>
      <c r="F19" s="212"/>
    </row>
    <row r="20" spans="1:6" ht="18.75" x14ac:dyDescent="0.3">
      <c r="A20" s="2076" t="s">
        <v>52</v>
      </c>
      <c r="B20" s="2076"/>
      <c r="C20" s="20">
        <v>1.2</v>
      </c>
      <c r="D20" s="74">
        <f>B5*C20/100*1000</f>
        <v>1835.9999999999998</v>
      </c>
      <c r="E20" s="1"/>
      <c r="F20" s="212"/>
    </row>
    <row r="21" spans="1:6" ht="18.75" x14ac:dyDescent="0.3">
      <c r="A21" s="2072"/>
      <c r="B21" s="2072"/>
      <c r="C21" s="34"/>
      <c r="D21" s="74"/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/>
    </row>
    <row r="23" spans="1:6" ht="18.75" x14ac:dyDescent="0.3">
      <c r="A23" s="36"/>
      <c r="B23" s="36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DEL SUR</v>
      </c>
      <c r="B25" s="1"/>
      <c r="C25" s="1" t="str">
        <f>B7</f>
        <v>FRANCIA</v>
      </c>
      <c r="D25" s="1" t="s">
        <v>6</v>
      </c>
      <c r="E25" s="9">
        <f>F4</f>
        <v>545</v>
      </c>
      <c r="F25" s="4">
        <f ca="1">F2</f>
        <v>45555</v>
      </c>
    </row>
    <row r="26" spans="1:6" ht="18.75" x14ac:dyDescent="0.3">
      <c r="A26" s="2094" t="s">
        <v>24</v>
      </c>
      <c r="B26" s="2094"/>
      <c r="C26" s="46" t="s">
        <v>25</v>
      </c>
      <c r="D26" s="394" t="s">
        <v>26</v>
      </c>
      <c r="E26" s="1"/>
      <c r="F26" s="1"/>
    </row>
    <row r="27" spans="1:6" ht="18.75" x14ac:dyDescent="0.3">
      <c r="A27" s="2095" t="str">
        <f>A20</f>
        <v>AZUL LUMACRON FBLE 150%</v>
      </c>
      <c r="B27" s="2096"/>
      <c r="C27" s="48">
        <f t="shared" ref="C27:D27" si="0">C20</f>
        <v>1.2</v>
      </c>
      <c r="D27" s="49">
        <f t="shared" si="0"/>
        <v>1835.9999999999998</v>
      </c>
      <c r="E27" s="1"/>
      <c r="F27" s="1"/>
    </row>
    <row r="28" spans="1:6" ht="18.75" x14ac:dyDescent="0.3">
      <c r="A28" s="2160"/>
      <c r="B28" s="2161"/>
      <c r="C28" s="48"/>
      <c r="D28" s="49"/>
      <c r="E28" s="1"/>
      <c r="F28" s="1"/>
    </row>
    <row r="29" spans="1:6" ht="18.75" x14ac:dyDescent="0.3">
      <c r="A29" s="2160"/>
      <c r="B29" s="2161"/>
      <c r="C29" s="48"/>
      <c r="D29" s="49"/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3">
    <mergeCell ref="E1:F1"/>
    <mergeCell ref="A12:B12"/>
    <mergeCell ref="C12:E12"/>
    <mergeCell ref="A13:B13"/>
    <mergeCell ref="A14:B14"/>
    <mergeCell ref="A28:B28"/>
    <mergeCell ref="A29:B29"/>
    <mergeCell ref="A19:B19"/>
    <mergeCell ref="A1:B1"/>
    <mergeCell ref="C1:D1"/>
    <mergeCell ref="A15:B15"/>
    <mergeCell ref="A16:B16"/>
    <mergeCell ref="A18:B18"/>
    <mergeCell ref="A20:B20"/>
    <mergeCell ref="A21:B21"/>
    <mergeCell ref="A22:B22"/>
    <mergeCell ref="A26:B26"/>
    <mergeCell ref="A27:B27"/>
    <mergeCell ref="E29:F29"/>
    <mergeCell ref="A31:D31"/>
    <mergeCell ref="A32:B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22" zoomScale="130" zoomScaleNormal="130" workbookViewId="0">
      <selection activeCell="A30" sqref="A30:D33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512</v>
      </c>
    </row>
    <row r="5" spans="1:6" ht="18.75" x14ac:dyDescent="0.3">
      <c r="A5" s="1" t="s">
        <v>7</v>
      </c>
      <c r="B5" s="275">
        <f>B6*B8</f>
        <v>142.79999999999998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336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8.4033613445378155</v>
      </c>
    </row>
    <row r="9" spans="1:6" ht="18.75" x14ac:dyDescent="0.3">
      <c r="A9" s="1" t="s">
        <v>66</v>
      </c>
      <c r="B9" s="296">
        <v>5129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89"/>
      <c r="D12" s="389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86"/>
      <c r="D13" s="386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87"/>
      <c r="B16" s="387"/>
      <c r="C16" s="22"/>
      <c r="D16" s="25"/>
      <c r="E16" s="23"/>
      <c r="F16" s="388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85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1713.5999999999997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>
        <f>B2</f>
        <v>0</v>
      </c>
      <c r="B24" s="1"/>
      <c r="C24" s="1" t="str">
        <f>B7</f>
        <v>FRANCIA</v>
      </c>
      <c r="D24" s="1" t="s">
        <v>6</v>
      </c>
      <c r="E24" s="9">
        <f>F4</f>
        <v>512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88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1713.5999999999997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4">
    <mergeCell ref="E28:F28"/>
    <mergeCell ref="A30:D30"/>
    <mergeCell ref="A31:B31"/>
    <mergeCell ref="A32:B32"/>
    <mergeCell ref="A33:B33"/>
    <mergeCell ref="A27:B27"/>
    <mergeCell ref="A28:B28"/>
    <mergeCell ref="A18:B18"/>
    <mergeCell ref="A1:B1"/>
    <mergeCell ref="C1:D1"/>
    <mergeCell ref="A13:B13"/>
    <mergeCell ref="A14:B14"/>
    <mergeCell ref="A15:B15"/>
    <mergeCell ref="A17:B17"/>
    <mergeCell ref="A19:B19"/>
    <mergeCell ref="A20:B20"/>
    <mergeCell ref="A21:B21"/>
    <mergeCell ref="A25:B25"/>
    <mergeCell ref="A26:B26"/>
    <mergeCell ref="E1:F1"/>
    <mergeCell ref="A2:B2"/>
    <mergeCell ref="A11:B11"/>
    <mergeCell ref="C11:E11"/>
    <mergeCell ref="A12:B12"/>
  </mergeCells>
  <pageMargins left="0.7" right="0.7" top="0.75" bottom="0.75" header="0.3" footer="0.3"/>
  <pageSetup paperSize="9" orientation="portrait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511</v>
      </c>
    </row>
    <row r="5" spans="1:6" ht="18.75" x14ac:dyDescent="0.3">
      <c r="A5" s="1" t="s">
        <v>7</v>
      </c>
      <c r="B5" s="275">
        <f>B6*B8</f>
        <v>139.4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328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8.6083213773314196</v>
      </c>
    </row>
    <row r="9" spans="1:6" ht="18.75" x14ac:dyDescent="0.3">
      <c r="A9" s="1" t="s">
        <v>66</v>
      </c>
      <c r="B9" s="296">
        <v>5129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89"/>
      <c r="D12" s="389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86"/>
      <c r="D13" s="386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87"/>
      <c r="B16" s="387"/>
      <c r="C16" s="22"/>
      <c r="D16" s="25"/>
      <c r="E16" s="23"/>
      <c r="F16" s="388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85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1672.8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>
        <f>B2</f>
        <v>0</v>
      </c>
      <c r="B24" s="1"/>
      <c r="C24" s="1" t="str">
        <f>B7</f>
        <v>FRANCIA</v>
      </c>
      <c r="D24" s="1" t="s">
        <v>6</v>
      </c>
      <c r="E24" s="9">
        <f>F4</f>
        <v>511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88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1672.8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4">
    <mergeCell ref="E28:F28"/>
    <mergeCell ref="A30:D30"/>
    <mergeCell ref="A31:B31"/>
    <mergeCell ref="A32:B32"/>
    <mergeCell ref="A33:B33"/>
    <mergeCell ref="A27:B27"/>
    <mergeCell ref="A28:B28"/>
    <mergeCell ref="A18:B18"/>
    <mergeCell ref="A1:B1"/>
    <mergeCell ref="C1:D1"/>
    <mergeCell ref="A13:B13"/>
    <mergeCell ref="A14:B14"/>
    <mergeCell ref="A15:B15"/>
    <mergeCell ref="A17:B17"/>
    <mergeCell ref="A19:B19"/>
    <mergeCell ref="A20:B20"/>
    <mergeCell ref="A21:B21"/>
    <mergeCell ref="A25:B25"/>
    <mergeCell ref="A26:B26"/>
    <mergeCell ref="E1:F1"/>
    <mergeCell ref="A2:B2"/>
    <mergeCell ref="A11:B11"/>
    <mergeCell ref="C11:E11"/>
    <mergeCell ref="A12:B12"/>
  </mergeCells>
  <pageMargins left="0.7" right="0.7" top="0.75" bottom="0.75" header="0.3" footer="0.3"/>
  <pageSetup paperSize="9" orientation="portrait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510</v>
      </c>
    </row>
    <row r="5" spans="1:6" ht="18.75" x14ac:dyDescent="0.3">
      <c r="A5" s="1" t="s">
        <v>7</v>
      </c>
      <c r="B5" s="275">
        <f>B6*B8</f>
        <v>139.4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328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8.6083213773314196</v>
      </c>
    </row>
    <row r="9" spans="1:6" ht="18.75" x14ac:dyDescent="0.3">
      <c r="A9" s="1" t="s">
        <v>66</v>
      </c>
      <c r="B9" s="296">
        <v>5129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89"/>
      <c r="D12" s="389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86"/>
      <c r="D13" s="386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87"/>
      <c r="B16" s="387"/>
      <c r="C16" s="22"/>
      <c r="D16" s="25"/>
      <c r="E16" s="23"/>
      <c r="F16" s="388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85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1672.8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>
        <f>B2</f>
        <v>0</v>
      </c>
      <c r="B24" s="1"/>
      <c r="C24" s="1" t="str">
        <f>B7</f>
        <v>FRANCIA</v>
      </c>
      <c r="D24" s="1" t="s">
        <v>6</v>
      </c>
      <c r="E24" s="9">
        <f>F4</f>
        <v>510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88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1672.8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4">
    <mergeCell ref="E28:F28"/>
    <mergeCell ref="A30:D30"/>
    <mergeCell ref="A31:B31"/>
    <mergeCell ref="A32:B32"/>
    <mergeCell ref="A33:B33"/>
    <mergeCell ref="A27:B27"/>
    <mergeCell ref="A28:B28"/>
    <mergeCell ref="A18:B18"/>
    <mergeCell ref="A1:B1"/>
    <mergeCell ref="C1:D1"/>
    <mergeCell ref="A13:B13"/>
    <mergeCell ref="A14:B14"/>
    <mergeCell ref="A15:B15"/>
    <mergeCell ref="A17:B17"/>
    <mergeCell ref="A19:B19"/>
    <mergeCell ref="A20:B20"/>
    <mergeCell ref="A21:B21"/>
    <mergeCell ref="A25:B25"/>
    <mergeCell ref="A26:B26"/>
    <mergeCell ref="E1:F1"/>
    <mergeCell ref="A2:B2"/>
    <mergeCell ref="A11:B11"/>
    <mergeCell ref="C11:E11"/>
    <mergeCell ref="A12:B12"/>
  </mergeCells>
  <pageMargins left="0.7" right="0.7" top="0.75" bottom="0.75" header="0.3" footer="0.3"/>
  <pageSetup paperSize="9" orientation="portrait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5" zoomScale="130" zoomScaleNormal="130" workbookViewId="0">
      <selection activeCell="G14" sqref="G14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509</v>
      </c>
    </row>
    <row r="5" spans="1:6" ht="18.75" x14ac:dyDescent="0.3">
      <c r="A5" s="1" t="s">
        <v>7</v>
      </c>
      <c r="B5" s="275">
        <f>B6*B8</f>
        <v>144.5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8.3044982698961931</v>
      </c>
    </row>
    <row r="9" spans="1:6" ht="18.75" x14ac:dyDescent="0.3">
      <c r="A9" s="1" t="s">
        <v>66</v>
      </c>
      <c r="B9" s="296">
        <v>5128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83"/>
      <c r="D12" s="383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79"/>
      <c r="D13" s="379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80"/>
      <c r="B16" s="380"/>
      <c r="C16" s="22"/>
      <c r="D16" s="25"/>
      <c r="E16" s="23"/>
      <c r="F16" s="382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81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1734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>
        <f>B2</f>
        <v>0</v>
      </c>
      <c r="B24" s="1"/>
      <c r="C24" s="1" t="str">
        <f>B7</f>
        <v>FRANCIA</v>
      </c>
      <c r="D24" s="1" t="s">
        <v>6</v>
      </c>
      <c r="E24" s="9">
        <f>F4</f>
        <v>509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82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1734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4">
    <mergeCell ref="E1:F1"/>
    <mergeCell ref="A2:B2"/>
    <mergeCell ref="A11:B11"/>
    <mergeCell ref="C11:E11"/>
    <mergeCell ref="A12:B12"/>
    <mergeCell ref="A27:B27"/>
    <mergeCell ref="A28:B28"/>
    <mergeCell ref="A18:B18"/>
    <mergeCell ref="A1:B1"/>
    <mergeCell ref="C1:D1"/>
    <mergeCell ref="A13:B13"/>
    <mergeCell ref="A14:B14"/>
    <mergeCell ref="A15:B15"/>
    <mergeCell ref="A17:B17"/>
    <mergeCell ref="A19:B19"/>
    <mergeCell ref="A20:B20"/>
    <mergeCell ref="A21:B21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zoomScale="130" zoomScaleNormal="130" workbookViewId="0">
      <selection activeCell="A10" sqref="A10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508</v>
      </c>
    </row>
    <row r="5" spans="1:6" ht="18.75" x14ac:dyDescent="0.3">
      <c r="A5" s="1" t="s">
        <v>7</v>
      </c>
      <c r="B5" s="275">
        <f>B6*B8</f>
        <v>142.375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335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8.4284460052677783</v>
      </c>
    </row>
    <row r="9" spans="1:6" ht="18.75" x14ac:dyDescent="0.3">
      <c r="A9" s="1" t="s">
        <v>66</v>
      </c>
      <c r="B9" s="296">
        <v>5128</v>
      </c>
      <c r="C9" s="1"/>
      <c r="D9" s="1"/>
      <c r="E9" s="1"/>
      <c r="F9" s="1"/>
    </row>
    <row r="10" spans="1:6" ht="18.75" x14ac:dyDescent="0.3">
      <c r="A10" s="1" t="s">
        <v>29</v>
      </c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83"/>
      <c r="D12" s="383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79"/>
      <c r="D13" s="379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80"/>
      <c r="B16" s="380"/>
      <c r="C16" s="22"/>
      <c r="D16" s="25"/>
      <c r="E16" s="23"/>
      <c r="F16" s="382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81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1708.5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>
        <f>B2</f>
        <v>0</v>
      </c>
      <c r="B24" s="1"/>
      <c r="C24" s="1" t="str">
        <f>B7</f>
        <v>FRANCIA</v>
      </c>
      <c r="D24" s="1" t="s">
        <v>6</v>
      </c>
      <c r="E24" s="9">
        <f>F4</f>
        <v>508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82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1708.5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4">
    <mergeCell ref="E1:F1"/>
    <mergeCell ref="A2:B2"/>
    <mergeCell ref="A11:B11"/>
    <mergeCell ref="C11:E11"/>
    <mergeCell ref="A12:B12"/>
    <mergeCell ref="A27:B27"/>
    <mergeCell ref="A28:B28"/>
    <mergeCell ref="A18:B18"/>
    <mergeCell ref="A1:B1"/>
    <mergeCell ref="C1:D1"/>
    <mergeCell ref="A13:B13"/>
    <mergeCell ref="A14:B14"/>
    <mergeCell ref="A15:B15"/>
    <mergeCell ref="A17:B17"/>
    <mergeCell ref="A19:B19"/>
    <mergeCell ref="A20:B20"/>
    <mergeCell ref="A21:B21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3"/>
  <sheetViews>
    <sheetView topLeftCell="A10" zoomScale="130" zoomScaleNormal="130" workbookViewId="0">
      <selection activeCell="A16" sqref="A16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58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507</v>
      </c>
    </row>
    <row r="5" spans="1:6" ht="18.75" x14ac:dyDescent="0.3">
      <c r="A5" s="1" t="s">
        <v>7</v>
      </c>
      <c r="B5" s="275">
        <f>B6*B8</f>
        <v>144.5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8.3044982698961931</v>
      </c>
    </row>
    <row r="9" spans="1:6" ht="18.75" x14ac:dyDescent="0.3">
      <c r="A9" s="1" t="s">
        <v>66</v>
      </c>
      <c r="B9" s="296">
        <v>5128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2088" t="s">
        <v>18</v>
      </c>
      <c r="B11" s="2090"/>
      <c r="C11" s="2088"/>
      <c r="D11" s="2089"/>
      <c r="E11" s="2090"/>
      <c r="F11" s="1"/>
    </row>
    <row r="12" spans="1:6" ht="18.75" x14ac:dyDescent="0.3">
      <c r="A12" s="2186" t="s">
        <v>19</v>
      </c>
      <c r="B12" s="2187"/>
      <c r="C12" s="383"/>
      <c r="D12" s="383">
        <v>0.5</v>
      </c>
      <c r="E12" s="21">
        <f>F7*D12</f>
        <v>600</v>
      </c>
      <c r="F12" s="1"/>
    </row>
    <row r="13" spans="1:6" ht="18.75" x14ac:dyDescent="0.3">
      <c r="A13" s="2186" t="s">
        <v>20</v>
      </c>
      <c r="B13" s="2072"/>
      <c r="C13" s="379"/>
      <c r="D13" s="379">
        <v>1</v>
      </c>
      <c r="E13" s="21">
        <f>F7*D13</f>
        <v>1200</v>
      </c>
      <c r="F13" s="1"/>
    </row>
    <row r="14" spans="1:6" ht="18.75" x14ac:dyDescent="0.3">
      <c r="A14" s="2186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6" ht="18.75" x14ac:dyDescent="0.3">
      <c r="A15" s="2186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380"/>
      <c r="B16" s="380"/>
      <c r="C16" s="22"/>
      <c r="D16" s="25"/>
      <c r="E16" s="23"/>
      <c r="F16" s="382" t="s">
        <v>84</v>
      </c>
    </row>
    <row r="17" spans="1:6" ht="18.75" x14ac:dyDescent="0.3">
      <c r="A17" s="2073" t="s">
        <v>23</v>
      </c>
      <c r="B17" s="2074"/>
      <c r="C17" s="176"/>
      <c r="D17" s="280"/>
      <c r="E17" s="1"/>
      <c r="F17" s="211"/>
    </row>
    <row r="18" spans="1:6" ht="18.75" x14ac:dyDescent="0.3">
      <c r="A18" s="2079" t="s">
        <v>24</v>
      </c>
      <c r="B18" s="2079"/>
      <c r="C18" s="31" t="s">
        <v>25</v>
      </c>
      <c r="D18" s="381" t="s">
        <v>26</v>
      </c>
      <c r="E18" s="1"/>
      <c r="F18" s="212"/>
    </row>
    <row r="19" spans="1:6" ht="18.75" x14ac:dyDescent="0.3">
      <c r="A19" s="2076" t="s">
        <v>52</v>
      </c>
      <c r="B19" s="2076"/>
      <c r="C19" s="20">
        <v>1.2</v>
      </c>
      <c r="D19" s="74">
        <f>B5*C19/100*1000</f>
        <v>1734</v>
      </c>
      <c r="E19" s="1"/>
      <c r="F19" s="212"/>
    </row>
    <row r="20" spans="1:6" ht="18.75" x14ac:dyDescent="0.3">
      <c r="A20" s="2072"/>
      <c r="B20" s="2072"/>
      <c r="C20" s="34"/>
      <c r="D20" s="74"/>
      <c r="E20" s="1"/>
      <c r="F20" s="212"/>
    </row>
    <row r="21" spans="1:6" ht="18.75" x14ac:dyDescent="0.3">
      <c r="A21" s="2072"/>
      <c r="B21" s="2072"/>
      <c r="C21" s="20"/>
      <c r="D21" s="74"/>
      <c r="E21" s="1"/>
      <c r="F21" s="213"/>
    </row>
    <row r="22" spans="1:6" ht="18.75" x14ac:dyDescent="0.3">
      <c r="A22" s="36"/>
      <c r="B22" s="36"/>
      <c r="C22" s="22" t="s">
        <v>29</v>
      </c>
      <c r="D22" s="23"/>
      <c r="E22" s="1"/>
      <c r="F22" s="1"/>
    </row>
    <row r="23" spans="1:6" ht="18.75" x14ac:dyDescent="0.3">
      <c r="A23" s="262"/>
      <c r="B23" s="262"/>
      <c r="C23" s="263"/>
      <c r="D23" s="264"/>
      <c r="E23" s="265"/>
      <c r="F23" s="265"/>
    </row>
    <row r="24" spans="1:6" ht="18.75" x14ac:dyDescent="0.3">
      <c r="A24" s="1">
        <f>B2</f>
        <v>0</v>
      </c>
      <c r="B24" s="1"/>
      <c r="C24" s="1" t="str">
        <f>B7</f>
        <v>FRANCIA</v>
      </c>
      <c r="D24" s="1" t="s">
        <v>6</v>
      </c>
      <c r="E24" s="9">
        <f>F4</f>
        <v>507</v>
      </c>
      <c r="F24" s="4">
        <f ca="1">F2</f>
        <v>45555</v>
      </c>
    </row>
    <row r="25" spans="1:6" ht="18.75" x14ac:dyDescent="0.3">
      <c r="A25" s="2094" t="s">
        <v>24</v>
      </c>
      <c r="B25" s="2094"/>
      <c r="C25" s="46" t="s">
        <v>25</v>
      </c>
      <c r="D25" s="382" t="s">
        <v>26</v>
      </c>
      <c r="E25" s="1"/>
      <c r="F25" s="1"/>
    </row>
    <row r="26" spans="1:6" ht="18.75" x14ac:dyDescent="0.3">
      <c r="A26" s="2095" t="str">
        <f>A19</f>
        <v>AZUL LUMACRON FBLE 150%</v>
      </c>
      <c r="B26" s="2096"/>
      <c r="C26" s="48">
        <f t="shared" ref="C26:D26" si="0">C19</f>
        <v>1.2</v>
      </c>
      <c r="D26" s="49">
        <f t="shared" si="0"/>
        <v>1734</v>
      </c>
      <c r="E26" s="1"/>
      <c r="F26" s="1"/>
    </row>
    <row r="27" spans="1:6" ht="18.75" x14ac:dyDescent="0.3">
      <c r="A27" s="2160"/>
      <c r="B27" s="2161"/>
      <c r="C27" s="48"/>
      <c r="D27" s="49"/>
      <c r="E27" s="1"/>
      <c r="F27" s="1"/>
    </row>
    <row r="28" spans="1:6" ht="18.75" x14ac:dyDescent="0.3">
      <c r="A28" s="2160"/>
      <c r="B28" s="2161"/>
      <c r="C28" s="48"/>
      <c r="D28" s="49"/>
      <c r="E28" s="2107" t="s">
        <v>83</v>
      </c>
      <c r="F28" s="2108"/>
    </row>
    <row r="29" spans="1:6" x14ac:dyDescent="0.25">
      <c r="D29" s="50"/>
    </row>
    <row r="30" spans="1:6" x14ac:dyDescent="0.25">
      <c r="A30" s="2070" t="s">
        <v>69</v>
      </c>
      <c r="B30" s="2070"/>
      <c r="C30" s="2070"/>
      <c r="D30" s="2070"/>
    </row>
    <row r="31" spans="1:6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6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4">
    <mergeCell ref="E1:F1"/>
    <mergeCell ref="A2:B2"/>
    <mergeCell ref="A11:B11"/>
    <mergeCell ref="C11:E11"/>
    <mergeCell ref="A12:B12"/>
    <mergeCell ref="A27:B27"/>
    <mergeCell ref="A28:B28"/>
    <mergeCell ref="A18:B18"/>
    <mergeCell ref="A1:B1"/>
    <mergeCell ref="C1:D1"/>
    <mergeCell ref="A13:B13"/>
    <mergeCell ref="A14:B14"/>
    <mergeCell ref="A15:B15"/>
    <mergeCell ref="A17:B17"/>
    <mergeCell ref="A19:B19"/>
    <mergeCell ref="A20:B20"/>
    <mergeCell ref="A21:B21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98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10" ht="18.75" x14ac:dyDescent="0.3">
      <c r="A3" s="1" t="s">
        <v>2</v>
      </c>
      <c r="B3" s="275" t="s">
        <v>38</v>
      </c>
      <c r="C3" s="3"/>
      <c r="D3" s="216"/>
      <c r="E3" s="3" t="s">
        <v>3</v>
      </c>
      <c r="F3" s="279" t="s">
        <v>33</v>
      </c>
      <c r="G3" s="3"/>
    </row>
    <row r="4" spans="1:10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498</v>
      </c>
      <c r="G4" s="3"/>
    </row>
    <row r="5" spans="1:10" ht="18.75" x14ac:dyDescent="0.3">
      <c r="A5" s="1" t="s">
        <v>7</v>
      </c>
      <c r="B5" s="277">
        <f>B6*B8</f>
        <v>172.48</v>
      </c>
      <c r="C5" s="3" t="s">
        <v>8</v>
      </c>
      <c r="D5" s="3"/>
      <c r="E5" s="5" t="s">
        <v>9</v>
      </c>
      <c r="F5" s="279" t="s">
        <v>10</v>
      </c>
      <c r="G5" s="3"/>
    </row>
    <row r="6" spans="1:10" ht="18.75" x14ac:dyDescent="0.3">
      <c r="A6" s="1" t="s">
        <v>11</v>
      </c>
      <c r="B6" s="276">
        <v>1120</v>
      </c>
      <c r="C6" s="3" t="s">
        <v>5</v>
      </c>
      <c r="D6" s="3"/>
      <c r="E6" s="3" t="s">
        <v>12</v>
      </c>
      <c r="F6" s="279" t="s">
        <v>13</v>
      </c>
      <c r="G6" s="3"/>
    </row>
    <row r="7" spans="1:10" ht="18.75" x14ac:dyDescent="0.3">
      <c r="A7" s="1" t="s">
        <v>14</v>
      </c>
      <c r="B7" s="275" t="s">
        <v>103</v>
      </c>
      <c r="C7" s="3"/>
      <c r="D7" s="3"/>
      <c r="E7" s="3" t="s">
        <v>15</v>
      </c>
      <c r="F7" s="296">
        <v>1200</v>
      </c>
      <c r="G7" s="3"/>
    </row>
    <row r="8" spans="1:10" ht="18.75" x14ac:dyDescent="0.3">
      <c r="A8" s="1" t="s">
        <v>16</v>
      </c>
      <c r="B8" s="359">
        <v>0.154</v>
      </c>
      <c r="C8" s="3"/>
      <c r="D8" s="3"/>
      <c r="E8" s="3" t="s">
        <v>17</v>
      </c>
      <c r="F8" s="296">
        <f>F7/B5</f>
        <v>6.9573283858998147</v>
      </c>
      <c r="G8" s="3"/>
    </row>
    <row r="9" spans="1:10" ht="18.75" x14ac:dyDescent="0.3">
      <c r="A9" s="1" t="s">
        <v>66</v>
      </c>
      <c r="B9" s="1">
        <v>5071</v>
      </c>
      <c r="C9" s="1"/>
      <c r="D9" s="1"/>
      <c r="E9" s="1"/>
      <c r="F9" s="1"/>
    </row>
    <row r="10" spans="1:10" ht="18.75" x14ac:dyDescent="0.3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088" t="s">
        <v>18</v>
      </c>
      <c r="B11" s="2089"/>
      <c r="C11" s="373"/>
      <c r="D11" s="373"/>
      <c r="E11" s="376"/>
      <c r="F11" s="1"/>
    </row>
    <row r="12" spans="1:10" ht="18.75" x14ac:dyDescent="0.3">
      <c r="A12" s="2072" t="s">
        <v>20</v>
      </c>
      <c r="B12" s="2072"/>
      <c r="C12" s="372"/>
      <c r="D12" s="372">
        <v>1</v>
      </c>
      <c r="E12" s="21">
        <f>F7*D12</f>
        <v>1200</v>
      </c>
      <c r="F12" s="1"/>
    </row>
    <row r="13" spans="1:10" ht="18.75" x14ac:dyDescent="0.3">
      <c r="A13" s="2072" t="s">
        <v>21</v>
      </c>
      <c r="B13" s="2072"/>
      <c r="C13" s="20"/>
      <c r="D13" s="21">
        <v>2</v>
      </c>
      <c r="E13" s="21">
        <f>D13*F7</f>
        <v>2400</v>
      </c>
      <c r="F13" s="1"/>
    </row>
    <row r="14" spans="1:10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10" ht="18.75" x14ac:dyDescent="0.3">
      <c r="A15" s="2105"/>
      <c r="B15" s="2105"/>
      <c r="C15" s="22"/>
      <c r="D15" s="23"/>
      <c r="E15" s="23"/>
      <c r="F15" s="1"/>
    </row>
    <row r="16" spans="1:10" ht="18.75" x14ac:dyDescent="0.3">
      <c r="A16" s="374" t="s">
        <v>29</v>
      </c>
      <c r="B16" s="374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1"/>
    </row>
    <row r="18" spans="1:12" ht="18.75" x14ac:dyDescent="0.3">
      <c r="A18" s="2079" t="s">
        <v>24</v>
      </c>
      <c r="B18" s="2079"/>
      <c r="C18" s="378" t="s">
        <v>25</v>
      </c>
      <c r="D18" s="375" t="s">
        <v>26</v>
      </c>
      <c r="E18" s="1"/>
      <c r="F18" s="211"/>
    </row>
    <row r="19" spans="1:12" ht="18.75" x14ac:dyDescent="0.3">
      <c r="A19" s="2077" t="s">
        <v>27</v>
      </c>
      <c r="B19" s="2077"/>
      <c r="C19" s="20">
        <v>0.51</v>
      </c>
      <c r="D19" s="74">
        <f>B5*C19/100*1000</f>
        <v>879.64800000000002</v>
      </c>
      <c r="E19" s="1"/>
      <c r="F19" s="212"/>
    </row>
    <row r="20" spans="1:12" ht="18.75" x14ac:dyDescent="0.3">
      <c r="A20" s="2077" t="s">
        <v>28</v>
      </c>
      <c r="B20" s="2077"/>
      <c r="C20" s="34">
        <v>0.16</v>
      </c>
      <c r="D20" s="74">
        <f>B5*C20/100*1000</f>
        <v>275.96800000000002</v>
      </c>
      <c r="E20" s="1"/>
      <c r="F20" s="212"/>
    </row>
    <row r="21" spans="1:12" ht="18.75" x14ac:dyDescent="0.3">
      <c r="A21" s="2077" t="s">
        <v>67</v>
      </c>
      <c r="B21" s="2077"/>
      <c r="C21" s="20">
        <v>0.64</v>
      </c>
      <c r="D21" s="74">
        <f>B5*C21/100*1000</f>
        <v>1103.8720000000001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GRIS TOPO</v>
      </c>
      <c r="D24" s="377" t="s">
        <v>30</v>
      </c>
      <c r="E24" s="9">
        <f>F4</f>
        <v>498</v>
      </c>
      <c r="F24" s="4">
        <f ca="1">F2</f>
        <v>45555</v>
      </c>
    </row>
    <row r="25" spans="1:12" ht="18.75" x14ac:dyDescent="0.3">
      <c r="A25" s="2079" t="s">
        <v>24</v>
      </c>
      <c r="B25" s="2079"/>
      <c r="C25" s="378" t="s">
        <v>25</v>
      </c>
      <c r="D25" s="375" t="s">
        <v>26</v>
      </c>
      <c r="E25" s="1"/>
      <c r="F25" s="1"/>
    </row>
    <row r="26" spans="1:12" ht="18.75" x14ac:dyDescent="0.3">
      <c r="A26" s="2123" t="str">
        <f>A19</f>
        <v>PARDO LUMACRON SER 150%</v>
      </c>
      <c r="B26" s="2124"/>
      <c r="C26" s="48">
        <f>C19</f>
        <v>0.51</v>
      </c>
      <c r="D26" s="49">
        <f>B5*C26/100*1000</f>
        <v>879.64800000000002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>C20</f>
        <v>0.16</v>
      </c>
      <c r="D27" s="49">
        <f>B5*C27/100*1000</f>
        <v>275.96800000000002</v>
      </c>
      <c r="E27" s="1"/>
      <c r="F27" s="1"/>
    </row>
    <row r="28" spans="1:12" ht="15" customHeight="1" x14ac:dyDescent="0.3">
      <c r="A28" s="2095" t="str">
        <f>A21</f>
        <v>AZUL LUMACRON F2GS 200%</v>
      </c>
      <c r="B28" s="2096"/>
      <c r="C28" s="48">
        <f>C21</f>
        <v>0.64</v>
      </c>
      <c r="D28" s="49">
        <f>B5*C28/100*1000</f>
        <v>1103.8720000000001</v>
      </c>
      <c r="E28" s="2107" t="s">
        <v>83</v>
      </c>
      <c r="F28" s="2108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2">
    <mergeCell ref="E28:F28"/>
    <mergeCell ref="A30:D30"/>
    <mergeCell ref="A31:B31"/>
    <mergeCell ref="A32:B32"/>
    <mergeCell ref="A33:B33"/>
    <mergeCell ref="A27:B27"/>
    <mergeCell ref="A28:B28"/>
    <mergeCell ref="A13:B13"/>
    <mergeCell ref="A14:B14"/>
    <mergeCell ref="A15:B15"/>
    <mergeCell ref="A17:B17"/>
    <mergeCell ref="A18:B18"/>
    <mergeCell ref="A19:B19"/>
    <mergeCell ref="A20:B20"/>
    <mergeCell ref="A21:B21"/>
    <mergeCell ref="A25:B25"/>
    <mergeCell ref="A26:B26"/>
    <mergeCell ref="A12:B12"/>
    <mergeCell ref="A1:B1"/>
    <mergeCell ref="C1:D1"/>
    <mergeCell ref="E1:F1"/>
    <mergeCell ref="A11:B11"/>
  </mergeCells>
  <pageMargins left="0.7" right="0.7" top="0.75" bottom="0.75" header="0.3" footer="0.3"/>
  <pageSetup paperSize="9" orientation="portrait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492</v>
      </c>
      <c r="G4" s="3"/>
    </row>
    <row r="5" spans="1:7" ht="18.75" x14ac:dyDescent="0.3">
      <c r="A5" s="1" t="s">
        <v>7</v>
      </c>
      <c r="B5" s="277">
        <f>B6*B8</f>
        <v>127.5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300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369">
        <f>F7/B5</f>
        <v>9.4117647058823533</v>
      </c>
      <c r="G8" s="3"/>
    </row>
    <row r="9" spans="1:7" ht="18.75" x14ac:dyDescent="0.3">
      <c r="A9" s="1" t="s">
        <v>66</v>
      </c>
      <c r="B9" s="1">
        <v>4910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66"/>
      <c r="D11" s="366"/>
      <c r="E11" s="367"/>
      <c r="F11" s="1"/>
    </row>
    <row r="12" spans="1:7" ht="18.75" x14ac:dyDescent="0.3">
      <c r="A12" s="2072" t="s">
        <v>19</v>
      </c>
      <c r="B12" s="2072"/>
      <c r="C12" s="368"/>
      <c r="D12" s="36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64"/>
      <c r="D13" s="36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362"/>
      <c r="B17" s="362"/>
      <c r="C17" s="22"/>
      <c r="D17" s="25"/>
      <c r="E17" s="23"/>
      <c r="F17" s="365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71" t="s">
        <v>25</v>
      </c>
      <c r="D19" s="363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331.49999999999994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95.625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2040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369" t="s">
        <v>30</v>
      </c>
      <c r="E25" s="9">
        <f>F4</f>
        <v>492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70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331.49999999999994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95.625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2040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491</v>
      </c>
      <c r="G4" s="3"/>
    </row>
    <row r="5" spans="1:7" ht="18.75" x14ac:dyDescent="0.3">
      <c r="A5" s="1" t="s">
        <v>7</v>
      </c>
      <c r="B5" s="277">
        <f>B6*B8</f>
        <v>127.925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301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369">
        <f>F7/B5</f>
        <v>9.3804963846003524</v>
      </c>
      <c r="G8" s="3"/>
    </row>
    <row r="9" spans="1:7" ht="18.75" x14ac:dyDescent="0.3">
      <c r="A9" s="1" t="s">
        <v>66</v>
      </c>
      <c r="B9" s="1">
        <v>4910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66"/>
      <c r="D11" s="366"/>
      <c r="E11" s="367"/>
      <c r="F11" s="1"/>
    </row>
    <row r="12" spans="1:7" ht="18.75" x14ac:dyDescent="0.3">
      <c r="A12" s="2072" t="s">
        <v>19</v>
      </c>
      <c r="B12" s="2072"/>
      <c r="C12" s="368"/>
      <c r="D12" s="36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64"/>
      <c r="D13" s="36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362"/>
      <c r="B17" s="362"/>
      <c r="C17" s="22"/>
      <c r="D17" s="25"/>
      <c r="E17" s="23"/>
      <c r="F17" s="365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71" t="s">
        <v>25</v>
      </c>
      <c r="D19" s="363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332.60499999999996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95.943749999999994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2046.8000000000002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369" t="s">
        <v>30</v>
      </c>
      <c r="E25" s="9">
        <f>F4</f>
        <v>491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70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332.60499999999996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95.943749999999994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2046.8000000000002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490</v>
      </c>
      <c r="G4" s="3"/>
    </row>
    <row r="5" spans="1:7" ht="18.75" x14ac:dyDescent="0.3">
      <c r="A5" s="1" t="s">
        <v>7</v>
      </c>
      <c r="B5" s="277">
        <f>B6*B8</f>
        <v>120.7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284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369">
        <f>F7/B5</f>
        <v>9.9420049710024845</v>
      </c>
      <c r="G8" s="3"/>
    </row>
    <row r="9" spans="1:7" ht="18.75" x14ac:dyDescent="0.3">
      <c r="A9" s="1" t="s">
        <v>66</v>
      </c>
      <c r="B9" s="1">
        <v>4910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66"/>
      <c r="D11" s="366"/>
      <c r="E11" s="367"/>
      <c r="F11" s="1"/>
    </row>
    <row r="12" spans="1:7" ht="18.75" x14ac:dyDescent="0.3">
      <c r="A12" s="2072" t="s">
        <v>19</v>
      </c>
      <c r="B12" s="2072"/>
      <c r="C12" s="368"/>
      <c r="D12" s="36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64"/>
      <c r="D13" s="36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362"/>
      <c r="B17" s="362"/>
      <c r="C17" s="22"/>
      <c r="D17" s="25"/>
      <c r="E17" s="23"/>
      <c r="F17" s="365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71" t="s">
        <v>25</v>
      </c>
      <c r="D19" s="363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313.82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90.525000000000006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1931.2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369" t="s">
        <v>30</v>
      </c>
      <c r="E25" s="9">
        <f>F4</f>
        <v>490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70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313.82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90.525000000000006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1931.2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0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32</v>
      </c>
      <c r="C3" s="3"/>
      <c r="D3" s="5"/>
      <c r="E3" s="3" t="s">
        <v>3</v>
      </c>
      <c r="F3" s="35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489</v>
      </c>
      <c r="G4" s="3"/>
    </row>
    <row r="5" spans="1:7" ht="18.75" x14ac:dyDescent="0.3">
      <c r="A5" s="1" t="s">
        <v>7</v>
      </c>
      <c r="B5" s="277">
        <f>B6*B8</f>
        <v>113.05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266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10.614772224679346</v>
      </c>
      <c r="G8" s="3"/>
    </row>
    <row r="9" spans="1:7" ht="18.75" x14ac:dyDescent="0.3">
      <c r="A9" s="1" t="s">
        <v>66</v>
      </c>
      <c r="B9" s="296">
        <v>4909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54"/>
      <c r="D11" s="354"/>
      <c r="E11" s="355"/>
      <c r="F11" s="1"/>
    </row>
    <row r="12" spans="1:7" ht="18.75" x14ac:dyDescent="0.3">
      <c r="A12" s="2072" t="s">
        <v>19</v>
      </c>
      <c r="B12" s="2072"/>
      <c r="C12" s="358"/>
      <c r="D12" s="35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51"/>
      <c r="D13" s="35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352"/>
      <c r="B17" s="352"/>
      <c r="C17" s="22"/>
      <c r="D17" s="25"/>
      <c r="E17" s="23"/>
      <c r="F17" s="357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356" t="s">
        <v>25</v>
      </c>
      <c r="D19" s="353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113.05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4069.7999999999997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350" t="s">
        <v>30</v>
      </c>
      <c r="E25" s="9">
        <f>F4</f>
        <v>489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356" t="s">
        <v>25</v>
      </c>
      <c r="D26" s="353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113.05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4069.7999999999997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7"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32</v>
      </c>
      <c r="C3" s="3"/>
      <c r="D3" s="5"/>
      <c r="E3" s="3" t="s">
        <v>3</v>
      </c>
      <c r="F3" s="35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488</v>
      </c>
      <c r="G4" s="3"/>
    </row>
    <row r="5" spans="1:7" ht="18.75" x14ac:dyDescent="0.3">
      <c r="A5" s="1" t="s">
        <v>7</v>
      </c>
      <c r="B5" s="277">
        <f>B6*B8</f>
        <v>124.52499999999999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293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9.6366191527805665</v>
      </c>
      <c r="G8" s="3"/>
    </row>
    <row r="9" spans="1:7" ht="18.75" x14ac:dyDescent="0.3">
      <c r="A9" s="1" t="s">
        <v>66</v>
      </c>
      <c r="B9" s="296">
        <v>4909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54"/>
      <c r="D11" s="354"/>
      <c r="E11" s="355"/>
      <c r="F11" s="1"/>
    </row>
    <row r="12" spans="1:7" ht="18.75" x14ac:dyDescent="0.3">
      <c r="A12" s="2072" t="s">
        <v>19</v>
      </c>
      <c r="B12" s="2072"/>
      <c r="C12" s="358"/>
      <c r="D12" s="35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51"/>
      <c r="D13" s="35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352"/>
      <c r="B17" s="352"/>
      <c r="C17" s="22"/>
      <c r="D17" s="25"/>
      <c r="E17" s="23"/>
      <c r="F17" s="357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356" t="s">
        <v>25</v>
      </c>
      <c r="D19" s="353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124.52500000000001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4482.8999999999996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350" t="s">
        <v>30</v>
      </c>
      <c r="E25" s="9">
        <f>F4</f>
        <v>488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356" t="s">
        <v>25</v>
      </c>
      <c r="D26" s="353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124.52500000000001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4482.8999999999996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4" zoomScale="130" zoomScaleNormal="130" workbookViewId="0">
      <selection activeCell="A4" sqref="A1:A1048576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32</v>
      </c>
      <c r="C3" s="3"/>
      <c r="D3" s="5"/>
      <c r="E3" s="3" t="s">
        <v>3</v>
      </c>
      <c r="F3" s="350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487</v>
      </c>
      <c r="G4" s="3"/>
    </row>
    <row r="5" spans="1:7" ht="18.75" x14ac:dyDescent="0.3">
      <c r="A5" s="1" t="s">
        <v>7</v>
      </c>
      <c r="B5" s="277">
        <f>B6*B8</f>
        <v>125.8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296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9.5389507154213042</v>
      </c>
      <c r="G8" s="3"/>
    </row>
    <row r="9" spans="1:7" ht="18.75" x14ac:dyDescent="0.3">
      <c r="A9" s="1" t="s">
        <v>66</v>
      </c>
      <c r="B9" s="296">
        <v>4909</v>
      </c>
      <c r="C9" s="1"/>
      <c r="D9" s="1"/>
      <c r="E9" s="2078"/>
      <c r="F9" s="2078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54"/>
      <c r="D11" s="354"/>
      <c r="E11" s="355"/>
      <c r="F11" s="1"/>
    </row>
    <row r="12" spans="1:7" ht="18.75" x14ac:dyDescent="0.3">
      <c r="A12" s="2072" t="s">
        <v>19</v>
      </c>
      <c r="B12" s="2072"/>
      <c r="C12" s="358"/>
      <c r="D12" s="358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51"/>
      <c r="D13" s="35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8.75" x14ac:dyDescent="0.3">
      <c r="A17" s="352"/>
      <c r="B17" s="352"/>
      <c r="C17" s="22"/>
      <c r="D17" s="25"/>
      <c r="E17" s="23"/>
      <c r="F17" s="357" t="s">
        <v>84</v>
      </c>
    </row>
    <row r="18" spans="1:6" ht="18.75" x14ac:dyDescent="0.3">
      <c r="A18" s="2073" t="s">
        <v>23</v>
      </c>
      <c r="B18" s="2074"/>
      <c r="C18" s="176"/>
      <c r="D18" s="280"/>
      <c r="E18" s="1"/>
      <c r="F18" s="211"/>
    </row>
    <row r="19" spans="1:6" ht="18.75" x14ac:dyDescent="0.3">
      <c r="A19" s="2079" t="s">
        <v>24</v>
      </c>
      <c r="B19" s="2079"/>
      <c r="C19" s="356" t="s">
        <v>25</v>
      </c>
      <c r="D19" s="353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125.8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4528.8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350" t="s">
        <v>30</v>
      </c>
      <c r="E25" s="9">
        <f>F4</f>
        <v>487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356" t="s">
        <v>25</v>
      </c>
      <c r="D26" s="353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125.8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4528.8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479</v>
      </c>
    </row>
    <row r="5" spans="1:6" ht="18.75" x14ac:dyDescent="0.3">
      <c r="A5" s="1" t="s">
        <v>7</v>
      </c>
      <c r="B5" s="275">
        <f>B6*B8</f>
        <v>144.5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8.3044982698961931</v>
      </c>
    </row>
    <row r="9" spans="1:6" ht="18.75" x14ac:dyDescent="0.3">
      <c r="A9" s="1" t="s">
        <v>66</v>
      </c>
      <c r="B9" s="296">
        <v>5130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90"/>
      <c r="C12" s="2088"/>
      <c r="D12" s="2089"/>
      <c r="E12" s="2090"/>
      <c r="F12" s="1"/>
    </row>
    <row r="13" spans="1:6" ht="18.75" x14ac:dyDescent="0.3">
      <c r="A13" s="2186" t="s">
        <v>19</v>
      </c>
      <c r="B13" s="2187"/>
      <c r="C13" s="16"/>
      <c r="D13" s="16">
        <v>0.5</v>
      </c>
      <c r="E13" s="21">
        <f>F7*D13</f>
        <v>600</v>
      </c>
      <c r="F13" s="1"/>
    </row>
    <row r="14" spans="1:6" ht="18.75" x14ac:dyDescent="0.3">
      <c r="A14" s="2186" t="s">
        <v>20</v>
      </c>
      <c r="B14" s="2072"/>
      <c r="C14" s="345"/>
      <c r="D14" s="345">
        <v>1</v>
      </c>
      <c r="E14" s="21">
        <f>F7*D14</f>
        <v>1200</v>
      </c>
      <c r="F14" s="1"/>
    </row>
    <row r="15" spans="1:6" ht="18.75" x14ac:dyDescent="0.3">
      <c r="A15" s="2186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2186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9.5" thickBot="1" x14ac:dyDescent="0.35">
      <c r="A17" s="344"/>
      <c r="B17" s="344"/>
      <c r="C17" s="22"/>
      <c r="D17" s="25"/>
      <c r="E17" s="23"/>
      <c r="F17" s="347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31" t="s">
        <v>25</v>
      </c>
      <c r="D19" s="346" t="s">
        <v>26</v>
      </c>
      <c r="E19" s="1"/>
      <c r="F19" s="212"/>
    </row>
    <row r="20" spans="1:6" ht="18.75" x14ac:dyDescent="0.3">
      <c r="A20" s="2076" t="s">
        <v>52</v>
      </c>
      <c r="B20" s="2076"/>
      <c r="C20" s="20">
        <v>1.2</v>
      </c>
      <c r="D20" s="74">
        <f>B5*C20/100*1000</f>
        <v>1734</v>
      </c>
      <c r="E20" s="1"/>
      <c r="F20" s="212"/>
    </row>
    <row r="21" spans="1:6" ht="18.75" x14ac:dyDescent="0.3">
      <c r="A21" s="2072"/>
      <c r="B21" s="2072"/>
      <c r="C21" s="34"/>
      <c r="D21" s="74"/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/>
    </row>
    <row r="23" spans="1:6" ht="18.75" x14ac:dyDescent="0.3">
      <c r="A23" s="36"/>
      <c r="B23" s="36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>
        <f>B2</f>
        <v>0</v>
      </c>
      <c r="B25" s="1"/>
      <c r="C25" s="1" t="str">
        <f>B7</f>
        <v>FRANCIA</v>
      </c>
      <c r="D25" s="1" t="s">
        <v>6</v>
      </c>
      <c r="E25" s="9">
        <f>F4</f>
        <v>479</v>
      </c>
      <c r="F25" s="4">
        <f ca="1">F2</f>
        <v>45555</v>
      </c>
    </row>
    <row r="26" spans="1:6" ht="18.75" x14ac:dyDescent="0.3">
      <c r="A26" s="2094" t="s">
        <v>24</v>
      </c>
      <c r="B26" s="2094"/>
      <c r="C26" s="46" t="s">
        <v>25</v>
      </c>
      <c r="D26" s="347" t="s">
        <v>26</v>
      </c>
      <c r="E26" s="1"/>
      <c r="F26" s="1"/>
    </row>
    <row r="27" spans="1:6" ht="18.75" x14ac:dyDescent="0.3">
      <c r="A27" s="2095" t="str">
        <f>A20</f>
        <v>AZUL LUMACRON FBLE 150%</v>
      </c>
      <c r="B27" s="2096"/>
      <c r="C27" s="48">
        <f t="shared" ref="C27:D27" si="0">C20</f>
        <v>1.2</v>
      </c>
      <c r="D27" s="49">
        <f t="shared" si="0"/>
        <v>1734</v>
      </c>
      <c r="E27" s="1"/>
      <c r="F27" s="1"/>
    </row>
    <row r="28" spans="1:6" ht="18.75" x14ac:dyDescent="0.3">
      <c r="A28" s="2160"/>
      <c r="B28" s="2161"/>
      <c r="C28" s="48"/>
      <c r="D28" s="49"/>
      <c r="E28" s="1"/>
      <c r="F28" s="1"/>
    </row>
    <row r="29" spans="1:6" ht="18.75" x14ac:dyDescent="0.3">
      <c r="A29" s="2160"/>
      <c r="B29" s="2161"/>
      <c r="C29" s="48"/>
      <c r="D29" s="49"/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4">
    <mergeCell ref="E29:F29"/>
    <mergeCell ref="A31:D31"/>
    <mergeCell ref="A32:B32"/>
    <mergeCell ref="A33:B33"/>
    <mergeCell ref="A34:B34"/>
    <mergeCell ref="A28:B28"/>
    <mergeCell ref="A29:B29"/>
    <mergeCell ref="A19:B19"/>
    <mergeCell ref="A1:B1"/>
    <mergeCell ref="C1:D1"/>
    <mergeCell ref="A14:B14"/>
    <mergeCell ref="A15:B15"/>
    <mergeCell ref="A16:B16"/>
    <mergeCell ref="A18:B18"/>
    <mergeCell ref="A20:B20"/>
    <mergeCell ref="A21:B21"/>
    <mergeCell ref="A22:B22"/>
    <mergeCell ref="A26:B26"/>
    <mergeCell ref="A27:B27"/>
    <mergeCell ref="E1:F1"/>
    <mergeCell ref="A2:B2"/>
    <mergeCell ref="A12:B12"/>
    <mergeCell ref="C12:E12"/>
    <mergeCell ref="A13:B13"/>
  </mergeCells>
  <pageMargins left="0.7" right="0.7" top="0.75" bottom="0.75" header="0.3" footer="0.3"/>
  <pageSetup paperSize="9" orientation="portrait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478</v>
      </c>
    </row>
    <row r="5" spans="1:6" ht="18.75" x14ac:dyDescent="0.3">
      <c r="A5" s="1" t="s">
        <v>7</v>
      </c>
      <c r="B5" s="275">
        <f>B6*B8</f>
        <v>144.5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8.3044982698961931</v>
      </c>
    </row>
    <row r="9" spans="1:6" ht="18.75" x14ac:dyDescent="0.3">
      <c r="A9" s="1" t="s">
        <v>66</v>
      </c>
      <c r="B9" s="296">
        <v>5130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90"/>
      <c r="C12" s="2088"/>
      <c r="D12" s="2089"/>
      <c r="E12" s="2090"/>
      <c r="F12" s="1"/>
    </row>
    <row r="13" spans="1:6" ht="18.75" x14ac:dyDescent="0.3">
      <c r="A13" s="2186" t="s">
        <v>19</v>
      </c>
      <c r="B13" s="2187"/>
      <c r="C13" s="16"/>
      <c r="D13" s="16">
        <v>0.5</v>
      </c>
      <c r="E13" s="21">
        <f>F7*D13</f>
        <v>600</v>
      </c>
      <c r="F13" s="1"/>
    </row>
    <row r="14" spans="1:6" ht="18.75" x14ac:dyDescent="0.3">
      <c r="A14" s="2186" t="s">
        <v>20</v>
      </c>
      <c r="B14" s="2072"/>
      <c r="C14" s="345"/>
      <c r="D14" s="345">
        <v>1</v>
      </c>
      <c r="E14" s="21">
        <f>F7*D14</f>
        <v>1200</v>
      </c>
      <c r="F14" s="1"/>
    </row>
    <row r="15" spans="1:6" ht="18.75" x14ac:dyDescent="0.3">
      <c r="A15" s="2186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2186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9.5" thickBot="1" x14ac:dyDescent="0.35">
      <c r="A17" s="344"/>
      <c r="B17" s="344"/>
      <c r="C17" s="22"/>
      <c r="D17" s="25"/>
      <c r="E17" s="23"/>
      <c r="F17" s="347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31" t="s">
        <v>25</v>
      </c>
      <c r="D19" s="346" t="s">
        <v>26</v>
      </c>
      <c r="E19" s="1"/>
      <c r="F19" s="212"/>
    </row>
    <row r="20" spans="1:6" ht="18.75" x14ac:dyDescent="0.3">
      <c r="A20" s="2076" t="s">
        <v>52</v>
      </c>
      <c r="B20" s="2076"/>
      <c r="C20" s="20">
        <v>1.2</v>
      </c>
      <c r="D20" s="74">
        <f>B5*C20/100*1000</f>
        <v>1734</v>
      </c>
      <c r="E20" s="1"/>
      <c r="F20" s="212"/>
    </row>
    <row r="21" spans="1:6" ht="18.75" x14ac:dyDescent="0.3">
      <c r="A21" s="2072"/>
      <c r="B21" s="2072"/>
      <c r="C21" s="34"/>
      <c r="D21" s="74"/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/>
    </row>
    <row r="23" spans="1:6" ht="18.75" x14ac:dyDescent="0.3">
      <c r="A23" s="36"/>
      <c r="B23" s="36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>
        <f>B2</f>
        <v>0</v>
      </c>
      <c r="B25" s="1"/>
      <c r="C25" s="1" t="str">
        <f>B7</f>
        <v>FRANCIA</v>
      </c>
      <c r="D25" s="1" t="s">
        <v>6</v>
      </c>
      <c r="E25" s="9">
        <f>F4</f>
        <v>478</v>
      </c>
      <c r="F25" s="4">
        <f ca="1">F2</f>
        <v>45555</v>
      </c>
    </row>
    <row r="26" spans="1:6" ht="18.75" x14ac:dyDescent="0.3">
      <c r="A26" s="2094" t="s">
        <v>24</v>
      </c>
      <c r="B26" s="2094"/>
      <c r="C26" s="46" t="s">
        <v>25</v>
      </c>
      <c r="D26" s="347" t="s">
        <v>26</v>
      </c>
      <c r="E26" s="1"/>
      <c r="F26" s="1"/>
    </row>
    <row r="27" spans="1:6" ht="18.75" x14ac:dyDescent="0.3">
      <c r="A27" s="2095" t="str">
        <f>A20</f>
        <v>AZUL LUMACRON FBLE 150%</v>
      </c>
      <c r="B27" s="2096"/>
      <c r="C27" s="48">
        <f t="shared" ref="C27:D27" si="0">C20</f>
        <v>1.2</v>
      </c>
      <c r="D27" s="49">
        <f t="shared" si="0"/>
        <v>1734</v>
      </c>
      <c r="E27" s="1"/>
      <c r="F27" s="1"/>
    </row>
    <row r="28" spans="1:6" ht="18.75" x14ac:dyDescent="0.3">
      <c r="A28" s="2160"/>
      <c r="B28" s="2161"/>
      <c r="C28" s="48"/>
      <c r="D28" s="49"/>
      <c r="E28" s="1"/>
      <c r="F28" s="1"/>
    </row>
    <row r="29" spans="1:6" ht="18.75" x14ac:dyDescent="0.3">
      <c r="A29" s="2160"/>
      <c r="B29" s="2161"/>
      <c r="C29" s="48"/>
      <c r="D29" s="49"/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4">
    <mergeCell ref="E29:F29"/>
    <mergeCell ref="A31:D31"/>
    <mergeCell ref="A32:B32"/>
    <mergeCell ref="A33:B33"/>
    <mergeCell ref="A34:B34"/>
    <mergeCell ref="A28:B28"/>
    <mergeCell ref="A29:B29"/>
    <mergeCell ref="A19:B19"/>
    <mergeCell ref="A1:B1"/>
    <mergeCell ref="C1:D1"/>
    <mergeCell ref="A14:B14"/>
    <mergeCell ref="A15:B15"/>
    <mergeCell ref="A16:B16"/>
    <mergeCell ref="A18:B18"/>
    <mergeCell ref="A20:B20"/>
    <mergeCell ref="A21:B21"/>
    <mergeCell ref="A22:B22"/>
    <mergeCell ref="A26:B26"/>
    <mergeCell ref="A27:B27"/>
    <mergeCell ref="E1:F1"/>
    <mergeCell ref="A2:B2"/>
    <mergeCell ref="A12:B12"/>
    <mergeCell ref="C12:E12"/>
    <mergeCell ref="A13:B13"/>
  </mergeCells>
  <pageMargins left="0.7" right="0.7" top="0.75" bottom="0.75" header="0.3" footer="0.3"/>
  <pageSetup paperSize="9" orientation="portrait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F34"/>
  <sheetViews>
    <sheetView topLeftCell="A22" zoomScale="130" zoomScaleNormal="130" workbookViewId="0">
      <selection activeCell="F5" sqref="F5"/>
    </sheetView>
  </sheetViews>
  <sheetFormatPr baseColWidth="10" defaultRowHeight="15" x14ac:dyDescent="0.25"/>
  <cols>
    <col min="1" max="1" width="14.5703125" customWidth="1"/>
    <col min="2" max="2" width="14.28515625" customWidth="1"/>
    <col min="3" max="4" width="13.5703125" customWidth="1"/>
    <col min="5" max="5" width="10.7109375" customWidth="1"/>
    <col min="6" max="6" width="18.85546875" customWidth="1"/>
  </cols>
  <sheetData>
    <row r="1" spans="1:6" ht="24" thickBot="1" x14ac:dyDescent="0.4">
      <c r="A1" s="2080" t="s">
        <v>98</v>
      </c>
      <c r="B1" s="2081"/>
      <c r="C1" s="2082" t="s">
        <v>85</v>
      </c>
      <c r="D1" s="2083"/>
      <c r="E1" s="2080" t="s">
        <v>86</v>
      </c>
      <c r="F1" s="2081"/>
    </row>
    <row r="2" spans="1:6" ht="18.75" x14ac:dyDescent="0.3">
      <c r="A2" s="2190" t="s">
        <v>102</v>
      </c>
      <c r="B2" s="2190"/>
      <c r="C2" s="1"/>
      <c r="D2" s="1"/>
      <c r="E2" s="3" t="s">
        <v>1</v>
      </c>
      <c r="F2" s="360">
        <f ca="1">TODAY()</f>
        <v>45555</v>
      </c>
    </row>
    <row r="3" spans="1:6" ht="18.75" x14ac:dyDescent="0.3">
      <c r="A3" s="1" t="s">
        <v>2</v>
      </c>
      <c r="B3" s="275" t="s">
        <v>101</v>
      </c>
      <c r="C3" s="1"/>
      <c r="D3" s="1"/>
      <c r="E3" s="3" t="s">
        <v>3</v>
      </c>
      <c r="F3" s="275" t="s">
        <v>33</v>
      </c>
    </row>
    <row r="4" spans="1:6" ht="18.75" x14ac:dyDescent="0.3">
      <c r="A4" s="1" t="s">
        <v>4</v>
      </c>
      <c r="B4" s="275">
        <v>1.62</v>
      </c>
      <c r="C4" s="1" t="s">
        <v>5</v>
      </c>
      <c r="D4" s="1"/>
      <c r="E4" s="3" t="s">
        <v>6</v>
      </c>
      <c r="F4" s="275">
        <v>477</v>
      </c>
    </row>
    <row r="5" spans="1:6" ht="18.75" x14ac:dyDescent="0.3">
      <c r="A5" s="1" t="s">
        <v>7</v>
      </c>
      <c r="B5" s="275">
        <f>B6*B8</f>
        <v>144.5</v>
      </c>
      <c r="C5" s="1" t="s">
        <v>8</v>
      </c>
      <c r="D5" s="1"/>
      <c r="E5" s="3" t="s">
        <v>9</v>
      </c>
      <c r="F5" s="275" t="s">
        <v>10</v>
      </c>
    </row>
    <row r="6" spans="1:6" ht="18.75" x14ac:dyDescent="0.3">
      <c r="A6" s="1" t="s">
        <v>11</v>
      </c>
      <c r="B6" s="293">
        <v>340</v>
      </c>
      <c r="C6" s="1" t="s">
        <v>5</v>
      </c>
      <c r="D6" s="1"/>
      <c r="E6" s="3" t="s">
        <v>12</v>
      </c>
      <c r="F6" s="275" t="s">
        <v>99</v>
      </c>
    </row>
    <row r="7" spans="1:6" ht="18.75" x14ac:dyDescent="0.3">
      <c r="A7" s="1" t="s">
        <v>14</v>
      </c>
      <c r="B7" s="275" t="s">
        <v>100</v>
      </c>
      <c r="C7" s="1"/>
      <c r="D7" s="1"/>
      <c r="E7" s="3" t="s">
        <v>15</v>
      </c>
      <c r="F7" s="275">
        <v>1200</v>
      </c>
    </row>
    <row r="8" spans="1:6" ht="18.75" x14ac:dyDescent="0.3">
      <c r="A8" s="1" t="s">
        <v>16</v>
      </c>
      <c r="B8" s="359">
        <v>0.42499999999999999</v>
      </c>
      <c r="C8" s="1"/>
      <c r="D8" s="1"/>
      <c r="E8" s="3" t="s">
        <v>17</v>
      </c>
      <c r="F8" s="361">
        <f>F7/B5</f>
        <v>8.3044982698961931</v>
      </c>
    </row>
    <row r="9" spans="1:6" ht="18.75" x14ac:dyDescent="0.3">
      <c r="A9" s="1" t="s">
        <v>66</v>
      </c>
      <c r="B9" s="296">
        <v>5130</v>
      </c>
      <c r="C9" s="1"/>
      <c r="D9" s="1"/>
      <c r="E9" s="1"/>
      <c r="F9" s="1"/>
    </row>
    <row r="10" spans="1:6" ht="18.75" x14ac:dyDescent="0.3">
      <c r="A10" s="1"/>
      <c r="B10" s="1"/>
      <c r="C10" s="1"/>
      <c r="D10" s="1"/>
      <c r="E10" s="1"/>
      <c r="F10" s="1"/>
    </row>
    <row r="11" spans="1:6" ht="18.75" x14ac:dyDescent="0.3">
      <c r="A11" s="1"/>
      <c r="B11" s="1"/>
      <c r="C11" s="1"/>
      <c r="D11" s="1"/>
      <c r="E11" s="1"/>
      <c r="F11" s="1"/>
    </row>
    <row r="12" spans="1:6" ht="18.75" x14ac:dyDescent="0.3">
      <c r="A12" s="2088" t="s">
        <v>18</v>
      </c>
      <c r="B12" s="2090"/>
      <c r="C12" s="2088"/>
      <c r="D12" s="2089"/>
      <c r="E12" s="2090"/>
      <c r="F12" s="1"/>
    </row>
    <row r="13" spans="1:6" ht="18.75" x14ac:dyDescent="0.3">
      <c r="A13" s="2186" t="s">
        <v>19</v>
      </c>
      <c r="B13" s="2187"/>
      <c r="C13" s="16"/>
      <c r="D13" s="16">
        <v>0.5</v>
      </c>
      <c r="E13" s="21">
        <f>F7*D13</f>
        <v>600</v>
      </c>
      <c r="F13" s="1"/>
    </row>
    <row r="14" spans="1:6" ht="18.75" x14ac:dyDescent="0.3">
      <c r="A14" s="2186" t="s">
        <v>20</v>
      </c>
      <c r="B14" s="2072"/>
      <c r="C14" s="345"/>
      <c r="D14" s="345">
        <v>1</v>
      </c>
      <c r="E14" s="21">
        <f>F7*D14</f>
        <v>1200</v>
      </c>
      <c r="F14" s="1"/>
    </row>
    <row r="15" spans="1:6" ht="18.75" x14ac:dyDescent="0.3">
      <c r="A15" s="2186" t="s">
        <v>21</v>
      </c>
      <c r="B15" s="2072"/>
      <c r="C15" s="20"/>
      <c r="D15" s="21">
        <v>2</v>
      </c>
      <c r="E15" s="21">
        <f>D15*F7</f>
        <v>2400</v>
      </c>
      <c r="F15" s="1"/>
    </row>
    <row r="16" spans="1:6" ht="18.75" x14ac:dyDescent="0.3">
      <c r="A16" s="2186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6" ht="19.5" thickBot="1" x14ac:dyDescent="0.35">
      <c r="A17" s="344"/>
      <c r="B17" s="344"/>
      <c r="C17" s="22"/>
      <c r="D17" s="25"/>
      <c r="E17" s="23"/>
      <c r="F17" s="347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31" t="s">
        <v>25</v>
      </c>
      <c r="D19" s="346" t="s">
        <v>26</v>
      </c>
      <c r="E19" s="1"/>
      <c r="F19" s="212"/>
    </row>
    <row r="20" spans="1:6" ht="18.75" x14ac:dyDescent="0.3">
      <c r="A20" s="2076" t="s">
        <v>52</v>
      </c>
      <c r="B20" s="2076"/>
      <c r="C20" s="20">
        <v>1.2</v>
      </c>
      <c r="D20" s="74">
        <f>B5*C20/100*1000</f>
        <v>1734</v>
      </c>
      <c r="E20" s="1"/>
      <c r="F20" s="212"/>
    </row>
    <row r="21" spans="1:6" ht="18.75" x14ac:dyDescent="0.3">
      <c r="A21" s="2072"/>
      <c r="B21" s="2072"/>
      <c r="C21" s="34"/>
      <c r="D21" s="74"/>
      <c r="E21" s="1"/>
      <c r="F21" s="212"/>
    </row>
    <row r="22" spans="1:6" ht="18.75" x14ac:dyDescent="0.3">
      <c r="A22" s="2072"/>
      <c r="B22" s="2072"/>
      <c r="C22" s="20"/>
      <c r="D22" s="74"/>
      <c r="E22" s="1"/>
      <c r="F22" s="213"/>
    </row>
    <row r="23" spans="1:6" ht="18.75" x14ac:dyDescent="0.3">
      <c r="A23" s="36"/>
      <c r="B23" s="36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>
        <f>B2</f>
        <v>0</v>
      </c>
      <c r="B25" s="1"/>
      <c r="C25" s="1" t="str">
        <f>B7</f>
        <v>FRANCIA</v>
      </c>
      <c r="D25" s="1" t="s">
        <v>6</v>
      </c>
      <c r="E25" s="9">
        <f>F4</f>
        <v>477</v>
      </c>
      <c r="F25" s="4">
        <f ca="1">F2</f>
        <v>45555</v>
      </c>
    </row>
    <row r="26" spans="1:6" ht="18.75" x14ac:dyDescent="0.3">
      <c r="A26" s="2094" t="s">
        <v>24</v>
      </c>
      <c r="B26" s="2094"/>
      <c r="C26" s="46" t="s">
        <v>25</v>
      </c>
      <c r="D26" s="347" t="s">
        <v>26</v>
      </c>
      <c r="E26" s="1"/>
      <c r="F26" s="1"/>
    </row>
    <row r="27" spans="1:6" ht="18.75" x14ac:dyDescent="0.3">
      <c r="A27" s="2095" t="str">
        <f>A20</f>
        <v>AZUL LUMACRON FBLE 150%</v>
      </c>
      <c r="B27" s="2096"/>
      <c r="C27" s="48">
        <f t="shared" ref="C27:D27" si="0">C20</f>
        <v>1.2</v>
      </c>
      <c r="D27" s="49">
        <f t="shared" si="0"/>
        <v>1734</v>
      </c>
      <c r="E27" s="1"/>
      <c r="F27" s="1"/>
    </row>
    <row r="28" spans="1:6" ht="18.75" x14ac:dyDescent="0.3">
      <c r="A28" s="2160"/>
      <c r="B28" s="2161"/>
      <c r="C28" s="48"/>
      <c r="D28" s="49"/>
      <c r="E28" s="1"/>
      <c r="F28" s="1"/>
    </row>
    <row r="29" spans="1:6" ht="18.75" x14ac:dyDescent="0.3">
      <c r="A29" s="2160"/>
      <c r="B29" s="2161"/>
      <c r="C29" s="48"/>
      <c r="D29" s="49"/>
      <c r="E29" s="2107" t="s">
        <v>83</v>
      </c>
      <c r="F29" s="2108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4">
    <mergeCell ref="A31:D31"/>
    <mergeCell ref="A32:B32"/>
    <mergeCell ref="A33:B33"/>
    <mergeCell ref="A34:B34"/>
    <mergeCell ref="A2:B2"/>
    <mergeCell ref="A29:B29"/>
    <mergeCell ref="A14:B14"/>
    <mergeCell ref="A15:B15"/>
    <mergeCell ref="A16:B16"/>
    <mergeCell ref="A18:B18"/>
    <mergeCell ref="A19:B19"/>
    <mergeCell ref="A13:B13"/>
    <mergeCell ref="E29:F29"/>
    <mergeCell ref="A20:B20"/>
    <mergeCell ref="A21:B21"/>
    <mergeCell ref="A22:B22"/>
    <mergeCell ref="A26:B26"/>
    <mergeCell ref="A27:B27"/>
    <mergeCell ref="A28:B28"/>
    <mergeCell ref="A1:B1"/>
    <mergeCell ref="C1:D1"/>
    <mergeCell ref="E1:F1"/>
    <mergeCell ref="A12:B12"/>
    <mergeCell ref="C12:E12"/>
  </mergeCells>
  <pageMargins left="0.7" right="0.7" top="0.75" bottom="0.75" header="0.3" footer="0.3"/>
  <pageSetup paperSize="9" orientation="portrait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6" zoomScale="130" zoomScaleNormal="130" workbookViewId="0">
      <selection activeCell="D38" sqref="D38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3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472</v>
      </c>
      <c r="G4" s="3"/>
    </row>
    <row r="5" spans="1:7" ht="18.75" x14ac:dyDescent="0.3">
      <c r="A5" s="1" t="s">
        <v>7</v>
      </c>
      <c r="B5" s="277">
        <f>B6*B8</f>
        <v>140.25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330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89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8.5561497326203213</v>
      </c>
      <c r="G8" s="3"/>
    </row>
    <row r="9" spans="1:7" ht="18.75" x14ac:dyDescent="0.3">
      <c r="A9" s="1" t="s">
        <v>66</v>
      </c>
      <c r="B9" s="1">
        <v>4740</v>
      </c>
      <c r="C9" s="1"/>
      <c r="D9" s="1"/>
      <c r="E9" s="1"/>
      <c r="F9" s="1"/>
    </row>
    <row r="10" spans="1:7" ht="18.75" x14ac:dyDescent="0.3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40"/>
      <c r="D11" s="340"/>
      <c r="E11" s="339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38"/>
      <c r="D13" s="33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335"/>
      <c r="B17" s="335"/>
      <c r="C17" s="22"/>
      <c r="D17" s="25"/>
      <c r="E17" s="23"/>
      <c r="F17" s="342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341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981.75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117.81000000000002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3702.6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VERDE BENETTON</v>
      </c>
      <c r="C25" s="2130"/>
      <c r="D25" s="336" t="s">
        <v>30</v>
      </c>
      <c r="E25" s="9">
        <f>F4</f>
        <v>472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3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981.75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117.81000000000002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3702.6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3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471</v>
      </c>
      <c r="G4" s="3"/>
    </row>
    <row r="5" spans="1:7" ht="18.75" x14ac:dyDescent="0.3">
      <c r="A5" s="1" t="s">
        <v>7</v>
      </c>
      <c r="B5" s="277">
        <f>B6*B8</f>
        <v>140.25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330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89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8.5561497326203213</v>
      </c>
      <c r="G8" s="3"/>
    </row>
    <row r="9" spans="1:7" ht="18.75" x14ac:dyDescent="0.3">
      <c r="A9" s="1" t="s">
        <v>66</v>
      </c>
      <c r="B9" s="1">
        <v>4740</v>
      </c>
      <c r="C9" s="1"/>
      <c r="D9" s="1"/>
      <c r="E9" s="1"/>
      <c r="F9" s="1"/>
    </row>
    <row r="10" spans="1:7" ht="18.75" x14ac:dyDescent="0.3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40"/>
      <c r="D11" s="340"/>
      <c r="E11" s="339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38"/>
      <c r="D13" s="33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335"/>
      <c r="B17" s="335"/>
      <c r="C17" s="22"/>
      <c r="D17" s="25"/>
      <c r="E17" s="23"/>
      <c r="F17" s="342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341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981.75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117.81000000000002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3702.6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VERDE BENETTON</v>
      </c>
      <c r="C25" s="2130"/>
      <c r="D25" s="336" t="s">
        <v>30</v>
      </c>
      <c r="E25" s="9">
        <f>F4</f>
        <v>471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3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981.75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117.81000000000002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3702.6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A10" sqref="A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36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470</v>
      </c>
      <c r="G4" s="3"/>
    </row>
    <row r="5" spans="1:7" ht="18.75" x14ac:dyDescent="0.3">
      <c r="A5" s="1" t="s">
        <v>7</v>
      </c>
      <c r="B5" s="277">
        <f>B6*B8</f>
        <v>130.47499999999999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307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89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0.42499999999999999</v>
      </c>
      <c r="C8" s="3"/>
      <c r="D8" s="3"/>
      <c r="E8" s="3" t="s">
        <v>17</v>
      </c>
      <c r="F8" s="279">
        <f>F7/B5</f>
        <v>9.1971642077026257</v>
      </c>
      <c r="G8" s="3"/>
    </row>
    <row r="9" spans="1:7" ht="18.75" x14ac:dyDescent="0.3">
      <c r="A9" s="1" t="s">
        <v>66</v>
      </c>
      <c r="B9" s="1">
        <v>4740</v>
      </c>
      <c r="C9" s="1"/>
      <c r="D9" s="1"/>
      <c r="E9" s="1"/>
      <c r="F9" s="1"/>
    </row>
    <row r="10" spans="1:7" ht="18.75" x14ac:dyDescent="0.3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40"/>
      <c r="D11" s="340"/>
      <c r="E11" s="339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338"/>
      <c r="D13" s="338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335"/>
      <c r="B17" s="335"/>
      <c r="C17" s="22"/>
      <c r="D17" s="25"/>
      <c r="E17" s="23"/>
      <c r="F17" s="342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1" t="s">
        <v>25</v>
      </c>
      <c r="D19" s="341" t="s">
        <v>26</v>
      </c>
      <c r="E19" s="1"/>
      <c r="F19" s="212"/>
    </row>
    <row r="20" spans="1:12" ht="18.75" x14ac:dyDescent="0.3">
      <c r="A20" s="2077" t="s">
        <v>61</v>
      </c>
      <c r="B20" s="2077"/>
      <c r="C20" s="20">
        <v>0.7</v>
      </c>
      <c r="D20" s="74">
        <f>B5*C20/100*1000</f>
        <v>913.32499999999993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109.59900000000002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3444.54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VERDE BENETTON</v>
      </c>
      <c r="C25" s="2130"/>
      <c r="D25" s="336" t="s">
        <v>30</v>
      </c>
      <c r="E25" s="9">
        <f>F4</f>
        <v>470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37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913.32499999999993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109.59900000000002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3444.54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28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468</v>
      </c>
      <c r="G4" s="3"/>
    </row>
    <row r="5" spans="1:7" ht="18.75" x14ac:dyDescent="0.3">
      <c r="A5" s="1" t="s">
        <v>7</v>
      </c>
      <c r="B5" s="138">
        <f>B6*B8</f>
        <v>140.25</v>
      </c>
      <c r="C5" s="3" t="s">
        <v>8</v>
      </c>
      <c r="D5" s="3"/>
      <c r="E5" s="5" t="s">
        <v>9</v>
      </c>
      <c r="F5" s="328" t="s">
        <v>10</v>
      </c>
      <c r="G5" s="3"/>
    </row>
    <row r="6" spans="1:7" ht="18.75" x14ac:dyDescent="0.3">
      <c r="A6" s="1" t="s">
        <v>11</v>
      </c>
      <c r="B6" s="293">
        <v>330</v>
      </c>
      <c r="C6" s="3" t="s">
        <v>5</v>
      </c>
      <c r="D6" s="3"/>
      <c r="E6" s="3" t="s">
        <v>12</v>
      </c>
      <c r="F6" s="328" t="s">
        <v>13</v>
      </c>
      <c r="G6" s="3"/>
    </row>
    <row r="7" spans="1:7" ht="18.75" x14ac:dyDescent="0.3">
      <c r="A7" s="1" t="s">
        <v>14</v>
      </c>
      <c r="B7" s="297" t="s">
        <v>97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328">
        <f>F7/B5</f>
        <v>8.5561497326203213</v>
      </c>
      <c r="G8" s="3"/>
    </row>
    <row r="9" spans="1:7" ht="18.75" x14ac:dyDescent="0.3">
      <c r="A9" s="1" t="s">
        <v>66</v>
      </c>
      <c r="B9" s="296">
        <v>4481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31"/>
      <c r="D11" s="331"/>
      <c r="E11" s="327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325"/>
      <c r="D13" s="32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332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5" t="s">
        <v>24</v>
      </c>
      <c r="B19" s="2075"/>
      <c r="C19" s="56" t="s">
        <v>25</v>
      </c>
      <c r="D19" s="329" t="s">
        <v>26</v>
      </c>
      <c r="E19" s="1"/>
      <c r="F19" s="212"/>
    </row>
    <row r="20" spans="1:12" ht="18.75" x14ac:dyDescent="0.3">
      <c r="A20" s="2077" t="s">
        <v>57</v>
      </c>
      <c r="B20" s="2077"/>
      <c r="C20" s="20">
        <v>0.23499999999999999</v>
      </c>
      <c r="D20" s="74">
        <f>B5*C20/100*1000</f>
        <v>329.58749999999992</v>
      </c>
      <c r="E20" s="1"/>
      <c r="F20" s="212"/>
    </row>
    <row r="21" spans="1:12" ht="18.75" x14ac:dyDescent="0.3">
      <c r="A21" s="2077" t="s">
        <v>96</v>
      </c>
      <c r="B21" s="2077"/>
      <c r="C21" s="20">
        <v>0.14499999999999999</v>
      </c>
      <c r="D21" s="74">
        <f>B5*C21/100*1000</f>
        <v>203.36250000000001</v>
      </c>
      <c r="E21" s="1"/>
      <c r="F21" s="212"/>
    </row>
    <row r="22" spans="1:12" ht="18.75" x14ac:dyDescent="0.3">
      <c r="A22" s="2077"/>
      <c r="B22" s="2077"/>
      <c r="C22" s="20"/>
      <c r="D22" s="74"/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VERDE MANZANA</v>
      </c>
      <c r="C26" s="2130"/>
      <c r="D26" s="328" t="s">
        <v>30</v>
      </c>
      <c r="E26" s="9">
        <f>F4</f>
        <v>468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329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0.23499999999999999</v>
      </c>
      <c r="D29" s="49">
        <f>B5*C29/100*1000</f>
        <v>329.58749999999992</v>
      </c>
      <c r="E29" s="1"/>
      <c r="F29" s="1"/>
    </row>
    <row r="30" spans="1:12" ht="15" customHeight="1" x14ac:dyDescent="0.3">
      <c r="A30" s="2123" t="str">
        <f>A21</f>
        <v>TURQUESA LUMACRON SGL200%</v>
      </c>
      <c r="B30" s="2124"/>
      <c r="C30" s="48">
        <v>0.14499999999999999</v>
      </c>
      <c r="D30" s="49">
        <f>B5*C30/100*1000</f>
        <v>203.36250000000001</v>
      </c>
      <c r="E30" s="1"/>
      <c r="F30" s="1"/>
    </row>
    <row r="31" spans="1:12" ht="15" customHeight="1" x14ac:dyDescent="0.3">
      <c r="A31" s="2123"/>
      <c r="B31" s="2124"/>
      <c r="C31" s="48"/>
      <c r="D31" s="49" t="s">
        <v>29</v>
      </c>
      <c r="E31" s="2069" t="s">
        <v>83</v>
      </c>
      <c r="F31" s="2069"/>
    </row>
    <row r="32" spans="1:12" ht="18.75" x14ac:dyDescent="0.3">
      <c r="A32" s="333"/>
      <c r="B32" s="333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7:B37"/>
    <mergeCell ref="A11:B11"/>
    <mergeCell ref="A19:B19"/>
    <mergeCell ref="A30:B30"/>
    <mergeCell ref="A31:B31"/>
    <mergeCell ref="A15:B15"/>
    <mergeCell ref="A16:B16"/>
    <mergeCell ref="A17:B17"/>
    <mergeCell ref="A18:B18"/>
    <mergeCell ref="A20:B20"/>
    <mergeCell ref="A21:B21"/>
    <mergeCell ref="A14:B14"/>
    <mergeCell ref="E31:F31"/>
    <mergeCell ref="A34:D34"/>
    <mergeCell ref="A35:B35"/>
    <mergeCell ref="A36:B36"/>
    <mergeCell ref="A22:B22"/>
    <mergeCell ref="A23:B23"/>
    <mergeCell ref="B26:C26"/>
    <mergeCell ref="A27:B27"/>
    <mergeCell ref="A28:B28"/>
    <mergeCell ref="A29:B29"/>
    <mergeCell ref="A1:B1"/>
    <mergeCell ref="C1:D1"/>
    <mergeCell ref="E1:F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24" sqref="B24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28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467</v>
      </c>
      <c r="G4" s="3"/>
    </row>
    <row r="5" spans="1:7" ht="18.75" x14ac:dyDescent="0.3">
      <c r="A5" s="1" t="s">
        <v>7</v>
      </c>
      <c r="B5" s="138">
        <f>B6*B8</f>
        <v>140.25</v>
      </c>
      <c r="C5" s="3" t="s">
        <v>8</v>
      </c>
      <c r="D5" s="3"/>
      <c r="E5" s="5" t="s">
        <v>9</v>
      </c>
      <c r="F5" s="328" t="s">
        <v>10</v>
      </c>
      <c r="G5" s="3"/>
    </row>
    <row r="6" spans="1:7" ht="18.75" x14ac:dyDescent="0.3">
      <c r="A6" s="1" t="s">
        <v>11</v>
      </c>
      <c r="B6" s="293">
        <v>330</v>
      </c>
      <c r="C6" s="3" t="s">
        <v>5</v>
      </c>
      <c r="D6" s="3"/>
      <c r="E6" s="3" t="s">
        <v>12</v>
      </c>
      <c r="F6" s="328" t="s">
        <v>13</v>
      </c>
      <c r="G6" s="3"/>
    </row>
    <row r="7" spans="1:7" ht="18.75" x14ac:dyDescent="0.3">
      <c r="A7" s="1" t="s">
        <v>14</v>
      </c>
      <c r="B7" s="297" t="s">
        <v>97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328">
        <f>F7/B5</f>
        <v>8.5561497326203213</v>
      </c>
      <c r="G8" s="3"/>
    </row>
    <row r="9" spans="1:7" ht="18.75" x14ac:dyDescent="0.3">
      <c r="A9" s="1" t="s">
        <v>66</v>
      </c>
      <c r="B9" s="296">
        <v>4481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31"/>
      <c r="D11" s="331"/>
      <c r="E11" s="327"/>
      <c r="F11" s="1"/>
    </row>
    <row r="12" spans="1:7" ht="18.75" x14ac:dyDescent="0.3">
      <c r="A12" s="2136" t="s">
        <v>19</v>
      </c>
      <c r="B12" s="2155"/>
      <c r="C12" s="16"/>
      <c r="D12" s="16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325"/>
      <c r="D13" s="32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332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34" t="s">
        <v>25</v>
      </c>
      <c r="D19" s="330" t="s">
        <v>26</v>
      </c>
      <c r="E19" s="1"/>
      <c r="F19" s="212"/>
    </row>
    <row r="20" spans="1:12" ht="18.75" x14ac:dyDescent="0.3">
      <c r="A20" s="2077" t="s">
        <v>57</v>
      </c>
      <c r="B20" s="2077"/>
      <c r="C20" s="20">
        <v>0.23499999999999999</v>
      </c>
      <c r="D20" s="74">
        <f>B5*C20/100*1000</f>
        <v>329.58749999999992</v>
      </c>
      <c r="E20" s="1"/>
      <c r="F20" s="212"/>
    </row>
    <row r="21" spans="1:12" ht="18.75" x14ac:dyDescent="0.3">
      <c r="A21" s="2077" t="s">
        <v>96</v>
      </c>
      <c r="B21" s="2077"/>
      <c r="C21" s="20">
        <v>0.14499999999999999</v>
      </c>
      <c r="D21" s="74">
        <f>B5*C21/100*1000</f>
        <v>203.36250000000001</v>
      </c>
      <c r="E21" s="1"/>
      <c r="F21" s="212"/>
    </row>
    <row r="22" spans="1:12" ht="18.75" x14ac:dyDescent="0.3">
      <c r="A22" s="2077"/>
      <c r="B22" s="2077"/>
      <c r="C22" s="20"/>
      <c r="D22" s="74"/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VERDE MANZANA</v>
      </c>
      <c r="C26" s="2130"/>
      <c r="D26" s="328" t="s">
        <v>30</v>
      </c>
      <c r="E26" s="9">
        <f>F4</f>
        <v>467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329" t="s">
        <v>26</v>
      </c>
      <c r="E28" s="1"/>
      <c r="F28" s="1"/>
    </row>
    <row r="29" spans="1:12" ht="15.75" customHeight="1" x14ac:dyDescent="0.3">
      <c r="A29" s="2077" t="str">
        <f>A20</f>
        <v xml:space="preserve">AMARILLO LUMACRON SHW </v>
      </c>
      <c r="B29" s="2077"/>
      <c r="C29" s="48">
        <f>C20</f>
        <v>0.23499999999999999</v>
      </c>
      <c r="D29" s="49">
        <f>B5*C29/100*1000</f>
        <v>329.58749999999992</v>
      </c>
      <c r="E29" s="1"/>
      <c r="F29" s="1"/>
    </row>
    <row r="30" spans="1:12" ht="15" customHeight="1" x14ac:dyDescent="0.3">
      <c r="A30" s="2077" t="str">
        <f>A21</f>
        <v>TURQUESA LUMACRON SGL200%</v>
      </c>
      <c r="B30" s="2077"/>
      <c r="C30" s="48">
        <v>0.14499999999999999</v>
      </c>
      <c r="D30" s="49">
        <f>B5*C30/100*1000</f>
        <v>203.36250000000001</v>
      </c>
      <c r="E30" s="1"/>
      <c r="F30" s="1"/>
    </row>
    <row r="31" spans="1:12" ht="15" customHeight="1" x14ac:dyDescent="0.3">
      <c r="A31" s="2123"/>
      <c r="B31" s="2124"/>
      <c r="C31" s="48"/>
      <c r="D31" s="49" t="s">
        <v>29</v>
      </c>
      <c r="E31" s="2069" t="s">
        <v>83</v>
      </c>
      <c r="F31" s="2069"/>
    </row>
    <row r="32" spans="1:12" ht="18.75" x14ac:dyDescent="0.3">
      <c r="A32" s="333"/>
      <c r="B32" s="333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7:B37"/>
    <mergeCell ref="A11:B11"/>
    <mergeCell ref="A19:B19"/>
    <mergeCell ref="A30:B30"/>
    <mergeCell ref="A31:B31"/>
    <mergeCell ref="A15:B15"/>
    <mergeCell ref="A16:B16"/>
    <mergeCell ref="A17:B17"/>
    <mergeCell ref="A18:B18"/>
    <mergeCell ref="A20:B20"/>
    <mergeCell ref="A21:B21"/>
    <mergeCell ref="A14:B14"/>
    <mergeCell ref="E31:F31"/>
    <mergeCell ref="A34:D34"/>
    <mergeCell ref="A35:B35"/>
    <mergeCell ref="A36:B36"/>
    <mergeCell ref="A22:B22"/>
    <mergeCell ref="A23:B23"/>
    <mergeCell ref="B26:C26"/>
    <mergeCell ref="A27:B27"/>
    <mergeCell ref="A28:B28"/>
    <mergeCell ref="A29:B29"/>
    <mergeCell ref="A1:B1"/>
    <mergeCell ref="C1:D1"/>
    <mergeCell ref="E1:F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7" zoomScale="130" zoomScaleNormal="130" workbookViewId="0">
      <selection activeCell="A10" sqref="A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28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37">
        <v>469</v>
      </c>
      <c r="G4" s="3"/>
    </row>
    <row r="5" spans="1:7" ht="18.75" x14ac:dyDescent="0.3">
      <c r="A5" s="1" t="s">
        <v>7</v>
      </c>
      <c r="B5" s="277">
        <f>B6*B8</f>
        <v>127.5</v>
      </c>
      <c r="C5" s="3" t="s">
        <v>8</v>
      </c>
      <c r="D5" s="3"/>
      <c r="E5" s="5" t="s">
        <v>9</v>
      </c>
      <c r="F5" s="236" t="s">
        <v>10</v>
      </c>
      <c r="G5" s="3"/>
    </row>
    <row r="6" spans="1:7" ht="18.75" x14ac:dyDescent="0.3">
      <c r="A6" s="1" t="s">
        <v>11</v>
      </c>
      <c r="B6" s="316">
        <v>300</v>
      </c>
      <c r="C6" s="3" t="s">
        <v>5</v>
      </c>
      <c r="D6" s="3"/>
      <c r="E6" s="3" t="s">
        <v>12</v>
      </c>
      <c r="F6" s="328" t="s">
        <v>13</v>
      </c>
      <c r="G6" s="3"/>
    </row>
    <row r="7" spans="1:7" ht="18.75" x14ac:dyDescent="0.3">
      <c r="A7" s="1" t="s">
        <v>14</v>
      </c>
      <c r="B7" s="315" t="s">
        <v>94</v>
      </c>
      <c r="C7" s="3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44">
        <v>0.42499999999999999</v>
      </c>
      <c r="C8" s="3"/>
      <c r="D8" s="3"/>
      <c r="E8" s="3" t="s">
        <v>17</v>
      </c>
      <c r="F8" s="328">
        <f>F7/B5</f>
        <v>9.4117647058823533</v>
      </c>
      <c r="G8" s="3"/>
    </row>
    <row r="9" spans="1:7" ht="18.75" x14ac:dyDescent="0.3">
      <c r="A9" s="1" t="s">
        <v>66</v>
      </c>
      <c r="B9" s="1">
        <v>4474</v>
      </c>
      <c r="C9" s="1"/>
      <c r="D9" s="1"/>
      <c r="E9" s="1"/>
      <c r="F9" s="1" t="s">
        <v>88</v>
      </c>
    </row>
    <row r="10" spans="1:7" ht="19.5" thickBot="1" x14ac:dyDescent="0.35">
      <c r="A10" s="1" t="s">
        <v>29</v>
      </c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324"/>
      <c r="D11" s="324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325"/>
      <c r="D13" s="325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326"/>
      <c r="B17" s="326"/>
      <c r="C17" s="22"/>
      <c r="D17" s="25"/>
      <c r="E17" s="23"/>
      <c r="F17" s="332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330" t="s">
        <v>26</v>
      </c>
      <c r="E19" s="1"/>
      <c r="F19" s="212"/>
    </row>
    <row r="20" spans="1:12" ht="18.75" x14ac:dyDescent="0.3">
      <c r="A20" s="2179" t="s">
        <v>61</v>
      </c>
      <c r="B20" s="2124"/>
      <c r="C20" s="119">
        <v>5.5999999999999999E-3</v>
      </c>
      <c r="D20" s="74">
        <f>B5*C20/100*1000</f>
        <v>7.14</v>
      </c>
      <c r="E20" s="1"/>
      <c r="F20" s="212"/>
    </row>
    <row r="21" spans="1:12" ht="18.75" x14ac:dyDescent="0.3">
      <c r="A21" s="2077" t="s">
        <v>28</v>
      </c>
      <c r="B21" s="2077"/>
      <c r="C21" s="116">
        <v>2.8E-3</v>
      </c>
      <c r="D21" s="74">
        <f>B5*C21/100*1000</f>
        <v>3.57</v>
      </c>
      <c r="E21" s="1"/>
      <c r="F21" s="212"/>
    </row>
    <row r="22" spans="1:12" ht="18.75" x14ac:dyDescent="0.3">
      <c r="A22" s="2077" t="s">
        <v>63</v>
      </c>
      <c r="B22" s="2077"/>
      <c r="C22" s="119">
        <v>0.252</v>
      </c>
      <c r="D22" s="74">
        <f>B5*C22/100*1000</f>
        <v>321.3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DEL SUR</v>
      </c>
      <c r="B25" s="2130" t="str">
        <f>B7</f>
        <v>TURQUESA S/M</v>
      </c>
      <c r="C25" s="2130"/>
      <c r="D25" s="328" t="s">
        <v>30</v>
      </c>
      <c r="E25" s="9">
        <f>F4</f>
        <v>469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29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5.5999999999999999E-3</v>
      </c>
      <c r="D28" s="49">
        <f>B5*C28/100*1000</f>
        <v>7.14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2.8E-3</v>
      </c>
      <c r="D29" s="49">
        <f>B5*C29/100*1000</f>
        <v>3.57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0.252</v>
      </c>
      <c r="D30" s="49">
        <f>B5*C30/100*1000</f>
        <v>321.3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9" zoomScale="130" zoomScaleNormal="130" workbookViewId="0">
      <selection activeCell="A22" sqref="A22:B2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17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466</v>
      </c>
      <c r="G4" s="3"/>
    </row>
    <row r="5" spans="1:7" ht="18.75" x14ac:dyDescent="0.3">
      <c r="A5" s="1" t="s">
        <v>7</v>
      </c>
      <c r="B5" s="138">
        <f>B6*B8</f>
        <v>153</v>
      </c>
      <c r="C5" s="3" t="s">
        <v>8</v>
      </c>
      <c r="D5" s="3"/>
      <c r="E5" s="5" t="s">
        <v>9</v>
      </c>
      <c r="F5" s="317" t="s">
        <v>10</v>
      </c>
      <c r="G5" s="3"/>
    </row>
    <row r="6" spans="1:7" ht="18.75" x14ac:dyDescent="0.3">
      <c r="A6" s="1" t="s">
        <v>11</v>
      </c>
      <c r="B6" s="293">
        <v>360</v>
      </c>
      <c r="C6" s="3" t="s">
        <v>5</v>
      </c>
      <c r="D6" s="3"/>
      <c r="E6" s="3" t="s">
        <v>12</v>
      </c>
      <c r="F6" s="317" t="s">
        <v>13</v>
      </c>
      <c r="G6" s="3"/>
    </row>
    <row r="7" spans="1:7" ht="18.75" x14ac:dyDescent="0.3">
      <c r="A7" s="1" t="s">
        <v>14</v>
      </c>
      <c r="B7" s="297" t="s">
        <v>97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3">
        <v>0.42499999999999999</v>
      </c>
      <c r="C8" s="3"/>
      <c r="D8" s="3"/>
      <c r="E8" s="3" t="s">
        <v>17</v>
      </c>
      <c r="F8" s="317">
        <f>F7/B5</f>
        <v>7.8431372549019605</v>
      </c>
      <c r="G8" s="3"/>
    </row>
    <row r="9" spans="1:7" ht="18.75" x14ac:dyDescent="0.3">
      <c r="A9" s="1" t="s">
        <v>66</v>
      </c>
      <c r="B9" s="296">
        <v>4481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31"/>
      <c r="D11" s="331"/>
      <c r="E11" s="327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319"/>
      <c r="D13" s="319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321" t="s">
        <v>84</v>
      </c>
    </row>
    <row r="18" spans="1:12" ht="18.75" x14ac:dyDescent="0.3">
      <c r="A18" s="2106" t="s">
        <v>23</v>
      </c>
      <c r="B18" s="2106"/>
      <c r="C18" s="176"/>
      <c r="D18" s="280"/>
      <c r="E18" s="1"/>
      <c r="F18" s="211"/>
    </row>
    <row r="19" spans="1:12" ht="18.75" x14ac:dyDescent="0.3">
      <c r="A19" s="2088" t="s">
        <v>24</v>
      </c>
      <c r="B19" s="2090"/>
      <c r="C19" s="323" t="s">
        <v>25</v>
      </c>
      <c r="D19" s="320" t="s">
        <v>26</v>
      </c>
      <c r="E19" s="1"/>
      <c r="F19" s="212"/>
    </row>
    <row r="20" spans="1:12" ht="18.75" x14ac:dyDescent="0.3">
      <c r="A20" s="2077" t="s">
        <v>57</v>
      </c>
      <c r="B20" s="2077"/>
      <c r="C20" s="20">
        <v>0.23499999999999999</v>
      </c>
      <c r="D20" s="74">
        <f>B5*C20/100*1000</f>
        <v>359.54999999999995</v>
      </c>
      <c r="E20" s="1"/>
      <c r="F20" s="212"/>
    </row>
    <row r="21" spans="1:12" ht="18.75" x14ac:dyDescent="0.3">
      <c r="A21" s="2077" t="s">
        <v>96</v>
      </c>
      <c r="B21" s="2077"/>
      <c r="C21" s="20">
        <v>0.14499999999999999</v>
      </c>
      <c r="D21" s="74">
        <f>B5*C21/100*1000</f>
        <v>221.85</v>
      </c>
      <c r="E21" s="1"/>
      <c r="F21" s="212"/>
    </row>
    <row r="22" spans="1:12" ht="18.75" x14ac:dyDescent="0.3">
      <c r="A22" s="2077" t="s">
        <v>29</v>
      </c>
      <c r="B22" s="2077"/>
      <c r="C22" s="20"/>
      <c r="D22" s="74"/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9.5" thickBot="1" x14ac:dyDescent="0.35">
      <c r="A26" s="3" t="str">
        <f>B2</f>
        <v>TELARES D SUR</v>
      </c>
      <c r="B26" s="2130" t="str">
        <f>B7</f>
        <v>VERDE MANZANA</v>
      </c>
      <c r="C26" s="2130"/>
      <c r="D26" s="317" t="s">
        <v>30</v>
      </c>
      <c r="E26" s="9">
        <f>F4</f>
        <v>466</v>
      </c>
      <c r="F26" s="4">
        <f ca="1">F2</f>
        <v>45555</v>
      </c>
    </row>
    <row r="27" spans="1:12" ht="19.5" thickBot="1" x14ac:dyDescent="0.35">
      <c r="A27" s="2194" t="str">
        <f>A18</f>
        <v>Colorantes</v>
      </c>
      <c r="B27" s="2195"/>
      <c r="C27" s="58"/>
      <c r="D27" s="59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318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0.23499999999999999</v>
      </c>
      <c r="D29" s="49">
        <f>B5*C29/100*1000</f>
        <v>359.54999999999995</v>
      </c>
      <c r="E29" s="1"/>
      <c r="F29" s="1"/>
    </row>
    <row r="30" spans="1:12" ht="15" customHeight="1" x14ac:dyDescent="0.3">
      <c r="A30" s="2077" t="str">
        <f>A21</f>
        <v>TURQUESA LUMACRON SGL200%</v>
      </c>
      <c r="B30" s="2077"/>
      <c r="C30" s="48">
        <v>0.14499999999999999</v>
      </c>
      <c r="D30" s="49">
        <f>B5*C30/100*1000</f>
        <v>221.85</v>
      </c>
      <c r="E30" s="1"/>
      <c r="F30" s="1"/>
    </row>
    <row r="31" spans="1:12" ht="15" customHeight="1" x14ac:dyDescent="0.3">
      <c r="A31" s="2077"/>
      <c r="B31" s="2077"/>
      <c r="C31" s="48"/>
      <c r="D31" s="49" t="s">
        <v>29</v>
      </c>
      <c r="E31" s="2069" t="s">
        <v>83</v>
      </c>
      <c r="F31" s="2069"/>
    </row>
    <row r="32" spans="1:12" ht="18.75" x14ac:dyDescent="0.3">
      <c r="A32" s="322"/>
      <c r="B32" s="322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11:B11"/>
    <mergeCell ref="A19:B19"/>
    <mergeCell ref="A1:B1"/>
    <mergeCell ref="C1:D1"/>
    <mergeCell ref="E1:F1"/>
    <mergeCell ref="A12:B12"/>
    <mergeCell ref="A13:B13"/>
    <mergeCell ref="A14:B14"/>
    <mergeCell ref="A29:B29"/>
    <mergeCell ref="A15:B15"/>
    <mergeCell ref="A16:B16"/>
    <mergeCell ref="A17:B17"/>
    <mergeCell ref="A18:B18"/>
    <mergeCell ref="A20:B20"/>
    <mergeCell ref="A21:B21"/>
    <mergeCell ref="A22:B22"/>
    <mergeCell ref="A23:B23"/>
    <mergeCell ref="B26:C26"/>
    <mergeCell ref="A27:B27"/>
    <mergeCell ref="A28:B28"/>
    <mergeCell ref="A37:B37"/>
    <mergeCell ref="A30:B30"/>
    <mergeCell ref="A31:B31"/>
    <mergeCell ref="E31:F31"/>
    <mergeCell ref="A34:D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3" sqref="B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87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11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37">
        <v>460</v>
      </c>
      <c r="G4" s="3"/>
    </row>
    <row r="5" spans="1:7" ht="18.75" x14ac:dyDescent="0.3">
      <c r="A5" s="1" t="s">
        <v>7</v>
      </c>
      <c r="B5" s="277">
        <f>B6*B8</f>
        <v>127.5</v>
      </c>
      <c r="C5" s="3" t="s">
        <v>8</v>
      </c>
      <c r="D5" s="3"/>
      <c r="E5" s="5" t="s">
        <v>9</v>
      </c>
      <c r="F5" s="236" t="s">
        <v>10</v>
      </c>
      <c r="G5" s="3"/>
    </row>
    <row r="6" spans="1:7" ht="18.75" x14ac:dyDescent="0.3">
      <c r="A6" s="1" t="s">
        <v>11</v>
      </c>
      <c r="B6" s="316">
        <v>300</v>
      </c>
      <c r="C6" s="3" t="s">
        <v>5</v>
      </c>
      <c r="D6" s="3"/>
      <c r="E6" s="3" t="s">
        <v>12</v>
      </c>
      <c r="F6" s="311" t="s">
        <v>13</v>
      </c>
      <c r="G6" s="3"/>
    </row>
    <row r="7" spans="1:7" ht="18.75" x14ac:dyDescent="0.3">
      <c r="A7" s="1" t="s">
        <v>14</v>
      </c>
      <c r="B7" s="315" t="s">
        <v>94</v>
      </c>
      <c r="C7" s="3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44">
        <v>0.42499999999999999</v>
      </c>
      <c r="C8" s="3"/>
      <c r="D8" s="3"/>
      <c r="E8" s="3" t="s">
        <v>17</v>
      </c>
      <c r="F8" s="311">
        <f>F7/B5</f>
        <v>9.4117647058823533</v>
      </c>
      <c r="G8" s="3"/>
    </row>
    <row r="9" spans="1:7" ht="18.75" x14ac:dyDescent="0.3">
      <c r="A9" s="1" t="s">
        <v>66</v>
      </c>
      <c r="B9" s="1">
        <v>4474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313"/>
      <c r="D11" s="313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308"/>
      <c r="D13" s="308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310"/>
      <c r="B17" s="310"/>
      <c r="C17" s="22"/>
      <c r="D17" s="25"/>
      <c r="E17" s="23"/>
      <c r="F17" s="314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309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2.8000000000000001E-2</v>
      </c>
      <c r="D20" s="74">
        <f>B5*C20/100*1000</f>
        <v>35.700000000000003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17.850000000000001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1606.5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DEL SUR</v>
      </c>
      <c r="B25" s="2130" t="str">
        <f>B7</f>
        <v>TURQUESA S/M</v>
      </c>
      <c r="C25" s="2130"/>
      <c r="D25" s="311" t="s">
        <v>30</v>
      </c>
      <c r="E25" s="9">
        <f>F4</f>
        <v>460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12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35.700000000000003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17.850000000000001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1606.5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2" zoomScale="130" zoomScaleNormal="130" workbookViewId="0">
      <selection activeCell="C23" sqref="C2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311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37">
        <v>459</v>
      </c>
      <c r="G4" s="3"/>
    </row>
    <row r="5" spans="1:7" ht="18.75" x14ac:dyDescent="0.3">
      <c r="A5" s="1" t="s">
        <v>7</v>
      </c>
      <c r="B5" s="277">
        <f>B6*B8</f>
        <v>127.5</v>
      </c>
      <c r="C5" s="3" t="s">
        <v>8</v>
      </c>
      <c r="D5" s="3"/>
      <c r="E5" s="5" t="s">
        <v>9</v>
      </c>
      <c r="F5" s="236" t="s">
        <v>10</v>
      </c>
      <c r="G5" s="3"/>
    </row>
    <row r="6" spans="1:7" ht="18.75" x14ac:dyDescent="0.3">
      <c r="A6" s="1" t="s">
        <v>11</v>
      </c>
      <c r="B6" s="242">
        <v>300</v>
      </c>
      <c r="C6" s="3" t="s">
        <v>5</v>
      </c>
      <c r="D6" s="3"/>
      <c r="E6" s="3" t="s">
        <v>12</v>
      </c>
      <c r="F6" s="311" t="s">
        <v>13</v>
      </c>
      <c r="G6" s="3"/>
    </row>
    <row r="7" spans="1:7" ht="18.75" x14ac:dyDescent="0.3">
      <c r="A7" s="1" t="s">
        <v>14</v>
      </c>
      <c r="B7" s="315" t="s">
        <v>94</v>
      </c>
      <c r="C7" s="3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44">
        <v>0.42499999999999999</v>
      </c>
      <c r="C8" s="3"/>
      <c r="D8" s="3"/>
      <c r="E8" s="3" t="s">
        <v>17</v>
      </c>
      <c r="F8" s="311">
        <f>F7/B5</f>
        <v>9.4117647058823533</v>
      </c>
      <c r="G8" s="3"/>
    </row>
    <row r="9" spans="1:7" ht="18.75" x14ac:dyDescent="0.3">
      <c r="A9" s="1" t="s">
        <v>66</v>
      </c>
      <c r="B9" s="1">
        <v>4474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313"/>
      <c r="D11" s="313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308"/>
      <c r="D13" s="308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310"/>
      <c r="B17" s="310"/>
      <c r="C17" s="22"/>
      <c r="D17" s="25"/>
      <c r="E17" s="23"/>
      <c r="F17" s="314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309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2.8000000000000001E-2</v>
      </c>
      <c r="D20" s="74">
        <f>B5*C20/100*1000</f>
        <v>35.700000000000003</v>
      </c>
      <c r="E20" s="1"/>
      <c r="F20" s="212"/>
    </row>
    <row r="21" spans="1:12" ht="18.75" x14ac:dyDescent="0.3">
      <c r="A21" s="2077" t="s">
        <v>28</v>
      </c>
      <c r="B21" s="2077"/>
      <c r="C21" s="34">
        <v>1.4E-2</v>
      </c>
      <c r="D21" s="74">
        <f>B5*C21/100*1000</f>
        <v>17.850000000000001</v>
      </c>
      <c r="E21" s="1"/>
      <c r="F21" s="212"/>
    </row>
    <row r="22" spans="1:12" ht="18.75" x14ac:dyDescent="0.3">
      <c r="A22" s="2077" t="s">
        <v>63</v>
      </c>
      <c r="B22" s="2077"/>
      <c r="C22" s="20">
        <v>1.26</v>
      </c>
      <c r="D22" s="74">
        <f>B5*C22/100*1000</f>
        <v>1606.5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TURQUESA S/M</v>
      </c>
      <c r="C25" s="2130"/>
      <c r="D25" s="311" t="s">
        <v>30</v>
      </c>
      <c r="E25" s="9">
        <f>F4</f>
        <v>459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12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2.8000000000000001E-2</v>
      </c>
      <c r="D28" s="49">
        <f>B5*C28/100*1000</f>
        <v>35.700000000000003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1.4E-2</v>
      </c>
      <c r="D29" s="49">
        <f>B5*C29/100*1000</f>
        <v>17.850000000000001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1.26</v>
      </c>
      <c r="D30" s="49">
        <f>B5*C30/100*1000</f>
        <v>1606.5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2" zoomScale="130" zoomScaleNormal="130" workbookViewId="0">
      <selection activeCell="B8" sqref="B8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03" t="s">
        <v>64</v>
      </c>
      <c r="C3" s="3"/>
      <c r="D3" s="5"/>
      <c r="E3" s="3" t="s">
        <v>3</v>
      </c>
      <c r="F3" s="311" t="s">
        <v>33</v>
      </c>
      <c r="G3" s="3"/>
    </row>
    <row r="4" spans="1:7" ht="18.75" x14ac:dyDescent="0.3">
      <c r="A4" s="1" t="s">
        <v>4</v>
      </c>
      <c r="B4" s="214">
        <v>1.62</v>
      </c>
      <c r="C4" s="3" t="s">
        <v>5</v>
      </c>
      <c r="D4" s="3"/>
      <c r="E4" s="3" t="s">
        <v>6</v>
      </c>
      <c r="F4" s="237">
        <v>458</v>
      </c>
      <c r="G4" s="3"/>
    </row>
    <row r="5" spans="1:7" ht="18.75" x14ac:dyDescent="0.3">
      <c r="A5" s="1" t="s">
        <v>7</v>
      </c>
      <c r="B5" s="8">
        <f>B6*B8</f>
        <v>129.625</v>
      </c>
      <c r="C5" s="3" t="s">
        <v>8</v>
      </c>
      <c r="D5" s="3"/>
      <c r="E5" s="5" t="s">
        <v>9</v>
      </c>
      <c r="F5" s="236" t="s">
        <v>10</v>
      </c>
      <c r="G5" s="3"/>
    </row>
    <row r="6" spans="1:7" ht="18.75" x14ac:dyDescent="0.3">
      <c r="A6" s="1" t="s">
        <v>11</v>
      </c>
      <c r="B6" s="242">
        <v>305</v>
      </c>
      <c r="C6" s="3" t="s">
        <v>5</v>
      </c>
      <c r="D6" s="3"/>
      <c r="E6" s="3" t="s">
        <v>12</v>
      </c>
      <c r="F6" s="311" t="s">
        <v>13</v>
      </c>
      <c r="G6" s="3"/>
    </row>
    <row r="7" spans="1:7" ht="18.75" x14ac:dyDescent="0.3">
      <c r="A7" s="1" t="s">
        <v>14</v>
      </c>
      <c r="B7" s="243" t="s">
        <v>95</v>
      </c>
      <c r="C7" s="3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44">
        <v>0.42499999999999999</v>
      </c>
      <c r="C8" s="3"/>
      <c r="D8" s="3"/>
      <c r="E8" s="3" t="s">
        <v>17</v>
      </c>
      <c r="F8" s="311">
        <f>F7/B5</f>
        <v>9.2574734811957562</v>
      </c>
      <c r="G8" s="3"/>
    </row>
    <row r="9" spans="1:7" ht="18.75" x14ac:dyDescent="0.3">
      <c r="A9" s="1" t="s">
        <v>66</v>
      </c>
      <c r="B9" s="1">
        <v>4474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313"/>
      <c r="D11" s="313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308"/>
      <c r="D13" s="308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310"/>
      <c r="B17" s="310"/>
      <c r="C17" s="22"/>
      <c r="D17" s="25"/>
      <c r="E17" s="23"/>
      <c r="F17" s="314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309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0.04</v>
      </c>
      <c r="D20" s="74">
        <f>B5*C20/100*1000</f>
        <v>51.850000000000009</v>
      </c>
      <c r="E20" s="1"/>
      <c r="F20" s="212"/>
    </row>
    <row r="21" spans="1:12" ht="18.75" x14ac:dyDescent="0.3">
      <c r="A21" s="2077" t="s">
        <v>28</v>
      </c>
      <c r="B21" s="2077"/>
      <c r="C21" s="34">
        <v>0.02</v>
      </c>
      <c r="D21" s="74">
        <f>B5*C21/100*1000</f>
        <v>25.925000000000004</v>
      </c>
      <c r="E21" s="1"/>
      <c r="F21" s="212"/>
    </row>
    <row r="22" spans="1:12" ht="18.75" x14ac:dyDescent="0.3">
      <c r="A22" s="2077" t="s">
        <v>63</v>
      </c>
      <c r="B22" s="2077"/>
      <c r="C22" s="20">
        <v>1.8</v>
      </c>
      <c r="D22" s="74">
        <f>B5*C22/100*1000</f>
        <v>2333.25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TURQUESA INTENSO</v>
      </c>
      <c r="C25" s="2130"/>
      <c r="D25" s="311" t="s">
        <v>30</v>
      </c>
      <c r="E25" s="9">
        <f>F4</f>
        <v>458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312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0.04</v>
      </c>
      <c r="D28" s="49">
        <f>B5*C28/100*1000</f>
        <v>51.850000000000009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0.02</v>
      </c>
      <c r="D29" s="49">
        <f>B5*C29/100*1000</f>
        <v>25.925000000000004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1.8</v>
      </c>
      <c r="D30" s="49">
        <f>B5*C30/100*1000</f>
        <v>2333.25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D30" sqref="D3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9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438</v>
      </c>
      <c r="G4" s="3"/>
    </row>
    <row r="5" spans="1:7" ht="18.75" x14ac:dyDescent="0.3">
      <c r="A5" s="1" t="s">
        <v>7</v>
      </c>
      <c r="B5" s="138">
        <f>B6*B8</f>
        <v>143.22499999999999</v>
      </c>
      <c r="C5" s="3" t="s">
        <v>8</v>
      </c>
      <c r="D5" s="3"/>
      <c r="E5" s="5" t="s">
        <v>9</v>
      </c>
      <c r="F5" s="299" t="s">
        <v>92</v>
      </c>
      <c r="G5" s="3"/>
    </row>
    <row r="6" spans="1:7" ht="18.75" x14ac:dyDescent="0.3">
      <c r="A6" s="1" t="s">
        <v>11</v>
      </c>
      <c r="B6" s="293">
        <v>337</v>
      </c>
      <c r="C6" s="3" t="s">
        <v>5</v>
      </c>
      <c r="D6" s="3"/>
      <c r="E6" s="3" t="s">
        <v>12</v>
      </c>
      <c r="F6" s="299" t="s">
        <v>13</v>
      </c>
      <c r="G6" s="3"/>
    </row>
    <row r="7" spans="1:7" ht="18.75" x14ac:dyDescent="0.3">
      <c r="A7" s="1" t="s">
        <v>14</v>
      </c>
      <c r="B7" s="297" t="s">
        <v>93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 t="s">
        <v>72</v>
      </c>
      <c r="D8" s="3"/>
      <c r="E8" s="3" t="s">
        <v>17</v>
      </c>
      <c r="F8" s="299">
        <f>F7/B5</f>
        <v>8.3784255541979409</v>
      </c>
      <c r="G8" s="3"/>
    </row>
    <row r="9" spans="1:7" ht="18.75" x14ac:dyDescent="0.3">
      <c r="A9" s="1" t="s">
        <v>66</v>
      </c>
      <c r="B9" s="296">
        <v>4838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05"/>
      <c r="D11" s="305"/>
      <c r="E11" s="306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301"/>
      <c r="D13" s="30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302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307" t="s">
        <v>25</v>
      </c>
      <c r="D19" s="298" t="s">
        <v>26</v>
      </c>
      <c r="E19" s="1"/>
      <c r="F19" s="212"/>
    </row>
    <row r="20" spans="1:12" ht="18.75" x14ac:dyDescent="0.3">
      <c r="A20" s="2077" t="s">
        <v>91</v>
      </c>
      <c r="B20" s="2077"/>
      <c r="C20" s="20">
        <v>1.65</v>
      </c>
      <c r="D20" s="74">
        <f>B5*C20/100*1000</f>
        <v>2363.2125000000001</v>
      </c>
      <c r="E20" s="1"/>
      <c r="F20" s="212"/>
    </row>
    <row r="21" spans="1:12" ht="18.75" x14ac:dyDescent="0.3">
      <c r="A21" s="2077" t="s">
        <v>28</v>
      </c>
      <c r="B21" s="2077"/>
      <c r="C21" s="20">
        <v>0.09</v>
      </c>
      <c r="D21" s="74">
        <f>B5*C21/100*1000</f>
        <v>128.90249999999997</v>
      </c>
      <c r="E21" s="1"/>
      <c r="F21" s="212"/>
    </row>
    <row r="22" spans="1:12" ht="18.75" x14ac:dyDescent="0.3">
      <c r="A22" s="2077"/>
      <c r="B22" s="2077"/>
      <c r="C22" s="20"/>
      <c r="D22" s="74" t="s">
        <v>29</v>
      </c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NARANJA CITRICO</v>
      </c>
      <c r="C26" s="2130"/>
      <c r="D26" s="299" t="s">
        <v>30</v>
      </c>
      <c r="E26" s="9">
        <f>F4</f>
        <v>438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9" t="s">
        <v>24</v>
      </c>
      <c r="B28" s="2079"/>
      <c r="C28" s="56" t="s">
        <v>25</v>
      </c>
      <c r="D28" s="300" t="s">
        <v>26</v>
      </c>
      <c r="E28" s="1"/>
      <c r="F28" s="1"/>
    </row>
    <row r="29" spans="1:12" ht="15.75" customHeight="1" x14ac:dyDescent="0.3">
      <c r="A29" s="2077" t="str">
        <f>A20</f>
        <v>NARANJA LUMACRON H3R</v>
      </c>
      <c r="B29" s="2077"/>
      <c r="C29" s="20">
        <f>C20</f>
        <v>1.65</v>
      </c>
      <c r="D29" s="74">
        <f>B5*C29/100*1000</f>
        <v>2363.2125000000001</v>
      </c>
      <c r="E29" s="1"/>
      <c r="F29" s="1"/>
    </row>
    <row r="30" spans="1:12" ht="15" customHeight="1" x14ac:dyDescent="0.3">
      <c r="A30" s="2077" t="str">
        <f>A21</f>
        <v>RUBINA LUMACRON 2GFL CONC</v>
      </c>
      <c r="B30" s="2077"/>
      <c r="C30" s="20">
        <f>C21</f>
        <v>0.09</v>
      </c>
      <c r="D30" s="74">
        <f>B5*C30/100*1000</f>
        <v>128.90249999999997</v>
      </c>
      <c r="E30" s="1"/>
      <c r="F30" s="1"/>
    </row>
    <row r="31" spans="1:12" ht="15" customHeight="1" x14ac:dyDescent="0.3">
      <c r="A31" s="2077"/>
      <c r="B31" s="2077"/>
      <c r="C31" s="48"/>
      <c r="D31" s="49" t="s">
        <v>29</v>
      </c>
      <c r="E31" s="2069" t="s">
        <v>83</v>
      </c>
      <c r="F31" s="2069"/>
    </row>
    <row r="32" spans="1:12" ht="18.75" x14ac:dyDescent="0.3">
      <c r="A32" s="303"/>
      <c r="B32" s="303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7">
    <mergeCell ref="A37:B37"/>
    <mergeCell ref="A30:B30"/>
    <mergeCell ref="A31:B31"/>
    <mergeCell ref="E31:F31"/>
    <mergeCell ref="A34:D34"/>
    <mergeCell ref="A35:B35"/>
    <mergeCell ref="A36:B36"/>
    <mergeCell ref="A29:B29"/>
    <mergeCell ref="A15:B15"/>
    <mergeCell ref="A16:B16"/>
    <mergeCell ref="A17:B17"/>
    <mergeCell ref="A18:B18"/>
    <mergeCell ref="A20:B20"/>
    <mergeCell ref="A21:B21"/>
    <mergeCell ref="A22:B22"/>
    <mergeCell ref="A23:B23"/>
    <mergeCell ref="B26:C26"/>
    <mergeCell ref="A27:B27"/>
    <mergeCell ref="A28:B28"/>
    <mergeCell ref="A11:B11"/>
    <mergeCell ref="A19:B19"/>
    <mergeCell ref="A1:B1"/>
    <mergeCell ref="C1:D1"/>
    <mergeCell ref="E1:F1"/>
    <mergeCell ref="A12:B12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7" zoomScale="130" zoomScaleNormal="130" workbookViewId="0">
      <selection activeCell="A10" sqref="A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9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437</v>
      </c>
      <c r="G4" s="3"/>
    </row>
    <row r="5" spans="1:7" ht="18.75" x14ac:dyDescent="0.3">
      <c r="A5" s="1" t="s">
        <v>7</v>
      </c>
      <c r="B5" s="138">
        <f>B6*B8</f>
        <v>139.4</v>
      </c>
      <c r="C5" s="3" t="s">
        <v>8</v>
      </c>
      <c r="D5" s="3"/>
      <c r="E5" s="5" t="s">
        <v>9</v>
      </c>
      <c r="F5" s="299" t="s">
        <v>92</v>
      </c>
      <c r="G5" s="3"/>
    </row>
    <row r="6" spans="1:7" ht="18.75" x14ac:dyDescent="0.3">
      <c r="A6" s="1" t="s">
        <v>11</v>
      </c>
      <c r="B6" s="293">
        <v>328</v>
      </c>
      <c r="C6" s="3" t="s">
        <v>5</v>
      </c>
      <c r="D6" s="3"/>
      <c r="E6" s="3" t="s">
        <v>12</v>
      </c>
      <c r="F6" s="299" t="s">
        <v>13</v>
      </c>
      <c r="G6" s="3"/>
    </row>
    <row r="7" spans="1:7" ht="18.75" x14ac:dyDescent="0.3">
      <c r="A7" s="1" t="s">
        <v>14</v>
      </c>
      <c r="B7" s="297" t="s">
        <v>93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 t="s">
        <v>72</v>
      </c>
      <c r="D8" s="3"/>
      <c r="E8" s="3" t="s">
        <v>17</v>
      </c>
      <c r="F8" s="299">
        <f>F7/B5</f>
        <v>8.6083213773314196</v>
      </c>
      <c r="G8" s="3"/>
    </row>
    <row r="9" spans="1:7" ht="18.75" x14ac:dyDescent="0.3">
      <c r="A9" s="1" t="s">
        <v>66</v>
      </c>
      <c r="B9" s="296">
        <v>4838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05"/>
      <c r="D11" s="305"/>
      <c r="E11" s="306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301"/>
      <c r="D13" s="301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302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304" t="s">
        <v>25</v>
      </c>
      <c r="D18" s="298" t="s">
        <v>26</v>
      </c>
      <c r="E18" s="1"/>
      <c r="F18" s="212"/>
    </row>
    <row r="19" spans="1:12" ht="18.75" x14ac:dyDescent="0.3">
      <c r="A19" s="2077" t="s">
        <v>91</v>
      </c>
      <c r="B19" s="2077"/>
      <c r="C19" s="20">
        <v>1.65</v>
      </c>
      <c r="D19" s="74">
        <f>B5*C19/100*1000</f>
        <v>2300.1</v>
      </c>
      <c r="E19" s="1"/>
      <c r="F19" s="212"/>
    </row>
    <row r="20" spans="1:12" ht="18.75" x14ac:dyDescent="0.3">
      <c r="A20" s="2077" t="s">
        <v>28</v>
      </c>
      <c r="B20" s="2077"/>
      <c r="C20" s="20">
        <v>0.09</v>
      </c>
      <c r="D20" s="74">
        <f>B5*C20/100*1000</f>
        <v>125.46</v>
      </c>
      <c r="E20" s="1"/>
      <c r="F20" s="212"/>
    </row>
    <row r="21" spans="1:12" ht="18.75" x14ac:dyDescent="0.3">
      <c r="A21" s="2077"/>
      <c r="B21" s="2077"/>
      <c r="C21" s="20"/>
      <c r="D21" s="74" t="s">
        <v>29</v>
      </c>
      <c r="E21" s="1"/>
      <c r="F21" s="213"/>
    </row>
    <row r="22" spans="1:12" ht="18.75" x14ac:dyDescent="0.3">
      <c r="A22" s="2105"/>
      <c r="B22" s="2105"/>
      <c r="C22" s="22" t="s">
        <v>29</v>
      </c>
      <c r="D22" s="23"/>
      <c r="E22" s="1"/>
      <c r="F22" s="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NARANJA CITRICO</v>
      </c>
      <c r="C25" s="2130"/>
      <c r="D25" s="299" t="s">
        <v>30</v>
      </c>
      <c r="E25" s="9">
        <f>F4</f>
        <v>437</v>
      </c>
      <c r="F25" s="4">
        <f ca="1">F2</f>
        <v>45555</v>
      </c>
    </row>
    <row r="26" spans="1:12" ht="18.75" x14ac:dyDescent="0.3">
      <c r="A26" s="2131" t="str">
        <f>A17</f>
        <v>Colorantes</v>
      </c>
      <c r="B26" s="2132"/>
      <c r="C26" s="281"/>
      <c r="D26" s="282"/>
      <c r="E26" s="9"/>
      <c r="F26" s="4"/>
    </row>
    <row r="27" spans="1:12" ht="18.75" x14ac:dyDescent="0.3">
      <c r="A27" s="2079" t="s">
        <v>24</v>
      </c>
      <c r="B27" s="2079"/>
      <c r="C27" s="56" t="s">
        <v>25</v>
      </c>
      <c r="D27" s="300" t="s">
        <v>26</v>
      </c>
      <c r="E27" s="1"/>
      <c r="F27" s="1"/>
    </row>
    <row r="28" spans="1:12" ht="15.75" customHeight="1" x14ac:dyDescent="0.3">
      <c r="A28" s="2077" t="str">
        <f>A19</f>
        <v>NARANJA LUMACRON H3R</v>
      </c>
      <c r="B28" s="2077"/>
      <c r="C28" s="48">
        <f>C19</f>
        <v>1.65</v>
      </c>
      <c r="D28" s="49">
        <f>B5*C28/100*1000</f>
        <v>2300.1</v>
      </c>
      <c r="E28" s="1"/>
      <c r="F28" s="1"/>
    </row>
    <row r="29" spans="1:12" ht="15" customHeight="1" x14ac:dyDescent="0.3">
      <c r="A29" s="2077" t="str">
        <f>A20</f>
        <v>RUBINA LUMACRON 2GFL CONC</v>
      </c>
      <c r="B29" s="2077"/>
      <c r="C29" s="48">
        <f>C20</f>
        <v>0.09</v>
      </c>
      <c r="D29" s="49">
        <f>B5*C29/100*1000</f>
        <v>125.46</v>
      </c>
      <c r="E29" s="1"/>
      <c r="F29" s="1"/>
    </row>
    <row r="30" spans="1:12" ht="15" customHeight="1" x14ac:dyDescent="0.3">
      <c r="A30" s="2077"/>
      <c r="B30" s="2077"/>
      <c r="C30" s="48"/>
      <c r="D30" s="49" t="s">
        <v>29</v>
      </c>
      <c r="E30" s="2069" t="s">
        <v>83</v>
      </c>
      <c r="F30" s="2069"/>
    </row>
    <row r="31" spans="1:12" ht="18.75" x14ac:dyDescent="0.3">
      <c r="A31" s="303"/>
      <c r="B31" s="303"/>
      <c r="C31" s="22"/>
      <c r="D31" s="144"/>
      <c r="E31" s="1"/>
      <c r="F31" s="1"/>
    </row>
    <row r="32" spans="1:12" x14ac:dyDescent="0.25">
      <c r="D32" s="50"/>
    </row>
    <row r="33" spans="1:4" x14ac:dyDescent="0.25">
      <c r="A33" s="2070" t="s">
        <v>69</v>
      </c>
      <c r="B33" s="2070"/>
      <c r="C33" s="2070"/>
      <c r="D33" s="2070"/>
    </row>
    <row r="34" spans="1:4" x14ac:dyDescent="0.25">
      <c r="A34" s="2070" t="s">
        <v>70</v>
      </c>
      <c r="B34" s="2070"/>
      <c r="C34" s="141">
        <v>2</v>
      </c>
      <c r="D34" s="141">
        <f>F7*C34</f>
        <v>2400</v>
      </c>
    </row>
    <row r="35" spans="1:4" x14ac:dyDescent="0.25">
      <c r="A35" s="2070" t="s">
        <v>71</v>
      </c>
      <c r="B35" s="2070"/>
      <c r="C35" s="141">
        <f>C34</f>
        <v>2</v>
      </c>
      <c r="D35" s="141">
        <f>F7*C35</f>
        <v>2400</v>
      </c>
    </row>
    <row r="36" spans="1:4" x14ac:dyDescent="0.25">
      <c r="A36" s="2070" t="s">
        <v>21</v>
      </c>
      <c r="B36" s="2070"/>
      <c r="C36" s="141">
        <v>1.5</v>
      </c>
      <c r="D36" s="141">
        <f>F7*C36</f>
        <v>1800</v>
      </c>
    </row>
  </sheetData>
  <mergeCells count="26">
    <mergeCell ref="A36:B36"/>
    <mergeCell ref="A29:B29"/>
    <mergeCell ref="A30:B30"/>
    <mergeCell ref="E30:F30"/>
    <mergeCell ref="A33:D33"/>
    <mergeCell ref="A34:B34"/>
    <mergeCell ref="A35:B35"/>
    <mergeCell ref="A28:B28"/>
    <mergeCell ref="A15:B15"/>
    <mergeCell ref="A16:B16"/>
    <mergeCell ref="A17:B17"/>
    <mergeCell ref="A19:B19"/>
    <mergeCell ref="A20:B20"/>
    <mergeCell ref="A21:B21"/>
    <mergeCell ref="A22:B22"/>
    <mergeCell ref="B25:C25"/>
    <mergeCell ref="A26:B26"/>
    <mergeCell ref="A27:B27"/>
    <mergeCell ref="A18:B18"/>
    <mergeCell ref="A14:B14"/>
    <mergeCell ref="A11:B11"/>
    <mergeCell ref="A1:B1"/>
    <mergeCell ref="C1:D1"/>
    <mergeCell ref="E1:F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10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83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433</v>
      </c>
      <c r="G4" s="3"/>
    </row>
    <row r="5" spans="1:7" ht="18.75" x14ac:dyDescent="0.3">
      <c r="A5" s="1" t="s">
        <v>7</v>
      </c>
      <c r="B5" s="275">
        <f>B6*B8</f>
        <v>146.19999999999999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83">
        <f>F7/B5</f>
        <v>8.2079343365253088</v>
      </c>
      <c r="G8" s="3"/>
    </row>
    <row r="9" spans="1:7" ht="18.75" x14ac:dyDescent="0.3">
      <c r="A9" s="1" t="s">
        <v>66</v>
      </c>
      <c r="B9" s="1">
        <v>4893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88"/>
      <c r="D11" s="288"/>
      <c r="E11" s="291"/>
      <c r="F11" s="1"/>
    </row>
    <row r="12" spans="1:7" ht="18.75" x14ac:dyDescent="0.3">
      <c r="A12" s="2076" t="s">
        <v>19</v>
      </c>
      <c r="B12" s="2076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285"/>
      <c r="D13" s="285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86"/>
      <c r="B16" s="286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292" t="s">
        <v>25</v>
      </c>
      <c r="D18" s="28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350.87999999999994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606.73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4122.8399999999992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283" t="s">
        <v>30</v>
      </c>
      <c r="E24" s="9">
        <f>F4</f>
        <v>433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89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350.87999999999994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606.73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4122.8399999999992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25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83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432</v>
      </c>
      <c r="G4" s="3"/>
    </row>
    <row r="5" spans="1:7" ht="18.75" x14ac:dyDescent="0.3">
      <c r="A5" s="1" t="s">
        <v>7</v>
      </c>
      <c r="B5" s="275">
        <f>B6*B8</f>
        <v>140.25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83">
        <f>F7/B5</f>
        <v>8.5561497326203213</v>
      </c>
      <c r="G8" s="3"/>
    </row>
    <row r="9" spans="1:7" ht="18.75" x14ac:dyDescent="0.3">
      <c r="A9" s="1" t="s">
        <v>66</v>
      </c>
      <c r="B9" s="1">
        <v>4893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88"/>
      <c r="D11" s="288"/>
      <c r="E11" s="291"/>
      <c r="F11" s="1"/>
    </row>
    <row r="12" spans="1:7" ht="18.75" x14ac:dyDescent="0.3">
      <c r="A12" s="2076" t="s">
        <v>19</v>
      </c>
      <c r="B12" s="2076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285"/>
      <c r="D13" s="285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86"/>
      <c r="B16" s="286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292" t="s">
        <v>25</v>
      </c>
      <c r="D18" s="28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336.59999999999997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582.03750000000002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3955.05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283" t="s">
        <v>30</v>
      </c>
      <c r="E24" s="9">
        <f>F4</f>
        <v>432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89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336.59999999999997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582.03750000000002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3955.05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83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431</v>
      </c>
      <c r="G4" s="3"/>
    </row>
    <row r="5" spans="1:7" ht="18.75" x14ac:dyDescent="0.3">
      <c r="A5" s="1" t="s">
        <v>7</v>
      </c>
      <c r="B5" s="275">
        <f>B6*B8</f>
        <v>138.125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325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83">
        <f>F7/B5</f>
        <v>8.6877828054298636</v>
      </c>
      <c r="G8" s="3"/>
    </row>
    <row r="9" spans="1:7" ht="18.75" x14ac:dyDescent="0.3">
      <c r="A9" s="1" t="s">
        <v>66</v>
      </c>
      <c r="B9" s="1">
        <v>4893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88"/>
      <c r="D11" s="288"/>
      <c r="E11" s="291"/>
      <c r="F11" s="1"/>
    </row>
    <row r="12" spans="1:7" ht="18.75" x14ac:dyDescent="0.3">
      <c r="A12" s="2076" t="s">
        <v>19</v>
      </c>
      <c r="B12" s="2076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285"/>
      <c r="D13" s="285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86"/>
      <c r="B16" s="286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292" t="s">
        <v>25</v>
      </c>
      <c r="D18" s="28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331.49999999999994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573.21875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3895.1249999999995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283" t="s">
        <v>30</v>
      </c>
      <c r="E24" s="9">
        <f>F4</f>
        <v>431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89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331.49999999999994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573.21875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3895.1249999999995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E28:F28"/>
    <mergeCell ref="A30:D30"/>
    <mergeCell ref="A31:B31"/>
    <mergeCell ref="A32:B32"/>
    <mergeCell ref="A33:B33"/>
    <mergeCell ref="A28:B28"/>
    <mergeCell ref="A20:B20"/>
    <mergeCell ref="A21:B21"/>
    <mergeCell ref="A25:B25"/>
    <mergeCell ref="A26:B26"/>
    <mergeCell ref="A27:B27"/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4" zoomScale="130" zoomScaleNormal="130" workbookViewId="0">
      <selection activeCell="A16" sqref="A16:XFD16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83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436</v>
      </c>
      <c r="G4" s="3"/>
    </row>
    <row r="5" spans="1:7" ht="18.75" x14ac:dyDescent="0.3">
      <c r="A5" s="1" t="s">
        <v>7</v>
      </c>
      <c r="B5" s="138">
        <f>B6*B8</f>
        <v>138.125</v>
      </c>
      <c r="C5" s="3" t="s">
        <v>8</v>
      </c>
      <c r="D5" s="3"/>
      <c r="E5" s="5" t="s">
        <v>9</v>
      </c>
      <c r="F5" s="283" t="s">
        <v>92</v>
      </c>
      <c r="G5" s="3"/>
    </row>
    <row r="6" spans="1:7" ht="18.75" x14ac:dyDescent="0.3">
      <c r="A6" s="1" t="s">
        <v>11</v>
      </c>
      <c r="B6" s="293">
        <v>325</v>
      </c>
      <c r="C6" s="3" t="s">
        <v>5</v>
      </c>
      <c r="D6" s="3"/>
      <c r="E6" s="3" t="s">
        <v>12</v>
      </c>
      <c r="F6" s="283" t="s">
        <v>13</v>
      </c>
      <c r="G6" s="3"/>
    </row>
    <row r="7" spans="1:7" ht="18.75" x14ac:dyDescent="0.3">
      <c r="A7" s="1" t="s">
        <v>14</v>
      </c>
      <c r="B7" s="297" t="s">
        <v>93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 t="s">
        <v>72</v>
      </c>
      <c r="D8" s="3"/>
      <c r="E8" s="3" t="s">
        <v>17</v>
      </c>
      <c r="F8" s="283">
        <f>F7/B5</f>
        <v>8.6877828054298636</v>
      </c>
      <c r="G8" s="3"/>
    </row>
    <row r="9" spans="1:7" ht="18.75" x14ac:dyDescent="0.3">
      <c r="A9" s="1" t="s">
        <v>66</v>
      </c>
      <c r="B9" s="296">
        <v>4838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305"/>
      <c r="D11" s="305"/>
      <c r="E11" s="306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 t="s">
        <v>72</v>
      </c>
      <c r="F12" s="1"/>
    </row>
    <row r="13" spans="1:7" ht="18.75" x14ac:dyDescent="0.3">
      <c r="A13" s="2072" t="s">
        <v>20</v>
      </c>
      <c r="B13" s="2072"/>
      <c r="C13" s="285"/>
      <c r="D13" s="285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289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079" t="s">
        <v>24</v>
      </c>
      <c r="B18" s="2079"/>
      <c r="C18" s="292" t="s">
        <v>25</v>
      </c>
      <c r="D18" s="287" t="s">
        <v>26</v>
      </c>
      <c r="E18" s="1"/>
      <c r="F18" s="212"/>
    </row>
    <row r="19" spans="1:12" ht="18.75" x14ac:dyDescent="0.3">
      <c r="A19" s="2077" t="s">
        <v>91</v>
      </c>
      <c r="B19" s="2077"/>
      <c r="C19" s="20">
        <v>1.65</v>
      </c>
      <c r="D19" s="74">
        <f>B5*C19/100*1000</f>
        <v>2279.0625</v>
      </c>
      <c r="E19" s="1"/>
      <c r="F19" s="212"/>
    </row>
    <row r="20" spans="1:12" ht="18.75" x14ac:dyDescent="0.3">
      <c r="A20" s="2077" t="s">
        <v>28</v>
      </c>
      <c r="B20" s="2077"/>
      <c r="C20" s="20">
        <v>0.09</v>
      </c>
      <c r="D20" s="74">
        <f>B5*C20/100*1000</f>
        <v>124.3125</v>
      </c>
      <c r="E20" s="1"/>
      <c r="F20" s="212"/>
    </row>
    <row r="21" spans="1:12" ht="18.75" x14ac:dyDescent="0.3">
      <c r="A21" s="2077"/>
      <c r="B21" s="2077"/>
      <c r="C21" s="20"/>
      <c r="D21" s="74" t="s">
        <v>29</v>
      </c>
      <c r="E21" s="1"/>
      <c r="F21" s="213"/>
    </row>
    <row r="22" spans="1:12" ht="18.75" x14ac:dyDescent="0.3">
      <c r="A22" s="2105"/>
      <c r="B22" s="2105"/>
      <c r="C22" s="22" t="s">
        <v>29</v>
      </c>
      <c r="D22" s="23"/>
      <c r="E22" s="1"/>
      <c r="F22" s="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NARANJA CITRICO</v>
      </c>
      <c r="C25" s="2130"/>
      <c r="D25" s="283" t="s">
        <v>30</v>
      </c>
      <c r="E25" s="9">
        <f>F4</f>
        <v>436</v>
      </c>
      <c r="F25" s="4">
        <f ca="1">F2</f>
        <v>45555</v>
      </c>
    </row>
    <row r="26" spans="1:12" ht="18.75" x14ac:dyDescent="0.3">
      <c r="A26" s="2131" t="str">
        <f>A17</f>
        <v>Colorantes</v>
      </c>
      <c r="B26" s="2132"/>
      <c r="C26" s="281"/>
      <c r="D26" s="282"/>
      <c r="E26" s="9"/>
      <c r="F26" s="4"/>
    </row>
    <row r="27" spans="1:12" ht="18.75" x14ac:dyDescent="0.3">
      <c r="A27" s="2079" t="s">
        <v>24</v>
      </c>
      <c r="B27" s="2079"/>
      <c r="C27" s="56" t="s">
        <v>25</v>
      </c>
      <c r="D27" s="284" t="s">
        <v>26</v>
      </c>
      <c r="E27" s="1"/>
      <c r="F27" s="1"/>
    </row>
    <row r="28" spans="1:12" ht="15.75" customHeight="1" x14ac:dyDescent="0.3">
      <c r="A28" s="2077" t="str">
        <f>A19</f>
        <v>NARANJA LUMACRON H3R</v>
      </c>
      <c r="B28" s="2077"/>
      <c r="C28" s="48">
        <f>C19</f>
        <v>1.65</v>
      </c>
      <c r="D28" s="49">
        <f>B5*C28/100*1000</f>
        <v>2279.0625</v>
      </c>
      <c r="E28" s="1"/>
      <c r="F28" s="1"/>
    </row>
    <row r="29" spans="1:12" ht="15" customHeight="1" x14ac:dyDescent="0.3">
      <c r="A29" s="2077" t="str">
        <f>A20</f>
        <v>RUBINA LUMACRON 2GFL CONC</v>
      </c>
      <c r="B29" s="2077"/>
      <c r="C29" s="48">
        <f>C20</f>
        <v>0.09</v>
      </c>
      <c r="D29" s="49">
        <f>B5*C29/100*1000</f>
        <v>124.3125</v>
      </c>
      <c r="E29" s="1"/>
      <c r="F29" s="1"/>
    </row>
    <row r="30" spans="1:12" ht="15" customHeight="1" x14ac:dyDescent="0.3">
      <c r="A30" s="2077"/>
      <c r="B30" s="2077"/>
      <c r="C30" s="48"/>
      <c r="D30" s="49" t="s">
        <v>29</v>
      </c>
      <c r="E30" s="2069" t="s">
        <v>83</v>
      </c>
      <c r="F30" s="2069"/>
    </row>
    <row r="31" spans="1:12" ht="18.75" x14ac:dyDescent="0.3">
      <c r="A31" s="290"/>
      <c r="B31" s="290"/>
      <c r="C31" s="22"/>
      <c r="D31" s="144"/>
      <c r="E31" s="1"/>
      <c r="F31" s="1"/>
    </row>
    <row r="32" spans="1:12" x14ac:dyDescent="0.25">
      <c r="D32" s="50"/>
    </row>
    <row r="33" spans="1:4" x14ac:dyDescent="0.25">
      <c r="A33" s="2070" t="s">
        <v>69</v>
      </c>
      <c r="B33" s="2070"/>
      <c r="C33" s="2070"/>
      <c r="D33" s="2070"/>
    </row>
    <row r="34" spans="1:4" x14ac:dyDescent="0.25">
      <c r="A34" s="2070" t="s">
        <v>70</v>
      </c>
      <c r="B34" s="2070"/>
      <c r="C34" s="141">
        <v>2</v>
      </c>
      <c r="D34" s="141">
        <f>F7*C34</f>
        <v>2400</v>
      </c>
    </row>
    <row r="35" spans="1:4" x14ac:dyDescent="0.25">
      <c r="A35" s="2070" t="s">
        <v>71</v>
      </c>
      <c r="B35" s="2070"/>
      <c r="C35" s="141">
        <f>C34</f>
        <v>2</v>
      </c>
      <c r="D35" s="141">
        <f>F7*C35</f>
        <v>2400</v>
      </c>
    </row>
    <row r="36" spans="1:4" x14ac:dyDescent="0.25">
      <c r="A36" s="2070" t="s">
        <v>21</v>
      </c>
      <c r="B36" s="2070"/>
      <c r="C36" s="141">
        <v>1.5</v>
      </c>
      <c r="D36" s="141">
        <f>F7*C36</f>
        <v>1800</v>
      </c>
    </row>
  </sheetData>
  <mergeCells count="26">
    <mergeCell ref="A36:B36"/>
    <mergeCell ref="A29:B29"/>
    <mergeCell ref="A30:B30"/>
    <mergeCell ref="E30:F30"/>
    <mergeCell ref="A33:D33"/>
    <mergeCell ref="A34:B34"/>
    <mergeCell ref="A35:B35"/>
    <mergeCell ref="A28:B28"/>
    <mergeCell ref="A15:B15"/>
    <mergeCell ref="A16:B16"/>
    <mergeCell ref="A17:B17"/>
    <mergeCell ref="A19:B19"/>
    <mergeCell ref="A20:B20"/>
    <mergeCell ref="A21:B21"/>
    <mergeCell ref="A22:B22"/>
    <mergeCell ref="B25:C25"/>
    <mergeCell ref="A26:B26"/>
    <mergeCell ref="A27:B27"/>
    <mergeCell ref="A18:B18"/>
    <mergeCell ref="A14:B14"/>
    <mergeCell ref="A1:B1"/>
    <mergeCell ref="C1:D1"/>
    <mergeCell ref="E1:F1"/>
    <mergeCell ref="A12:B12"/>
    <mergeCell ref="A13:B13"/>
    <mergeCell ref="A11:B11"/>
  </mergeCells>
  <pageMargins left="0.7" right="0.7" top="0.75" bottom="0.75" header="0.3" footer="0.3"/>
  <pageSetup paperSize="9" orientation="portrait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0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430</v>
      </c>
      <c r="G4" s="3"/>
    </row>
    <row r="5" spans="1:7" ht="18.75" x14ac:dyDescent="0.3">
      <c r="A5" s="1" t="s">
        <v>7</v>
      </c>
      <c r="B5" s="275">
        <f>B6*B8</f>
        <v>139.82499999999999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329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70">
        <f>F7/B5</f>
        <v>8.5821562667620253</v>
      </c>
      <c r="G8" s="3"/>
    </row>
    <row r="9" spans="1:7" ht="18.75" x14ac:dyDescent="0.3">
      <c r="A9" s="1" t="s">
        <v>66</v>
      </c>
      <c r="B9" s="1">
        <v>4892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72"/>
      <c r="D11" s="272"/>
      <c r="E11" s="271"/>
      <c r="F11" s="1"/>
    </row>
    <row r="12" spans="1:7" ht="18.75" x14ac:dyDescent="0.3">
      <c r="A12" s="2076" t="s">
        <v>19</v>
      </c>
      <c r="B12" s="2076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268"/>
      <c r="D13" s="268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66"/>
      <c r="B16" s="266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273" t="s">
        <v>25</v>
      </c>
      <c r="D18" s="26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335.57999999999993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580.27374999999995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3943.0649999999996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270" t="s">
        <v>30</v>
      </c>
      <c r="E24" s="9">
        <f>F4</f>
        <v>430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69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335.57999999999993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580.27374999999995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3943.0649999999996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0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429</v>
      </c>
      <c r="G4" s="3"/>
    </row>
    <row r="5" spans="1:7" ht="18.75" x14ac:dyDescent="0.3">
      <c r="A5" s="1" t="s">
        <v>7</v>
      </c>
      <c r="B5" s="275">
        <f>B6*B8</f>
        <v>140.25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70">
        <f>F7/B5</f>
        <v>8.5561497326203213</v>
      </c>
      <c r="G8" s="3"/>
    </row>
    <row r="9" spans="1:7" ht="18.75" x14ac:dyDescent="0.3">
      <c r="A9" s="1" t="s">
        <v>66</v>
      </c>
      <c r="B9" s="1">
        <v>4892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72"/>
      <c r="D11" s="272"/>
      <c r="E11" s="271"/>
      <c r="F11" s="1"/>
    </row>
    <row r="12" spans="1:7" ht="18.75" x14ac:dyDescent="0.3">
      <c r="A12" s="2076" t="s">
        <v>19</v>
      </c>
      <c r="B12" s="2076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268"/>
      <c r="D13" s="268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66"/>
      <c r="B16" s="266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273" t="s">
        <v>25</v>
      </c>
      <c r="D18" s="26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336.59999999999997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582.03750000000002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3955.05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270" t="s">
        <v>30</v>
      </c>
      <c r="E24" s="9">
        <f>F4</f>
        <v>429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69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336.59999999999997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582.03750000000002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3955.05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9:B19"/>
    <mergeCell ref="A1:B1"/>
    <mergeCell ref="C1:D1"/>
    <mergeCell ref="E1:F1"/>
    <mergeCell ref="B2:C2"/>
    <mergeCell ref="A11:B11"/>
    <mergeCell ref="A12:B12"/>
    <mergeCell ref="A13:B13"/>
    <mergeCell ref="A14:B14"/>
    <mergeCell ref="A15:B15"/>
    <mergeCell ref="A17:B17"/>
    <mergeCell ref="A18:B18"/>
    <mergeCell ref="A20:B20"/>
    <mergeCell ref="A21:B21"/>
    <mergeCell ref="A25:B25"/>
    <mergeCell ref="A26:B26"/>
    <mergeCell ref="A27:B27"/>
    <mergeCell ref="E28:F28"/>
    <mergeCell ref="A30:D30"/>
    <mergeCell ref="A31:B31"/>
    <mergeCell ref="A32:B32"/>
    <mergeCell ref="A33:B33"/>
    <mergeCell ref="A28:B28"/>
  </mergeCells>
  <pageMargins left="0.7" right="0.7" top="0.75" bottom="0.75" header="0.3" footer="0.3"/>
  <pageSetup paperSize="9" orientation="portrait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3"/>
  <sheetViews>
    <sheetView topLeftCell="A4" zoomScale="130" zoomScaleNormal="130" workbookViewId="0">
      <selection activeCell="B7" sqref="B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0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428</v>
      </c>
      <c r="G4" s="3"/>
    </row>
    <row r="5" spans="1:7" ht="18.75" x14ac:dyDescent="0.3">
      <c r="A5" s="1" t="s">
        <v>7</v>
      </c>
      <c r="B5" s="275">
        <f>B6*B8</f>
        <v>126.64999999999999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298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70">
        <f>F7/B5</f>
        <v>9.474930911962101</v>
      </c>
      <c r="G8" s="3"/>
    </row>
    <row r="9" spans="1:7" ht="18.75" x14ac:dyDescent="0.3">
      <c r="A9" s="1" t="s">
        <v>66</v>
      </c>
      <c r="B9" s="1">
        <v>4892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72"/>
      <c r="D11" s="272"/>
      <c r="E11" s="271"/>
      <c r="F11" s="1"/>
    </row>
    <row r="12" spans="1:7" ht="18.75" x14ac:dyDescent="0.3">
      <c r="A12" s="2076" t="s">
        <v>19</v>
      </c>
      <c r="B12" s="2076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6" t="s">
        <v>20</v>
      </c>
      <c r="B13" s="2076"/>
      <c r="C13" s="268"/>
      <c r="D13" s="268">
        <v>1</v>
      </c>
      <c r="E13" s="21">
        <f>F7*D13</f>
        <v>1200</v>
      </c>
      <c r="F13" s="1"/>
    </row>
    <row r="14" spans="1:7" ht="18.75" x14ac:dyDescent="0.3">
      <c r="A14" s="2076" t="s">
        <v>21</v>
      </c>
      <c r="B14" s="2076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6" t="s">
        <v>22</v>
      </c>
      <c r="B15" s="2076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66"/>
      <c r="B16" s="266"/>
      <c r="C16" s="22"/>
      <c r="D16" s="25"/>
      <c r="E16" s="23"/>
      <c r="F16" s="1"/>
    </row>
    <row r="17" spans="1:12" ht="18.75" x14ac:dyDescent="0.3">
      <c r="A17" s="2073" t="s">
        <v>23</v>
      </c>
      <c r="B17" s="2074"/>
      <c r="C17" s="176"/>
      <c r="D17" s="280"/>
      <c r="E17" s="1"/>
      <c r="F17" s="295"/>
    </row>
    <row r="18" spans="1:12" ht="18.75" x14ac:dyDescent="0.3">
      <c r="A18" s="2079" t="s">
        <v>24</v>
      </c>
      <c r="B18" s="2079"/>
      <c r="C18" s="273" t="s">
        <v>25</v>
      </c>
      <c r="D18" s="267" t="s">
        <v>26</v>
      </c>
      <c r="E18" s="1"/>
      <c r="F18" s="212"/>
    </row>
    <row r="19" spans="1:12" ht="18.75" x14ac:dyDescent="0.3">
      <c r="A19" s="2077" t="s">
        <v>27</v>
      </c>
      <c r="B19" s="2077"/>
      <c r="C19" s="20">
        <v>0.24</v>
      </c>
      <c r="D19" s="74">
        <f>B5*C19/100*1000</f>
        <v>303.95999999999998</v>
      </c>
      <c r="E19" s="1"/>
      <c r="F19" s="212"/>
    </row>
    <row r="20" spans="1:12" ht="18.75" x14ac:dyDescent="0.3">
      <c r="A20" s="2113" t="s">
        <v>28</v>
      </c>
      <c r="B20" s="2113"/>
      <c r="C20" s="20">
        <v>0.41499999999999998</v>
      </c>
      <c r="D20" s="74">
        <f>B5*C20/100*1000</f>
        <v>525.59749999999997</v>
      </c>
      <c r="E20" s="1"/>
      <c r="F20" s="212"/>
    </row>
    <row r="21" spans="1:12" ht="18.75" x14ac:dyDescent="0.3">
      <c r="A21" s="2077" t="s">
        <v>34</v>
      </c>
      <c r="B21" s="2077"/>
      <c r="C21" s="20">
        <v>2.82</v>
      </c>
      <c r="D21" s="74">
        <f>B5*C21/100*1000</f>
        <v>3571.5299999999997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1" t="str">
        <f>B2</f>
        <v>TELARES D SUR</v>
      </c>
      <c r="B24" s="1"/>
      <c r="C24" s="44" t="str">
        <f>B7</f>
        <v>ROJO</v>
      </c>
      <c r="D24" s="270" t="s">
        <v>30</v>
      </c>
      <c r="E24" s="9">
        <f>F4</f>
        <v>428</v>
      </c>
      <c r="F24" s="4">
        <f ca="1">F2</f>
        <v>45555</v>
      </c>
    </row>
    <row r="25" spans="1:12" ht="18.75" x14ac:dyDescent="0.3">
      <c r="A25" s="2094" t="s">
        <v>24</v>
      </c>
      <c r="B25" s="2094"/>
      <c r="C25" s="46" t="s">
        <v>25</v>
      </c>
      <c r="D25" s="269" t="s">
        <v>26</v>
      </c>
      <c r="E25" s="1"/>
      <c r="F25" s="1"/>
    </row>
    <row r="26" spans="1:12" ht="18.75" x14ac:dyDescent="0.3">
      <c r="A26" s="2095" t="str">
        <f>A19</f>
        <v>PARDO LUMACRON SER 150%</v>
      </c>
      <c r="B26" s="2096"/>
      <c r="C26" s="48">
        <v>0.24</v>
      </c>
      <c r="D26" s="49">
        <f>B5*C26/100*1000</f>
        <v>303.95999999999998</v>
      </c>
      <c r="E26" s="1"/>
      <c r="F26" s="1"/>
    </row>
    <row r="27" spans="1:12" ht="18.75" x14ac:dyDescent="0.3">
      <c r="A27" s="2095" t="str">
        <f>A20</f>
        <v>RUBINA LUMACRON 2GFL CONC</v>
      </c>
      <c r="B27" s="2096"/>
      <c r="C27" s="48">
        <f t="shared" ref="C27:D28" si="0">C20</f>
        <v>0.41499999999999998</v>
      </c>
      <c r="D27" s="49">
        <f t="shared" si="0"/>
        <v>525.59749999999997</v>
      </c>
      <c r="E27" s="1"/>
      <c r="F27" s="1"/>
    </row>
    <row r="28" spans="1:12" ht="18.75" x14ac:dyDescent="0.3">
      <c r="A28" s="2095" t="str">
        <f>A21</f>
        <v>ROJO SYNOLON KISKO SE BLS</v>
      </c>
      <c r="B28" s="2096"/>
      <c r="C28" s="48">
        <f t="shared" si="0"/>
        <v>2.82</v>
      </c>
      <c r="D28" s="202">
        <f t="shared" si="0"/>
        <v>3571.5299999999997</v>
      </c>
      <c r="E28" s="2167" t="s">
        <v>83</v>
      </c>
      <c r="F28" s="2181"/>
    </row>
    <row r="29" spans="1:12" x14ac:dyDescent="0.25">
      <c r="D29" s="50"/>
    </row>
    <row r="30" spans="1:12" x14ac:dyDescent="0.25">
      <c r="A30" s="2070" t="s">
        <v>69</v>
      </c>
      <c r="B30" s="2070"/>
      <c r="C30" s="2070"/>
      <c r="D30" s="2070"/>
    </row>
    <row r="31" spans="1:12" x14ac:dyDescent="0.25">
      <c r="A31" s="2070" t="s">
        <v>70</v>
      </c>
      <c r="B31" s="2070"/>
      <c r="C31" s="141">
        <v>2</v>
      </c>
      <c r="D31" s="141">
        <f>F7*C31</f>
        <v>2400</v>
      </c>
    </row>
    <row r="32" spans="1:12" x14ac:dyDescent="0.25">
      <c r="A32" s="2070" t="s">
        <v>71</v>
      </c>
      <c r="B32" s="2070"/>
      <c r="C32" s="141">
        <f>C31</f>
        <v>2</v>
      </c>
      <c r="D32" s="141">
        <f>F7*C32</f>
        <v>2400</v>
      </c>
    </row>
    <row r="33" spans="1:4" x14ac:dyDescent="0.25">
      <c r="A33" s="2070" t="s">
        <v>21</v>
      </c>
      <c r="B33" s="2070"/>
      <c r="C33" s="141">
        <v>1.5</v>
      </c>
      <c r="D33" s="141">
        <f>F7*C33</f>
        <v>1800</v>
      </c>
    </row>
  </sheetData>
  <mergeCells count="23">
    <mergeCell ref="A12:B12"/>
    <mergeCell ref="A1:B1"/>
    <mergeCell ref="C1:D1"/>
    <mergeCell ref="E1:F1"/>
    <mergeCell ref="B2:C2"/>
    <mergeCell ref="A11:B11"/>
    <mergeCell ref="A27:B27"/>
    <mergeCell ref="A28:B28"/>
    <mergeCell ref="A13:B13"/>
    <mergeCell ref="A14:B14"/>
    <mergeCell ref="A15:B15"/>
    <mergeCell ref="A17:B17"/>
    <mergeCell ref="A18:B18"/>
    <mergeCell ref="A19:B19"/>
    <mergeCell ref="A20:B20"/>
    <mergeCell ref="A21:B21"/>
    <mergeCell ref="A25:B25"/>
    <mergeCell ref="A26:B26"/>
    <mergeCell ref="E28:F28"/>
    <mergeCell ref="A30:D30"/>
    <mergeCell ref="A31:B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A10" sqref="A1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408</v>
      </c>
      <c r="G4" s="3"/>
    </row>
    <row r="5" spans="1:7" ht="18.75" x14ac:dyDescent="0.3">
      <c r="A5" s="1" t="s">
        <v>7</v>
      </c>
      <c r="B5" s="277">
        <f>B6*B8</f>
        <v>187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440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53">
        <f>F7/B5</f>
        <v>6.4171122994652405</v>
      </c>
      <c r="G8" s="3"/>
    </row>
    <row r="9" spans="1:7" ht="18.75" x14ac:dyDescent="0.3">
      <c r="A9" s="1" t="s">
        <v>66</v>
      </c>
      <c r="B9" s="1">
        <v>4913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60"/>
      <c r="D11" s="260"/>
      <c r="E11" s="258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256"/>
      <c r="D13" s="256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257"/>
      <c r="B17" s="257"/>
      <c r="C17" s="22"/>
      <c r="D17" s="25"/>
      <c r="E17" s="23"/>
      <c r="F17" s="26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259" t="s">
        <v>25</v>
      </c>
      <c r="D19" s="252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486.20000000000005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140.25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2992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253" t="s">
        <v>30</v>
      </c>
      <c r="E25" s="9">
        <f>F4</f>
        <v>408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54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486.20000000000005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140.25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2992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19" zoomScale="130" zoomScaleNormal="130" workbookViewId="0">
      <selection activeCell="A15" sqref="A15:B1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407</v>
      </c>
      <c r="G4" s="3"/>
    </row>
    <row r="5" spans="1:7" ht="18.75" x14ac:dyDescent="0.3">
      <c r="A5" s="1" t="s">
        <v>7</v>
      </c>
      <c r="B5" s="277">
        <f>B6*B8</f>
        <v>187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440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53">
        <f>F7/B5</f>
        <v>6.4171122994652405</v>
      </c>
      <c r="G8" s="3"/>
    </row>
    <row r="9" spans="1:7" ht="18.75" x14ac:dyDescent="0.3">
      <c r="A9" s="1" t="s">
        <v>66</v>
      </c>
      <c r="B9" s="1">
        <v>4911</v>
      </c>
      <c r="C9" s="1"/>
      <c r="D9" s="1"/>
      <c r="E9" s="1"/>
      <c r="F9" s="1"/>
    </row>
    <row r="10" spans="1:7" ht="18.75" x14ac:dyDescent="0.3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260"/>
      <c r="D11" s="260"/>
      <c r="E11" s="258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256"/>
      <c r="D13" s="256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257"/>
      <c r="B17" s="257"/>
      <c r="C17" s="22"/>
      <c r="D17" s="25"/>
      <c r="E17" s="23"/>
      <c r="F17" s="261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259" t="s">
        <v>25</v>
      </c>
      <c r="D19" s="252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486.20000000000005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140.25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2992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</v>
      </c>
      <c r="C25" s="2130"/>
      <c r="D25" s="253" t="s">
        <v>30</v>
      </c>
      <c r="E25" s="9">
        <f>F4</f>
        <v>407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54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486.20000000000005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140.25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2992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9" sqref="B9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406</v>
      </c>
      <c r="G4" s="3"/>
    </row>
    <row r="5" spans="1:7" ht="18.75" x14ac:dyDescent="0.3">
      <c r="A5" s="1" t="s">
        <v>7</v>
      </c>
      <c r="B5" s="277">
        <f>B6*B8</f>
        <v>182.75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430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53">
        <f>F7/B5</f>
        <v>6.5663474692202461</v>
      </c>
      <c r="G8" s="3"/>
    </row>
    <row r="9" spans="1:7" ht="18.75" x14ac:dyDescent="0.3">
      <c r="A9" s="1" t="s">
        <v>66</v>
      </c>
      <c r="B9" s="1">
        <v>4913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55"/>
      <c r="D11" s="255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56"/>
      <c r="D13" s="256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96"/>
      <c r="B16" s="2176"/>
      <c r="C16" s="22"/>
      <c r="D16" s="23"/>
      <c r="E16" s="23"/>
      <c r="F16" s="1"/>
    </row>
    <row r="17" spans="1:12" ht="19.5" thickBot="1" x14ac:dyDescent="0.35">
      <c r="A17" s="257"/>
      <c r="B17" s="257"/>
      <c r="C17" s="22"/>
      <c r="D17" s="25"/>
      <c r="E17" s="23"/>
      <c r="F17" s="261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079" t="s">
        <v>24</v>
      </c>
      <c r="B19" s="2079"/>
      <c r="C19" s="259" t="s">
        <v>25</v>
      </c>
      <c r="D19" s="32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33">
        <f>B5*C20/100*1000</f>
        <v>475.15000000000003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33">
        <f>B5*C21/100*1000</f>
        <v>137.06249999999997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33">
        <f>B5*C22/100*1000</f>
        <v>2924.0000000000005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MARINO</v>
      </c>
      <c r="C25" s="2130"/>
      <c r="D25" s="253" t="s">
        <v>30</v>
      </c>
      <c r="E25" s="9">
        <f>F4</f>
        <v>406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54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475.15000000000003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137.06249999999997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2924.0000000000005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25" zoomScale="130" zoomScaleNormal="130" workbookViewId="0">
      <selection activeCell="F6" sqref="F6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405</v>
      </c>
      <c r="G4" s="3"/>
    </row>
    <row r="5" spans="1:7" ht="18.75" x14ac:dyDescent="0.3">
      <c r="A5" s="1" t="s">
        <v>7</v>
      </c>
      <c r="B5" s="277">
        <f>B6*B8</f>
        <v>182.75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430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0.42499999999999999</v>
      </c>
      <c r="C8" s="3"/>
      <c r="D8" s="3"/>
      <c r="E8" s="3" t="s">
        <v>17</v>
      </c>
      <c r="F8" s="253">
        <f>F7/B5</f>
        <v>6.5663474692202461</v>
      </c>
      <c r="G8" s="3"/>
    </row>
    <row r="9" spans="1:7" ht="18.75" x14ac:dyDescent="0.3">
      <c r="A9" s="1" t="s">
        <v>66</v>
      </c>
      <c r="B9" s="1">
        <v>4911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55"/>
      <c r="D11" s="255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56"/>
      <c r="D13" s="256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96"/>
      <c r="B16" s="2176"/>
      <c r="C16" s="22"/>
      <c r="D16" s="23"/>
      <c r="E16" s="23"/>
      <c r="F16" s="1"/>
    </row>
    <row r="17" spans="1:12" ht="19.5" thickBot="1" x14ac:dyDescent="0.35">
      <c r="A17" s="257"/>
      <c r="B17" s="257"/>
      <c r="C17" s="22"/>
      <c r="D17" s="25"/>
      <c r="E17" s="23"/>
      <c r="F17" s="261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079" t="s">
        <v>24</v>
      </c>
      <c r="B19" s="2079"/>
      <c r="C19" s="259" t="s">
        <v>25</v>
      </c>
      <c r="D19" s="32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33">
        <f>B5*C20/100*1000</f>
        <v>475.15000000000003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33">
        <f>B5*C21/100*1000</f>
        <v>137.06249999999997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33">
        <f>B5*C22/100*1000</f>
        <v>2924.0000000000005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MARINO</v>
      </c>
      <c r="C25" s="2130"/>
      <c r="D25" s="253" t="s">
        <v>30</v>
      </c>
      <c r="E25" s="9">
        <f>F4</f>
        <v>405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54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475.15000000000003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137.06249999999997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2924.0000000000005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25" zoomScale="130" zoomScaleNormal="130" workbookViewId="0">
      <selection activeCell="B9" sqref="B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246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389</v>
      </c>
      <c r="G4" s="3"/>
    </row>
    <row r="5" spans="1:7" ht="18.75" x14ac:dyDescent="0.3">
      <c r="A5" s="1" t="s">
        <v>7</v>
      </c>
      <c r="B5" s="277">
        <f>B6*B8</f>
        <v>118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276">
        <v>295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36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</v>
      </c>
      <c r="C8" s="3"/>
      <c r="D8" s="3"/>
      <c r="E8" s="3" t="s">
        <v>17</v>
      </c>
      <c r="F8" s="279">
        <f>F7/B5</f>
        <v>10.169491525423728</v>
      </c>
      <c r="G8" s="3"/>
    </row>
    <row r="9" spans="1:7" ht="18.75" x14ac:dyDescent="0.3">
      <c r="A9" s="1" t="s">
        <v>66</v>
      </c>
      <c r="B9" s="296">
        <v>4912</v>
      </c>
      <c r="C9" s="1"/>
      <c r="D9" s="1"/>
      <c r="E9" s="2078"/>
      <c r="F9" s="2078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49"/>
      <c r="D11" s="249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247"/>
      <c r="D13" s="247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9.5" thickBot="1" x14ac:dyDescent="0.35">
      <c r="A17" s="248"/>
      <c r="B17" s="248"/>
      <c r="C17" s="22"/>
      <c r="D17" s="25"/>
      <c r="E17" s="23"/>
      <c r="F17" s="47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250" t="s">
        <v>25</v>
      </c>
      <c r="D19" s="24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118.00000000000001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4248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246" t="s">
        <v>30</v>
      </c>
      <c r="E25" s="9">
        <f>F4</f>
        <v>389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250" t="s">
        <v>25</v>
      </c>
      <c r="D26" s="24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118.00000000000001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4248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246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135">
        <v>388</v>
      </c>
      <c r="G4" s="3"/>
    </row>
    <row r="5" spans="1:7" ht="18.75" x14ac:dyDescent="0.3">
      <c r="A5" s="1" t="s">
        <v>7</v>
      </c>
      <c r="B5" s="8">
        <f>B6*B8</f>
        <v>118</v>
      </c>
      <c r="C5" s="3" t="s">
        <v>8</v>
      </c>
      <c r="D5" s="3"/>
      <c r="E5" s="5" t="s">
        <v>9</v>
      </c>
      <c r="F5" s="44" t="s">
        <v>10</v>
      </c>
      <c r="G5" s="3"/>
    </row>
    <row r="6" spans="1:7" ht="18.75" x14ac:dyDescent="0.3">
      <c r="A6" s="1" t="s">
        <v>11</v>
      </c>
      <c r="B6" s="10">
        <v>295</v>
      </c>
      <c r="C6" s="3" t="s">
        <v>5</v>
      </c>
      <c r="D6" s="3"/>
      <c r="E6" s="3" t="s">
        <v>12</v>
      </c>
      <c r="F6" s="246" t="s">
        <v>13</v>
      </c>
      <c r="G6" s="3"/>
    </row>
    <row r="7" spans="1:7" ht="18.75" x14ac:dyDescent="0.3">
      <c r="A7" s="1" t="s">
        <v>14</v>
      </c>
      <c r="B7" s="136" t="s">
        <v>36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1">
        <v>0.4</v>
      </c>
      <c r="C8" s="3"/>
      <c r="D8" s="3"/>
      <c r="E8" s="3" t="s">
        <v>17</v>
      </c>
      <c r="F8" s="246">
        <f>F7/B5</f>
        <v>10.169491525423728</v>
      </c>
      <c r="G8" s="3"/>
    </row>
    <row r="9" spans="1:7" ht="18.75" x14ac:dyDescent="0.3">
      <c r="A9" s="1" t="s">
        <v>66</v>
      </c>
      <c r="B9" s="1">
        <v>4912</v>
      </c>
      <c r="C9" s="1"/>
      <c r="D9" s="1"/>
      <c r="E9" s="2078" t="s">
        <v>88</v>
      </c>
      <c r="F9" s="2078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49"/>
      <c r="D11" s="249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247"/>
      <c r="D13" s="247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9.5" thickBot="1" x14ac:dyDescent="0.35">
      <c r="A17" s="248"/>
      <c r="B17" s="248"/>
      <c r="C17" s="22"/>
      <c r="D17" s="25"/>
      <c r="E17" s="23"/>
      <c r="F17" s="47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250" t="s">
        <v>25</v>
      </c>
      <c r="D19" s="24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118.00000000000001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4248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246" t="s">
        <v>30</v>
      </c>
      <c r="E25" s="9">
        <f>F4</f>
        <v>388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250" t="s">
        <v>25</v>
      </c>
      <c r="D26" s="24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118.00000000000001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4248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2:B12"/>
    <mergeCell ref="A1:B1"/>
    <mergeCell ref="C1:D1"/>
    <mergeCell ref="E1:F1"/>
    <mergeCell ref="E9:F9"/>
    <mergeCell ref="A11:B11"/>
    <mergeCell ref="A27:B27"/>
    <mergeCell ref="A13:B13"/>
    <mergeCell ref="A14:B14"/>
    <mergeCell ref="A15:B15"/>
    <mergeCell ref="A16:B16"/>
    <mergeCell ref="A18:B18"/>
    <mergeCell ref="A19:B19"/>
    <mergeCell ref="A20:B20"/>
    <mergeCell ref="A21:B21"/>
    <mergeCell ref="A22:B22"/>
    <mergeCell ref="A23:B23"/>
    <mergeCell ref="A26:B26"/>
    <mergeCell ref="A34:B34"/>
    <mergeCell ref="A28:B28"/>
    <mergeCell ref="A29:B29"/>
    <mergeCell ref="E29:F29"/>
    <mergeCell ref="A31:D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G34"/>
  <sheetViews>
    <sheetView topLeftCell="A10" zoomScale="130" zoomScaleNormal="130" workbookViewId="0">
      <selection activeCell="A16" sqref="A16:B16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246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135">
        <v>387</v>
      </c>
      <c r="G4" s="3"/>
    </row>
    <row r="5" spans="1:7" ht="18.75" x14ac:dyDescent="0.3">
      <c r="A5" s="1" t="s">
        <v>7</v>
      </c>
      <c r="B5" s="8">
        <f>B6*B8</f>
        <v>118</v>
      </c>
      <c r="C5" s="3" t="s">
        <v>8</v>
      </c>
      <c r="D5" s="3"/>
      <c r="E5" s="5" t="s">
        <v>9</v>
      </c>
      <c r="F5" s="44" t="s">
        <v>10</v>
      </c>
      <c r="G5" s="3"/>
    </row>
    <row r="6" spans="1:7" ht="18.75" x14ac:dyDescent="0.3">
      <c r="A6" s="1" t="s">
        <v>11</v>
      </c>
      <c r="B6" s="10">
        <v>295</v>
      </c>
      <c r="C6" s="3" t="s">
        <v>5</v>
      </c>
      <c r="D6" s="3"/>
      <c r="E6" s="3" t="s">
        <v>12</v>
      </c>
      <c r="F6" s="246" t="s">
        <v>13</v>
      </c>
      <c r="G6" s="3"/>
    </row>
    <row r="7" spans="1:7" ht="18.75" x14ac:dyDescent="0.3">
      <c r="A7" s="1" t="s">
        <v>14</v>
      </c>
      <c r="B7" s="136" t="s">
        <v>36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1">
        <v>0.4</v>
      </c>
      <c r="C8" s="3"/>
      <c r="D8" s="3"/>
      <c r="E8" s="3" t="s">
        <v>17</v>
      </c>
      <c r="F8" s="246">
        <f>F7/B5</f>
        <v>10.169491525423728</v>
      </c>
      <c r="G8" s="3"/>
    </row>
    <row r="9" spans="1:7" ht="18.75" x14ac:dyDescent="0.3">
      <c r="A9" s="1" t="s">
        <v>66</v>
      </c>
      <c r="B9" s="1">
        <v>4912</v>
      </c>
      <c r="C9" s="1"/>
      <c r="D9" s="1"/>
      <c r="E9" s="2078" t="s">
        <v>88</v>
      </c>
      <c r="F9" s="2078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49"/>
      <c r="D11" s="249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247"/>
      <c r="D13" s="247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6" ht="19.5" thickBot="1" x14ac:dyDescent="0.35">
      <c r="A17" s="248"/>
      <c r="B17" s="248"/>
      <c r="C17" s="22"/>
      <c r="D17" s="25"/>
      <c r="E17" s="23"/>
      <c r="F17" s="47" t="s">
        <v>84</v>
      </c>
    </row>
    <row r="18" spans="1:6" ht="18.75" x14ac:dyDescent="0.3">
      <c r="A18" s="2188" t="s">
        <v>23</v>
      </c>
      <c r="B18" s="2189"/>
      <c r="C18" s="27"/>
      <c r="D18" s="28"/>
      <c r="E18" s="1"/>
      <c r="F18" s="211"/>
    </row>
    <row r="19" spans="1:6" ht="18.75" x14ac:dyDescent="0.3">
      <c r="A19" s="2079" t="s">
        <v>24</v>
      </c>
      <c r="B19" s="2079"/>
      <c r="C19" s="250" t="s">
        <v>25</v>
      </c>
      <c r="D19" s="245" t="s">
        <v>26</v>
      </c>
      <c r="E19" s="1"/>
      <c r="F19" s="212"/>
    </row>
    <row r="20" spans="1:6" ht="18.75" x14ac:dyDescent="0.3">
      <c r="A20" s="2077" t="s">
        <v>28</v>
      </c>
      <c r="B20" s="2077"/>
      <c r="C20" s="20">
        <v>0.1</v>
      </c>
      <c r="D20" s="74">
        <f>B5*C20/100*1000</f>
        <v>118.00000000000001</v>
      </c>
      <c r="E20" s="1"/>
      <c r="F20" s="212"/>
    </row>
    <row r="21" spans="1:6" ht="18.75" x14ac:dyDescent="0.3">
      <c r="A21" s="2077" t="s">
        <v>74</v>
      </c>
      <c r="B21" s="2077"/>
      <c r="C21" s="34">
        <v>3.6</v>
      </c>
      <c r="D21" s="74">
        <f>B5*C21/100*1000</f>
        <v>4248</v>
      </c>
      <c r="E21" s="1"/>
      <c r="F21" s="212"/>
    </row>
    <row r="22" spans="1:6" ht="18.75" x14ac:dyDescent="0.3">
      <c r="A22" s="2148"/>
      <c r="B22" s="2148"/>
      <c r="C22" s="20"/>
      <c r="D22" s="74"/>
      <c r="E22" s="1"/>
      <c r="F22" s="213"/>
    </row>
    <row r="23" spans="1:6" ht="18.75" x14ac:dyDescent="0.3">
      <c r="A23" s="2105"/>
      <c r="B23" s="2105"/>
      <c r="C23" s="22" t="s">
        <v>29</v>
      </c>
      <c r="D23" s="23"/>
      <c r="E23" s="1"/>
      <c r="F23" s="1"/>
    </row>
    <row r="24" spans="1:6" ht="18.75" x14ac:dyDescent="0.3">
      <c r="A24" s="262"/>
      <c r="B24" s="262"/>
      <c r="C24" s="263"/>
      <c r="D24" s="264"/>
      <c r="E24" s="265"/>
      <c r="F24" s="265"/>
    </row>
    <row r="25" spans="1:6" ht="18.75" x14ac:dyDescent="0.3">
      <c r="A25" s="1" t="str">
        <f>B2</f>
        <v>TELARES D SUR</v>
      </c>
      <c r="B25" s="1"/>
      <c r="C25" s="44" t="str">
        <f>B7</f>
        <v>NEGRO</v>
      </c>
      <c r="D25" s="246" t="s">
        <v>30</v>
      </c>
      <c r="E25" s="9">
        <f>F4</f>
        <v>387</v>
      </c>
      <c r="F25" s="4">
        <f ca="1">F2</f>
        <v>45555</v>
      </c>
    </row>
    <row r="26" spans="1:6" ht="18.75" x14ac:dyDescent="0.3">
      <c r="A26" s="2079" t="s">
        <v>24</v>
      </c>
      <c r="B26" s="2079"/>
      <c r="C26" s="250" t="s">
        <v>25</v>
      </c>
      <c r="D26" s="245" t="s">
        <v>26</v>
      </c>
      <c r="E26" s="1"/>
      <c r="F26" s="1"/>
    </row>
    <row r="27" spans="1:6" ht="18.75" x14ac:dyDescent="0.3">
      <c r="A27" s="2149" t="str">
        <f>A20</f>
        <v>RUBINA LUMACRON 2GFL CONC</v>
      </c>
      <c r="B27" s="2150"/>
      <c r="C27" s="48">
        <v>0.1</v>
      </c>
      <c r="D27" s="49">
        <f>B5*C27/100*1000</f>
        <v>118.00000000000001</v>
      </c>
      <c r="E27" s="1"/>
      <c r="F27" s="1"/>
    </row>
    <row r="28" spans="1:6" ht="18.75" x14ac:dyDescent="0.3">
      <c r="A28" s="2123" t="str">
        <f>A21</f>
        <v>NEGRO DISPERSO TQ EXSF 300%</v>
      </c>
      <c r="B28" s="2124"/>
      <c r="C28" s="48">
        <f>C21</f>
        <v>3.6</v>
      </c>
      <c r="D28" s="49">
        <f t="shared" ref="D28" si="0">D21</f>
        <v>4248</v>
      </c>
      <c r="E28" s="1"/>
      <c r="F28" s="1"/>
    </row>
    <row r="29" spans="1:6" ht="18.75" x14ac:dyDescent="0.3">
      <c r="A29" s="2095"/>
      <c r="B29" s="2096"/>
      <c r="C29" s="48"/>
      <c r="D29" s="49"/>
      <c r="E29" s="2069" t="s">
        <v>83</v>
      </c>
      <c r="F29" s="2069"/>
    </row>
    <row r="30" spans="1:6" x14ac:dyDescent="0.25">
      <c r="D30" s="50"/>
    </row>
    <row r="31" spans="1:6" x14ac:dyDescent="0.25">
      <c r="A31" s="2070" t="s">
        <v>69</v>
      </c>
      <c r="B31" s="2070"/>
      <c r="C31" s="2070"/>
      <c r="D31" s="2070"/>
    </row>
    <row r="32" spans="1:6" x14ac:dyDescent="0.25">
      <c r="A32" s="2070" t="s">
        <v>70</v>
      </c>
      <c r="B32" s="2070"/>
      <c r="C32" s="141">
        <v>2</v>
      </c>
      <c r="D32" s="141">
        <f>F7*C33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E1:F1"/>
    <mergeCell ref="A11:B11"/>
    <mergeCell ref="A12:B12"/>
    <mergeCell ref="A13:B13"/>
    <mergeCell ref="A16:B16"/>
    <mergeCell ref="E9:F9"/>
    <mergeCell ref="A18:B18"/>
    <mergeCell ref="A19:B19"/>
    <mergeCell ref="A1:B1"/>
    <mergeCell ref="C1:D1"/>
    <mergeCell ref="A34:B34"/>
    <mergeCell ref="A28:B28"/>
    <mergeCell ref="A29:B29"/>
    <mergeCell ref="A14:B14"/>
    <mergeCell ref="A15:B15"/>
    <mergeCell ref="E29:F29"/>
    <mergeCell ref="A31:D31"/>
    <mergeCell ref="A32:B32"/>
    <mergeCell ref="A33:B33"/>
    <mergeCell ref="A20:B20"/>
    <mergeCell ref="A21:B21"/>
    <mergeCell ref="A22:B22"/>
    <mergeCell ref="A23:B23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4" sqref="B4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210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379</v>
      </c>
      <c r="G4" s="3"/>
    </row>
    <row r="5" spans="1:7" ht="18.75" x14ac:dyDescent="0.3">
      <c r="A5" s="1" t="s">
        <v>7</v>
      </c>
      <c r="B5" s="277">
        <f>B6*B8</f>
        <v>117.78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453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90</v>
      </c>
      <c r="C7" s="2129"/>
      <c r="D7" s="3"/>
      <c r="E7" s="3" t="s">
        <v>15</v>
      </c>
      <c r="F7" s="279">
        <v>1000</v>
      </c>
      <c r="G7" s="3"/>
    </row>
    <row r="8" spans="1:7" ht="18.75" x14ac:dyDescent="0.3">
      <c r="A8" s="1" t="s">
        <v>16</v>
      </c>
      <c r="B8" s="274">
        <v>0.26</v>
      </c>
      <c r="C8" s="3"/>
      <c r="D8" s="3"/>
      <c r="E8" s="3" t="s">
        <v>17</v>
      </c>
      <c r="F8" s="1373">
        <f>F7/B5</f>
        <v>8.4904058413992196</v>
      </c>
      <c r="G8" s="3"/>
    </row>
    <row r="9" spans="1:7" ht="18.75" x14ac:dyDescent="0.3">
      <c r="A9" s="1" t="s">
        <v>66</v>
      </c>
      <c r="B9" s="1">
        <v>4639</v>
      </c>
      <c r="C9" s="1"/>
      <c r="D9" s="1"/>
      <c r="E9" s="1"/>
      <c r="F9" s="1" t="s">
        <v>29</v>
      </c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79"/>
      <c r="D11" s="2079"/>
      <c r="E11" s="2079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300</v>
      </c>
      <c r="F12" s="1"/>
    </row>
    <row r="13" spans="1:7" ht="18.75" x14ac:dyDescent="0.3">
      <c r="A13" s="2154" t="s">
        <v>20</v>
      </c>
      <c r="B13" s="2155"/>
      <c r="C13" s="233"/>
      <c r="D13" s="233">
        <v>1</v>
      </c>
      <c r="E13" s="21">
        <f>F7*D13</f>
        <v>1000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2000</v>
      </c>
      <c r="F14" s="1"/>
    </row>
    <row r="15" spans="1:7" ht="18.75" x14ac:dyDescent="0.3">
      <c r="A15" s="2136" t="s">
        <v>22</v>
      </c>
      <c r="B15" s="2155"/>
      <c r="C15" s="20"/>
      <c r="D15" s="21">
        <v>2</v>
      </c>
      <c r="E15" s="21">
        <f>D15*F7</f>
        <v>2000</v>
      </c>
      <c r="F15" s="1"/>
    </row>
    <row r="16" spans="1:7" ht="18.75" x14ac:dyDescent="0.3">
      <c r="A16" s="2174" t="s">
        <v>72</v>
      </c>
      <c r="B16" s="2174"/>
      <c r="C16" s="2174"/>
      <c r="D16" s="2174"/>
      <c r="E16" s="2174"/>
      <c r="F16" s="1"/>
    </row>
    <row r="17" spans="1:12" ht="18.75" x14ac:dyDescent="0.3">
      <c r="A17" s="230"/>
      <c r="B17" s="230" t="s">
        <v>29</v>
      </c>
      <c r="C17" s="22"/>
      <c r="D17" s="25"/>
      <c r="E17" s="23"/>
      <c r="F17" s="1"/>
    </row>
    <row r="18" spans="1:12" ht="18.75" x14ac:dyDescent="0.3">
      <c r="A18" s="2156" t="s">
        <v>23</v>
      </c>
      <c r="B18" s="2156"/>
      <c r="C18" s="2156"/>
      <c r="D18" s="2156"/>
      <c r="E18" s="1"/>
      <c r="F18" s="47" t="s">
        <v>84</v>
      </c>
    </row>
    <row r="19" spans="1:12" ht="18.75" x14ac:dyDescent="0.3">
      <c r="A19" s="2079" t="s">
        <v>24</v>
      </c>
      <c r="B19" s="2079"/>
      <c r="C19" s="235" t="s">
        <v>25</v>
      </c>
      <c r="D19" s="234" t="s">
        <v>26</v>
      </c>
      <c r="E19" s="1"/>
      <c r="F19" s="211"/>
    </row>
    <row r="20" spans="1:12" ht="18.75" x14ac:dyDescent="0.3">
      <c r="A20" s="2077" t="s">
        <v>82</v>
      </c>
      <c r="B20" s="2077"/>
      <c r="C20" s="20">
        <v>0.62</v>
      </c>
      <c r="D20" s="74">
        <f>B5*C20/100*1000</f>
        <v>730.23599999999999</v>
      </c>
      <c r="E20" s="1"/>
      <c r="F20" s="212"/>
    </row>
    <row r="21" spans="1:12" ht="18.75" x14ac:dyDescent="0.3">
      <c r="A21" s="2077" t="s">
        <v>28</v>
      </c>
      <c r="B21" s="2077"/>
      <c r="C21" s="20">
        <v>0.105</v>
      </c>
      <c r="D21" s="74">
        <f>B5*C21/100*1000</f>
        <v>123.66899999999998</v>
      </c>
      <c r="E21" s="1"/>
      <c r="F21" s="212"/>
    </row>
    <row r="22" spans="1:12" ht="18.75" x14ac:dyDescent="0.3">
      <c r="A22" s="2077" t="s">
        <v>49</v>
      </c>
      <c r="B22" s="2077"/>
      <c r="C22" s="20">
        <v>2.15</v>
      </c>
      <c r="D22" s="74">
        <f>B5*C22/100*1000</f>
        <v>2532.27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 NOCHE 2022</v>
      </c>
      <c r="C25" s="2130"/>
      <c r="D25" s="231" t="s">
        <v>30</v>
      </c>
      <c r="E25" s="9">
        <f>F4</f>
        <v>379</v>
      </c>
      <c r="F25" s="4">
        <f ca="1">F2</f>
        <v>45555</v>
      </c>
    </row>
    <row r="26" spans="1:12" ht="18.75" x14ac:dyDescent="0.3">
      <c r="A26" s="2152" t="str">
        <f>A18</f>
        <v>Colorantes</v>
      </c>
      <c r="B26" s="2152"/>
      <c r="C26" s="2131"/>
      <c r="D26" s="2153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32" t="s">
        <v>26</v>
      </c>
      <c r="E27" s="1"/>
      <c r="F27" s="1"/>
    </row>
    <row r="28" spans="1:12" ht="18.75" x14ac:dyDescent="0.3">
      <c r="A28" s="2077" t="str">
        <f>A20</f>
        <v>PARDO AMARILLO SERILENE RLS 150%</v>
      </c>
      <c r="B28" s="2077"/>
      <c r="C28" s="48">
        <f>C20</f>
        <v>0.62</v>
      </c>
      <c r="D28" s="49">
        <f>B5*C28/100*1000</f>
        <v>730.23599999999999</v>
      </c>
      <c r="E28" s="1"/>
      <c r="F28" s="1"/>
    </row>
    <row r="29" spans="1:12" ht="18.75" x14ac:dyDescent="0.3">
      <c r="A29" s="2077" t="str">
        <f>A21</f>
        <v>RUBINA LUMACRON 2GFL CONC</v>
      </c>
      <c r="B29" s="2077"/>
      <c r="C29" s="48">
        <f>C21</f>
        <v>0.105</v>
      </c>
      <c r="D29" s="49">
        <f>D21</f>
        <v>123.66899999999998</v>
      </c>
      <c r="E29" s="1"/>
      <c r="F29" s="1"/>
    </row>
    <row r="30" spans="1:12" ht="18.75" x14ac:dyDescent="0.3">
      <c r="A30" s="2077" t="str">
        <f>A22</f>
        <v>AZUL MARINO DIANIX CC</v>
      </c>
      <c r="B30" s="2077"/>
      <c r="C30" s="48">
        <f>C22</f>
        <v>2.15</v>
      </c>
      <c r="D30" s="49">
        <f>D22</f>
        <v>2532.27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2000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2000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1500</v>
      </c>
    </row>
  </sheetData>
  <mergeCells count="28">
    <mergeCell ref="A18:D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B15"/>
    <mergeCell ref="A16:E16"/>
    <mergeCell ref="E30:F30"/>
    <mergeCell ref="A32:D32"/>
    <mergeCell ref="A19:B19"/>
    <mergeCell ref="A20:B20"/>
    <mergeCell ref="A21:B21"/>
    <mergeCell ref="A22:B22"/>
    <mergeCell ref="B25:C25"/>
    <mergeCell ref="A26:B26"/>
    <mergeCell ref="C26:D26"/>
    <mergeCell ref="A33:B33"/>
    <mergeCell ref="A34:B34"/>
    <mergeCell ref="A35:B35"/>
    <mergeCell ref="A27:B27"/>
    <mergeCell ref="A28:B28"/>
    <mergeCell ref="A29:B29"/>
    <mergeCell ref="A30:B30"/>
  </mergeCells>
  <pageMargins left="0.7" right="0.7" top="0.75" bottom="0.75" header="0.3" footer="0.3"/>
  <pageSetup paperSize="9" orientation="portrait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9" zoomScale="130" zoomScaleNormal="130" workbookViewId="0">
      <selection activeCell="C8" sqref="C8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03" t="s">
        <v>59</v>
      </c>
      <c r="C3" s="3"/>
      <c r="D3" s="5"/>
      <c r="E3" s="3" t="s">
        <v>3</v>
      </c>
      <c r="F3" s="231" t="s">
        <v>33</v>
      </c>
      <c r="G3" s="3"/>
    </row>
    <row r="4" spans="1:7" ht="18.75" x14ac:dyDescent="0.3">
      <c r="A4" s="1" t="s">
        <v>4</v>
      </c>
      <c r="B4" s="214">
        <v>1.52</v>
      </c>
      <c r="C4" s="3" t="s">
        <v>5</v>
      </c>
      <c r="D4" s="3"/>
      <c r="E4" s="3" t="s">
        <v>6</v>
      </c>
      <c r="F4" s="237">
        <v>378</v>
      </c>
      <c r="G4" s="3"/>
    </row>
    <row r="5" spans="1:7" ht="18.75" x14ac:dyDescent="0.3">
      <c r="A5" s="1" t="s">
        <v>7</v>
      </c>
      <c r="B5" s="8">
        <f>B6*B8</f>
        <v>117.78</v>
      </c>
      <c r="C5" s="3" t="s">
        <v>8</v>
      </c>
      <c r="D5" s="3"/>
      <c r="E5" s="5" t="s">
        <v>9</v>
      </c>
      <c r="F5" s="231" t="s">
        <v>10</v>
      </c>
      <c r="G5" s="3"/>
    </row>
    <row r="6" spans="1:7" ht="18.75" x14ac:dyDescent="0.3">
      <c r="A6" s="1" t="s">
        <v>11</v>
      </c>
      <c r="B6" s="240">
        <v>453</v>
      </c>
      <c r="C6" s="3" t="s">
        <v>5</v>
      </c>
      <c r="D6" s="3"/>
      <c r="E6" s="3" t="s">
        <v>12</v>
      </c>
      <c r="F6" s="231" t="s">
        <v>13</v>
      </c>
      <c r="G6" s="3"/>
    </row>
    <row r="7" spans="1:7" ht="18.75" x14ac:dyDescent="0.3">
      <c r="A7" s="1" t="s">
        <v>14</v>
      </c>
      <c r="B7" s="2197" t="s">
        <v>90</v>
      </c>
      <c r="C7" s="2197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51">
        <v>0.26</v>
      </c>
      <c r="C8" s="3"/>
      <c r="D8" s="3"/>
      <c r="E8" s="3" t="s">
        <v>17</v>
      </c>
      <c r="F8" s="159">
        <f>F7/B5</f>
        <v>10.188487009679063</v>
      </c>
      <c r="G8" s="3"/>
    </row>
    <row r="9" spans="1:7" ht="18.75" x14ac:dyDescent="0.3">
      <c r="A9" s="1" t="s">
        <v>66</v>
      </c>
      <c r="B9" s="1">
        <v>4639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79"/>
      <c r="D11" s="2079"/>
      <c r="E11" s="2079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233"/>
      <c r="D13" s="233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136" t="s">
        <v>22</v>
      </c>
      <c r="B15" s="2155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74" t="s">
        <v>72</v>
      </c>
      <c r="B16" s="2174"/>
      <c r="C16" s="2174"/>
      <c r="D16" s="2174"/>
      <c r="E16" s="2174"/>
      <c r="F16" s="1"/>
    </row>
    <row r="17" spans="1:12" ht="18.75" x14ac:dyDescent="0.3">
      <c r="A17" s="230"/>
      <c r="B17" s="230" t="s">
        <v>29</v>
      </c>
      <c r="C17" s="22"/>
      <c r="D17" s="25"/>
      <c r="E17" s="23"/>
      <c r="F17" s="1"/>
    </row>
    <row r="18" spans="1:12" ht="18.75" x14ac:dyDescent="0.3">
      <c r="A18" s="2156" t="s">
        <v>23</v>
      </c>
      <c r="B18" s="2156"/>
      <c r="C18" s="2156"/>
      <c r="D18" s="2156"/>
      <c r="E18" s="1"/>
      <c r="F18" s="47" t="s">
        <v>84</v>
      </c>
    </row>
    <row r="19" spans="1:12" ht="18.75" x14ac:dyDescent="0.3">
      <c r="A19" s="2079" t="s">
        <v>24</v>
      </c>
      <c r="B19" s="2079"/>
      <c r="C19" s="235" t="s">
        <v>25</v>
      </c>
      <c r="D19" s="234" t="s">
        <v>26</v>
      </c>
      <c r="E19" s="1"/>
      <c r="F19" s="211"/>
    </row>
    <row r="20" spans="1:12" ht="18.75" x14ac:dyDescent="0.3">
      <c r="A20" s="2077" t="s">
        <v>82</v>
      </c>
      <c r="B20" s="2077"/>
      <c r="C20" s="20">
        <v>0.62</v>
      </c>
      <c r="D20" s="74">
        <f>B5*C20/100*1000</f>
        <v>730.23599999999999</v>
      </c>
      <c r="E20" s="1"/>
      <c r="F20" s="212"/>
    </row>
    <row r="21" spans="1:12" ht="18.75" x14ac:dyDescent="0.3">
      <c r="A21" s="2077" t="s">
        <v>28</v>
      </c>
      <c r="B21" s="2077"/>
      <c r="C21" s="20">
        <v>0.105</v>
      </c>
      <c r="D21" s="74">
        <f>B5*C21/100*1000</f>
        <v>123.66899999999998</v>
      </c>
      <c r="E21" s="1"/>
      <c r="F21" s="212"/>
    </row>
    <row r="22" spans="1:12" ht="18.75" x14ac:dyDescent="0.3">
      <c r="A22" s="2077" t="s">
        <v>49</v>
      </c>
      <c r="B22" s="2077"/>
      <c r="C22" s="20">
        <v>2.15</v>
      </c>
      <c r="D22" s="74">
        <f>B5*C22/100*1000</f>
        <v>2532.27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 NOCHE 2022</v>
      </c>
      <c r="C25" s="2130"/>
      <c r="D25" s="231" t="s">
        <v>30</v>
      </c>
      <c r="E25" s="9">
        <f>F4</f>
        <v>378</v>
      </c>
      <c r="F25" s="4">
        <f ca="1">F2</f>
        <v>45555</v>
      </c>
    </row>
    <row r="26" spans="1:12" ht="18.75" x14ac:dyDescent="0.3">
      <c r="A26" s="2152" t="str">
        <f>A18</f>
        <v>Colorantes</v>
      </c>
      <c r="B26" s="2152"/>
      <c r="C26" s="2131"/>
      <c r="D26" s="2153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32" t="s">
        <v>26</v>
      </c>
      <c r="E27" s="1"/>
      <c r="F27" s="1"/>
    </row>
    <row r="28" spans="1:12" ht="18.75" x14ac:dyDescent="0.3">
      <c r="A28" s="2077" t="str">
        <f>A20</f>
        <v>PARDO AMARILLO SERILENE RLS 150%</v>
      </c>
      <c r="B28" s="2077"/>
      <c r="C28" s="48">
        <f>C20</f>
        <v>0.62</v>
      </c>
      <c r="D28" s="49">
        <f>B5*C28/100*1000</f>
        <v>730.23599999999999</v>
      </c>
      <c r="E28" s="1"/>
      <c r="F28" s="1"/>
    </row>
    <row r="29" spans="1:12" ht="18.75" x14ac:dyDescent="0.3">
      <c r="A29" s="2077" t="str">
        <f>A21</f>
        <v>RUBINA LUMACRON 2GFL CONC</v>
      </c>
      <c r="B29" s="2077"/>
      <c r="C29" s="48">
        <f>C21</f>
        <v>0.105</v>
      </c>
      <c r="D29" s="49">
        <f>D21</f>
        <v>123.66899999999998</v>
      </c>
      <c r="E29" s="1"/>
      <c r="F29" s="1"/>
    </row>
    <row r="30" spans="1:12" ht="18.75" x14ac:dyDescent="0.3">
      <c r="A30" s="2077" t="str">
        <f>A22</f>
        <v>AZUL MARINO DIANIX CC</v>
      </c>
      <c r="B30" s="2077"/>
      <c r="C30" s="48">
        <f>C22</f>
        <v>2.15</v>
      </c>
      <c r="D30" s="49">
        <f>D22</f>
        <v>2532.27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8">
    <mergeCell ref="A18:D18"/>
    <mergeCell ref="A1:B1"/>
    <mergeCell ref="C1:D1"/>
    <mergeCell ref="E1:F1"/>
    <mergeCell ref="B7:C7"/>
    <mergeCell ref="A11:B11"/>
    <mergeCell ref="C11:E11"/>
    <mergeCell ref="A12:B12"/>
    <mergeCell ref="A13:B13"/>
    <mergeCell ref="A14:B14"/>
    <mergeCell ref="A15:B15"/>
    <mergeCell ref="A16:E16"/>
    <mergeCell ref="E30:F30"/>
    <mergeCell ref="A32:D32"/>
    <mergeCell ref="A19:B19"/>
    <mergeCell ref="A20:B20"/>
    <mergeCell ref="A21:B21"/>
    <mergeCell ref="A22:B22"/>
    <mergeCell ref="B25:C25"/>
    <mergeCell ref="A26:B26"/>
    <mergeCell ref="C26:D26"/>
    <mergeCell ref="A33:B33"/>
    <mergeCell ref="A34:B34"/>
    <mergeCell ref="A35:B35"/>
    <mergeCell ref="A27:B27"/>
    <mergeCell ref="A28:B28"/>
    <mergeCell ref="A29:B29"/>
    <mergeCell ref="A30:B30"/>
  </mergeCells>
  <pageMargins left="0.7" right="0.7" top="0.75" bottom="0.75" header="0.3" footer="0.3"/>
  <pageSetup paperSize="9" orientation="portrait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9" zoomScale="130" zoomScaleNormal="130" workbookViewId="0">
      <selection activeCell="B8" sqref="B8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03" t="s">
        <v>64</v>
      </c>
      <c r="C3" s="3"/>
      <c r="D3" s="5"/>
      <c r="E3" s="3" t="s">
        <v>3</v>
      </c>
      <c r="F3" s="231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79">
        <v>377</v>
      </c>
      <c r="G4" s="3"/>
    </row>
    <row r="5" spans="1:7" ht="18.75" x14ac:dyDescent="0.3">
      <c r="A5" s="1" t="s">
        <v>7</v>
      </c>
      <c r="B5" s="277">
        <f>B6*B8</f>
        <v>142.245</v>
      </c>
      <c r="C5" s="3" t="s">
        <v>8</v>
      </c>
      <c r="D5" s="3"/>
      <c r="E5" s="5" t="s">
        <v>9</v>
      </c>
      <c r="F5" s="349" t="s">
        <v>10</v>
      </c>
      <c r="G5" s="3"/>
    </row>
    <row r="6" spans="1:7" ht="18.75" x14ac:dyDescent="0.3">
      <c r="A6" s="1" t="s">
        <v>11</v>
      </c>
      <c r="B6" s="316">
        <v>327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315" t="s">
        <v>89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48">
        <v>0.435</v>
      </c>
      <c r="C8" s="3"/>
      <c r="D8" s="3"/>
      <c r="E8" s="3" t="s">
        <v>17</v>
      </c>
      <c r="F8" s="279">
        <f>F7/B5</f>
        <v>8.4361488980280495</v>
      </c>
      <c r="G8" s="3"/>
    </row>
    <row r="9" spans="1:7" ht="18.75" x14ac:dyDescent="0.3">
      <c r="A9" s="1" t="s">
        <v>66</v>
      </c>
      <c r="B9" s="1">
        <v>4653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29"/>
      <c r="D11" s="229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33"/>
      <c r="D13" s="233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230"/>
      <c r="B17" s="230"/>
      <c r="C17" s="22"/>
      <c r="D17" s="25"/>
      <c r="E17" s="23"/>
      <c r="F17" s="47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234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0.7</v>
      </c>
      <c r="D20" s="74">
        <f>B5*C20/100*1000</f>
        <v>995.71500000000003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119.48580000000001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3755.2680000000005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VERDE BENETTON</v>
      </c>
      <c r="C25" s="2130"/>
      <c r="D25" s="231" t="s">
        <v>30</v>
      </c>
      <c r="E25" s="9">
        <f>F4</f>
        <v>377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32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995.71500000000003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119.48580000000001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3755.2680000000005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4" zoomScale="130" zoomScaleNormal="130" workbookViewId="0">
      <selection activeCell="E26" sqref="E26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03" t="s">
        <v>64</v>
      </c>
      <c r="C3" s="3"/>
      <c r="D3" s="5"/>
      <c r="E3" s="3" t="s">
        <v>3</v>
      </c>
      <c r="F3" s="231" t="s">
        <v>33</v>
      </c>
      <c r="G3" s="3"/>
    </row>
    <row r="4" spans="1:7" ht="18.75" x14ac:dyDescent="0.3">
      <c r="A4" s="1" t="s">
        <v>4</v>
      </c>
      <c r="B4" s="214">
        <v>1.62</v>
      </c>
      <c r="C4" s="3" t="s">
        <v>5</v>
      </c>
      <c r="D4" s="3"/>
      <c r="E4" s="3" t="s">
        <v>6</v>
      </c>
      <c r="F4" s="237">
        <v>376</v>
      </c>
      <c r="G4" s="3"/>
    </row>
    <row r="5" spans="1:7" ht="18.75" x14ac:dyDescent="0.3">
      <c r="A5" s="1" t="s">
        <v>7</v>
      </c>
      <c r="B5" s="8">
        <f>B6*B8</f>
        <v>143.55000000000001</v>
      </c>
      <c r="C5" s="3" t="s">
        <v>8</v>
      </c>
      <c r="D5" s="3"/>
      <c r="E5" s="5" t="s">
        <v>9</v>
      </c>
      <c r="F5" s="236" t="s">
        <v>10</v>
      </c>
      <c r="G5" s="3"/>
    </row>
    <row r="6" spans="1:7" ht="18.75" x14ac:dyDescent="0.3">
      <c r="A6" s="1" t="s">
        <v>11</v>
      </c>
      <c r="B6" s="238">
        <v>330</v>
      </c>
      <c r="C6" s="3" t="s">
        <v>5</v>
      </c>
      <c r="D6" s="3"/>
      <c r="E6" s="3" t="s">
        <v>12</v>
      </c>
      <c r="F6" s="231" t="s">
        <v>13</v>
      </c>
      <c r="G6" s="3"/>
    </row>
    <row r="7" spans="1:7" ht="18.75" x14ac:dyDescent="0.3">
      <c r="A7" s="1" t="s">
        <v>14</v>
      </c>
      <c r="B7" s="215" t="s">
        <v>89</v>
      </c>
      <c r="C7" s="3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39">
        <v>0.435</v>
      </c>
      <c r="C8" s="3"/>
      <c r="D8" s="3"/>
      <c r="E8" s="3" t="s">
        <v>17</v>
      </c>
      <c r="F8" s="231">
        <f>F7/B5</f>
        <v>8.3594566353187041</v>
      </c>
      <c r="G8" s="3"/>
    </row>
    <row r="9" spans="1:7" ht="18.75" x14ac:dyDescent="0.3">
      <c r="A9" s="1" t="s">
        <v>66</v>
      </c>
      <c r="B9" s="1">
        <v>4653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29"/>
      <c r="D11" s="229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33"/>
      <c r="D13" s="233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230"/>
      <c r="B17" s="230"/>
      <c r="C17" s="22"/>
      <c r="D17" s="25"/>
      <c r="E17" s="23"/>
      <c r="F17" s="47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234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0.7</v>
      </c>
      <c r="D20" s="74">
        <f>B5*C20/100*1000</f>
        <v>1004.85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120.58200000000001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3789.7200000000003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VERDE BENETTON</v>
      </c>
      <c r="C25" s="2130"/>
      <c r="D25" s="231" t="s">
        <v>30</v>
      </c>
      <c r="E25" s="9">
        <f>F4</f>
        <v>376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32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1004.85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120.58200000000001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3789.7200000000003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4" zoomScale="130" zoomScaleNormal="130" workbookViewId="0">
      <selection activeCell="E26" sqref="E26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03" t="s">
        <v>64</v>
      </c>
      <c r="C3" s="3"/>
      <c r="D3" s="5"/>
      <c r="E3" s="3" t="s">
        <v>3</v>
      </c>
      <c r="F3" s="231" t="s">
        <v>33</v>
      </c>
      <c r="G3" s="3"/>
    </row>
    <row r="4" spans="1:7" ht="18.75" x14ac:dyDescent="0.3">
      <c r="A4" s="1" t="s">
        <v>4</v>
      </c>
      <c r="B4" s="214">
        <v>1.62</v>
      </c>
      <c r="C4" s="3" t="s">
        <v>5</v>
      </c>
      <c r="D4" s="3"/>
      <c r="E4" s="3" t="s">
        <v>6</v>
      </c>
      <c r="F4" s="135">
        <v>375</v>
      </c>
      <c r="G4" s="3"/>
    </row>
    <row r="5" spans="1:7" ht="18.75" x14ac:dyDescent="0.3">
      <c r="A5" s="1" t="s">
        <v>7</v>
      </c>
      <c r="B5" s="8">
        <f>B6*B8</f>
        <v>143.55000000000001</v>
      </c>
      <c r="C5" s="3" t="s">
        <v>8</v>
      </c>
      <c r="D5" s="3"/>
      <c r="E5" s="5" t="s">
        <v>9</v>
      </c>
      <c r="F5" s="44" t="s">
        <v>10</v>
      </c>
      <c r="G5" s="3"/>
    </row>
    <row r="6" spans="1:7" ht="18.75" x14ac:dyDescent="0.3">
      <c r="A6" s="1" t="s">
        <v>11</v>
      </c>
      <c r="B6" s="240">
        <v>330</v>
      </c>
      <c r="C6" s="3" t="s">
        <v>5</v>
      </c>
      <c r="D6" s="3"/>
      <c r="E6" s="3" t="s">
        <v>12</v>
      </c>
      <c r="F6" s="231" t="s">
        <v>13</v>
      </c>
      <c r="G6" s="3"/>
    </row>
    <row r="7" spans="1:7" ht="18.75" x14ac:dyDescent="0.3">
      <c r="A7" s="1" t="s">
        <v>14</v>
      </c>
      <c r="B7" s="215" t="s">
        <v>89</v>
      </c>
      <c r="C7" s="3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41">
        <v>0.435</v>
      </c>
      <c r="C8" s="3"/>
      <c r="D8" s="3"/>
      <c r="E8" s="3" t="s">
        <v>17</v>
      </c>
      <c r="F8" s="231">
        <f>F7/B5</f>
        <v>8.3594566353187041</v>
      </c>
      <c r="G8" s="3"/>
    </row>
    <row r="9" spans="1:7" ht="18.75" x14ac:dyDescent="0.3">
      <c r="A9" s="1" t="s">
        <v>66</v>
      </c>
      <c r="B9" s="1">
        <v>4653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29"/>
      <c r="D11" s="229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33"/>
      <c r="D13" s="233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230"/>
      <c r="B17" s="230"/>
      <c r="C17" s="22"/>
      <c r="D17" s="25"/>
      <c r="E17" s="23"/>
      <c r="F17" s="47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234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0.7</v>
      </c>
      <c r="D20" s="74">
        <f>B5*C20/100*1000</f>
        <v>1004.85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120.58200000000001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3789.7200000000003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VERDE BENETTON</v>
      </c>
      <c r="C25" s="2130"/>
      <c r="D25" s="231" t="s">
        <v>30</v>
      </c>
      <c r="E25" s="9">
        <f>F4</f>
        <v>375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32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1004.85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120.58200000000001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3789.7200000000003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13:B13"/>
    <mergeCell ref="A1:B1"/>
    <mergeCell ref="C1:D1"/>
    <mergeCell ref="E1:F1"/>
    <mergeCell ref="A11:B11"/>
    <mergeCell ref="A12:B12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35:B35"/>
    <mergeCell ref="A29:B29"/>
    <mergeCell ref="A30:B30"/>
    <mergeCell ref="E30:F30"/>
    <mergeCell ref="A32:D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5"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225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135">
        <v>374</v>
      </c>
      <c r="G4" s="3"/>
    </row>
    <row r="5" spans="1:7" ht="18.75" x14ac:dyDescent="0.3">
      <c r="A5" s="1" t="s">
        <v>7</v>
      </c>
      <c r="B5" s="8">
        <f>B6*B8</f>
        <v>149.20500000000001</v>
      </c>
      <c r="C5" s="3" t="s">
        <v>8</v>
      </c>
      <c r="D5" s="3"/>
      <c r="E5" s="5" t="s">
        <v>9</v>
      </c>
      <c r="F5" s="44" t="s">
        <v>10</v>
      </c>
      <c r="G5" s="3"/>
    </row>
    <row r="6" spans="1:7" ht="18.75" x14ac:dyDescent="0.3">
      <c r="A6" s="1" t="s">
        <v>11</v>
      </c>
      <c r="B6" s="10">
        <v>343</v>
      </c>
      <c r="C6" s="3" t="s">
        <v>5</v>
      </c>
      <c r="D6" s="3"/>
      <c r="E6" s="3" t="s">
        <v>12</v>
      </c>
      <c r="F6" s="225" t="s">
        <v>13</v>
      </c>
      <c r="G6" s="3"/>
    </row>
    <row r="7" spans="1:7" ht="18.75" x14ac:dyDescent="0.3">
      <c r="A7" s="1" t="s">
        <v>14</v>
      </c>
      <c r="B7" s="2" t="s">
        <v>89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225">
        <f>F7/B5</f>
        <v>8.0426259173620185</v>
      </c>
      <c r="G8" s="3"/>
    </row>
    <row r="9" spans="1:7" ht="18.75" x14ac:dyDescent="0.3">
      <c r="A9" s="1" t="s">
        <v>66</v>
      </c>
      <c r="B9" s="1">
        <v>4741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23"/>
      <c r="D11" s="223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27"/>
      <c r="D13" s="227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224"/>
      <c r="B17" s="224"/>
      <c r="C17" s="22"/>
      <c r="D17" s="25"/>
      <c r="E17" s="23"/>
      <c r="F17" s="47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228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0.7</v>
      </c>
      <c r="D20" s="74">
        <f>B5*C20/100*1000</f>
        <v>1044.4349999999999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125.3322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3939.0120000000006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VERDE BENETTON</v>
      </c>
      <c r="C25" s="2130"/>
      <c r="D25" s="225" t="s">
        <v>30</v>
      </c>
      <c r="E25" s="9"/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26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1044.4349999999999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125.3322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3939.0120000000006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2" sqref="B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03" t="s">
        <v>64</v>
      </c>
      <c r="C3" s="3"/>
      <c r="D3" s="5"/>
      <c r="E3" s="3" t="s">
        <v>3</v>
      </c>
      <c r="F3" s="225" t="s">
        <v>33</v>
      </c>
      <c r="G3" s="3"/>
    </row>
    <row r="4" spans="1:7" ht="18.75" x14ac:dyDescent="0.3">
      <c r="A4" s="1" t="s">
        <v>4</v>
      </c>
      <c r="B4" s="214">
        <v>1.62</v>
      </c>
      <c r="C4" s="3" t="s">
        <v>5</v>
      </c>
      <c r="D4" s="3"/>
      <c r="E4" s="3" t="s">
        <v>6</v>
      </c>
      <c r="F4" s="237">
        <v>373</v>
      </c>
      <c r="G4" s="3"/>
    </row>
    <row r="5" spans="1:7" ht="18.75" x14ac:dyDescent="0.3">
      <c r="A5" s="1" t="s">
        <v>7</v>
      </c>
      <c r="B5" s="8">
        <f>B6*B8</f>
        <v>156.6</v>
      </c>
      <c r="C5" s="3" t="s">
        <v>8</v>
      </c>
      <c r="D5" s="3"/>
      <c r="E5" s="5" t="s">
        <v>9</v>
      </c>
      <c r="F5" s="44" t="s">
        <v>10</v>
      </c>
      <c r="G5" s="3"/>
    </row>
    <row r="6" spans="1:7" ht="18.75" x14ac:dyDescent="0.3">
      <c r="A6" s="1" t="s">
        <v>11</v>
      </c>
      <c r="B6" s="240">
        <v>360</v>
      </c>
      <c r="C6" s="3" t="s">
        <v>5</v>
      </c>
      <c r="D6" s="3"/>
      <c r="E6" s="3" t="s">
        <v>12</v>
      </c>
      <c r="F6" s="225" t="s">
        <v>13</v>
      </c>
      <c r="G6" s="3"/>
    </row>
    <row r="7" spans="1:7" ht="18.75" x14ac:dyDescent="0.3">
      <c r="A7" s="1" t="s">
        <v>14</v>
      </c>
      <c r="B7" s="215" t="s">
        <v>89</v>
      </c>
      <c r="C7" s="3"/>
      <c r="D7" s="3"/>
      <c r="E7" s="3" t="s">
        <v>15</v>
      </c>
      <c r="F7" s="237">
        <v>1200</v>
      </c>
      <c r="G7" s="3"/>
    </row>
    <row r="8" spans="1:7" ht="18.75" x14ac:dyDescent="0.3">
      <c r="A8" s="1" t="s">
        <v>16</v>
      </c>
      <c r="B8" s="241">
        <v>0.435</v>
      </c>
      <c r="C8" s="3"/>
      <c r="D8" s="3"/>
      <c r="E8" s="3" t="s">
        <v>17</v>
      </c>
      <c r="F8" s="225">
        <f>F7/B5</f>
        <v>7.6628352490421463</v>
      </c>
      <c r="G8" s="3"/>
    </row>
    <row r="9" spans="1:7" ht="18.75" x14ac:dyDescent="0.3">
      <c r="A9" s="1" t="s">
        <v>66</v>
      </c>
      <c r="B9" s="1">
        <v>4741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23"/>
      <c r="D11" s="223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27"/>
      <c r="D13" s="227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224"/>
      <c r="B17" s="224"/>
      <c r="C17" s="22"/>
      <c r="D17" s="25"/>
      <c r="E17" s="23"/>
      <c r="F17" s="47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228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0.7</v>
      </c>
      <c r="D20" s="74">
        <f>B5*C20/100*1000</f>
        <v>1096.1999999999998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131.54399999999998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4134.24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VERDE BENETTON</v>
      </c>
      <c r="C25" s="2130"/>
      <c r="D25" s="225" t="s">
        <v>30</v>
      </c>
      <c r="E25" s="9"/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26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1096.1999999999998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131.54399999999998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4134.24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5:B35"/>
    <mergeCell ref="A29:B29"/>
    <mergeCell ref="A30:B30"/>
    <mergeCell ref="E30:F30"/>
    <mergeCell ref="A32:D32"/>
    <mergeCell ref="A33:B33"/>
    <mergeCell ref="A34:B34"/>
    <mergeCell ref="A28:B28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26:B26"/>
    <mergeCell ref="A27:B27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A23" sqref="A23:XFD2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222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135">
        <v>372</v>
      </c>
      <c r="G4" s="3"/>
    </row>
    <row r="5" spans="1:7" ht="18.75" x14ac:dyDescent="0.3">
      <c r="A5" s="1" t="s">
        <v>7</v>
      </c>
      <c r="B5" s="8">
        <f>B6*B8</f>
        <v>149.63999999999999</v>
      </c>
      <c r="C5" s="3" t="s">
        <v>8</v>
      </c>
      <c r="D5" s="3"/>
      <c r="E5" s="5" t="s">
        <v>9</v>
      </c>
      <c r="F5" s="44" t="s">
        <v>10</v>
      </c>
      <c r="G5" s="3"/>
    </row>
    <row r="6" spans="1:7" ht="18.75" x14ac:dyDescent="0.3">
      <c r="A6" s="1" t="s">
        <v>11</v>
      </c>
      <c r="B6" s="10">
        <v>344</v>
      </c>
      <c r="C6" s="3" t="s">
        <v>5</v>
      </c>
      <c r="D6" s="3"/>
      <c r="E6" s="3" t="s">
        <v>12</v>
      </c>
      <c r="F6" s="222" t="s">
        <v>13</v>
      </c>
      <c r="G6" s="3"/>
    </row>
    <row r="7" spans="1:7" ht="18.75" x14ac:dyDescent="0.3">
      <c r="A7" s="1" t="s">
        <v>14</v>
      </c>
      <c r="B7" s="2" t="s">
        <v>89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222">
        <f>F7/B5</f>
        <v>8.0192461908580608</v>
      </c>
      <c r="G8" s="3"/>
    </row>
    <row r="9" spans="1:7" ht="18.75" x14ac:dyDescent="0.3">
      <c r="A9" s="1" t="s">
        <v>66</v>
      </c>
      <c r="B9" s="1">
        <v>4741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18"/>
      <c r="D11" s="218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219"/>
      <c r="D13" s="219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9.5" thickBot="1" x14ac:dyDescent="0.35">
      <c r="A17" s="220"/>
      <c r="B17" s="220"/>
      <c r="C17" s="22"/>
      <c r="D17" s="25"/>
      <c r="E17" s="23"/>
      <c r="F17" s="47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193" t="s">
        <v>24</v>
      </c>
      <c r="B19" s="2090"/>
      <c r="C19" s="31" t="s">
        <v>25</v>
      </c>
      <c r="D19" s="217" t="s">
        <v>26</v>
      </c>
      <c r="E19" s="1"/>
      <c r="F19" s="212"/>
    </row>
    <row r="20" spans="1:12" ht="18.75" x14ac:dyDescent="0.3">
      <c r="A20" s="2179" t="s">
        <v>61</v>
      </c>
      <c r="B20" s="2124"/>
      <c r="C20" s="20">
        <v>0.7</v>
      </c>
      <c r="D20" s="74">
        <f>B5*C20/100*1000</f>
        <v>1047.48</v>
      </c>
      <c r="E20" s="1"/>
      <c r="F20" s="212"/>
    </row>
    <row r="21" spans="1:12" ht="18.75" x14ac:dyDescent="0.3">
      <c r="A21" s="2077" t="s">
        <v>27</v>
      </c>
      <c r="B21" s="2077"/>
      <c r="C21" s="34">
        <v>8.4000000000000005E-2</v>
      </c>
      <c r="D21" s="74">
        <f>B5*C21/100*1000</f>
        <v>125.69759999999999</v>
      </c>
      <c r="E21" s="1"/>
      <c r="F21" s="212"/>
    </row>
    <row r="22" spans="1:12" ht="18.75" x14ac:dyDescent="0.3">
      <c r="A22" s="2077" t="s">
        <v>63</v>
      </c>
      <c r="B22" s="2077"/>
      <c r="C22" s="20">
        <v>2.64</v>
      </c>
      <c r="D22" s="74">
        <f>B5*C22/100*1000</f>
        <v>3950.4959999999996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VERDE BENETTON</v>
      </c>
      <c r="C25" s="2130"/>
      <c r="D25" s="222" t="s">
        <v>30</v>
      </c>
      <c r="E25" s="9"/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21" t="s">
        <v>26</v>
      </c>
      <c r="E27" s="1"/>
      <c r="F27" s="1"/>
    </row>
    <row r="28" spans="1:12" ht="18.75" x14ac:dyDescent="0.3">
      <c r="A28" s="2123" t="str">
        <f>A20</f>
        <v>AMARILLO LUMACRON E3G 200%</v>
      </c>
      <c r="B28" s="2124"/>
      <c r="C28" s="48">
        <f>C20</f>
        <v>0.7</v>
      </c>
      <c r="D28" s="49">
        <f>B5*C28/100*1000</f>
        <v>1047.48</v>
      </c>
      <c r="E28" s="1"/>
      <c r="F28" s="1"/>
    </row>
    <row r="29" spans="1:12" ht="18.75" x14ac:dyDescent="0.3">
      <c r="A29" s="2123" t="str">
        <f>A21</f>
        <v>PARDO LUMACRON SER 150%</v>
      </c>
      <c r="B29" s="2124"/>
      <c r="C29" s="48">
        <f>C21</f>
        <v>8.4000000000000005E-2</v>
      </c>
      <c r="D29" s="49">
        <f>B5*C29/100*1000</f>
        <v>125.69759999999999</v>
      </c>
      <c r="E29" s="1"/>
      <c r="F29" s="1"/>
    </row>
    <row r="30" spans="1:12" ht="18.75" x14ac:dyDescent="0.3">
      <c r="A30" s="2123" t="str">
        <f>A22</f>
        <v>TURQUESA LUMACRON SGL 200%</v>
      </c>
      <c r="B30" s="2124"/>
      <c r="C30" s="48">
        <f>C22</f>
        <v>2.64</v>
      </c>
      <c r="D30" s="49">
        <f>B5*C30/100*1000</f>
        <v>3950.4959999999996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5">
    <mergeCell ref="A34:B34"/>
    <mergeCell ref="A35:B35"/>
    <mergeCell ref="E30:F30"/>
    <mergeCell ref="A29:B29"/>
    <mergeCell ref="A30:B30"/>
    <mergeCell ref="A19:B19"/>
    <mergeCell ref="A11:B11"/>
    <mergeCell ref="A32:D32"/>
    <mergeCell ref="A33:B33"/>
    <mergeCell ref="A22:B22"/>
    <mergeCell ref="B25:C25"/>
    <mergeCell ref="A26:B26"/>
    <mergeCell ref="A27:B27"/>
    <mergeCell ref="A28:B28"/>
    <mergeCell ref="A15:B15"/>
    <mergeCell ref="A16:B16"/>
    <mergeCell ref="A18:B18"/>
    <mergeCell ref="A20:B20"/>
    <mergeCell ref="A21:B21"/>
    <mergeCell ref="A14:B14"/>
    <mergeCell ref="A1:B1"/>
    <mergeCell ref="C1:D1"/>
    <mergeCell ref="E1:F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8" zoomScale="130" zoomScaleNormal="130" workbookViewId="0">
      <selection activeCell="A32" sqref="A32:D35"/>
    </sheetView>
  </sheetViews>
  <sheetFormatPr baseColWidth="10" defaultRowHeight="15" x14ac:dyDescent="0.25"/>
  <cols>
    <col min="1" max="1" width="14" customWidth="1"/>
    <col min="2" max="2" width="15" customWidth="1"/>
    <col min="3" max="4" width="13.5703125" customWidth="1"/>
    <col min="5" max="5" width="13.28515625" customWidth="1"/>
    <col min="6" max="6" width="14.28515625" customWidth="1"/>
  </cols>
  <sheetData>
    <row r="1" spans="1:10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10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10" ht="18.75" x14ac:dyDescent="0.3">
      <c r="A3" s="1" t="s">
        <v>2</v>
      </c>
      <c r="B3" s="136" t="s">
        <v>38</v>
      </c>
      <c r="C3" s="3"/>
      <c r="D3" s="216"/>
      <c r="E3" s="3" t="s">
        <v>3</v>
      </c>
      <c r="F3" s="206" t="s">
        <v>33</v>
      </c>
      <c r="G3" s="3"/>
    </row>
    <row r="4" spans="1:10" ht="18.75" x14ac:dyDescent="0.3">
      <c r="A4" s="1" t="s">
        <v>4</v>
      </c>
      <c r="B4" s="6">
        <v>1.52</v>
      </c>
      <c r="C4" s="3" t="s">
        <v>5</v>
      </c>
      <c r="D4" s="3"/>
      <c r="E4" s="3" t="s">
        <v>6</v>
      </c>
      <c r="F4" s="135">
        <v>354</v>
      </c>
      <c r="G4" s="3"/>
    </row>
    <row r="5" spans="1:10" ht="18.75" x14ac:dyDescent="0.3">
      <c r="A5" s="1" t="s">
        <v>7</v>
      </c>
      <c r="B5" s="8">
        <f>B6*B8</f>
        <v>71.61</v>
      </c>
      <c r="C5" s="3" t="s">
        <v>8</v>
      </c>
      <c r="D5" s="3"/>
      <c r="E5" s="5" t="s">
        <v>9</v>
      </c>
      <c r="F5" s="206" t="s">
        <v>10</v>
      </c>
      <c r="G5" s="3"/>
    </row>
    <row r="6" spans="1:10" ht="18.75" x14ac:dyDescent="0.3">
      <c r="A6" s="1" t="s">
        <v>11</v>
      </c>
      <c r="B6" s="10">
        <v>465</v>
      </c>
      <c r="C6" s="3" t="s">
        <v>5</v>
      </c>
      <c r="D6" s="3"/>
      <c r="E6" s="3" t="s">
        <v>12</v>
      </c>
      <c r="F6" s="206" t="s">
        <v>13</v>
      </c>
      <c r="G6" s="3"/>
    </row>
    <row r="7" spans="1:10" ht="18.75" x14ac:dyDescent="0.3">
      <c r="A7" s="1" t="s">
        <v>14</v>
      </c>
      <c r="B7" s="136" t="s">
        <v>36</v>
      </c>
      <c r="C7" s="3"/>
      <c r="D7" s="3"/>
      <c r="E7" s="3" t="s">
        <v>15</v>
      </c>
      <c r="F7" s="7">
        <v>1200</v>
      </c>
      <c r="G7" s="3"/>
    </row>
    <row r="8" spans="1:10" ht="18.75" x14ac:dyDescent="0.3">
      <c r="A8" s="1" t="s">
        <v>16</v>
      </c>
      <c r="B8" s="11">
        <v>0.154</v>
      </c>
      <c r="C8" s="3"/>
      <c r="D8" s="3"/>
      <c r="E8" s="3" t="s">
        <v>17</v>
      </c>
      <c r="F8" s="1">
        <f>F7/B5</f>
        <v>16.757436112274821</v>
      </c>
      <c r="G8" s="3"/>
    </row>
    <row r="9" spans="1:10" ht="18.75" x14ac:dyDescent="0.3">
      <c r="A9" s="1" t="s">
        <v>66</v>
      </c>
      <c r="B9" s="1">
        <v>4840</v>
      </c>
      <c r="C9" s="1"/>
      <c r="D9" s="1"/>
      <c r="E9" s="1"/>
      <c r="F9" s="1"/>
    </row>
    <row r="10" spans="1:10" ht="19.5" thickBot="1" x14ac:dyDescent="0.35">
      <c r="A10" s="1"/>
      <c r="B10" s="1"/>
      <c r="C10" s="1"/>
      <c r="D10" s="1"/>
      <c r="E10" s="1"/>
      <c r="F10" s="1"/>
      <c r="J10" t="s">
        <v>29</v>
      </c>
    </row>
    <row r="11" spans="1:10" ht="18.75" x14ac:dyDescent="0.3">
      <c r="A11" s="2191" t="s">
        <v>18</v>
      </c>
      <c r="B11" s="2192"/>
      <c r="C11" s="204"/>
      <c r="D11" s="204"/>
      <c r="E11" s="15"/>
      <c r="F11" s="1"/>
    </row>
    <row r="12" spans="1:10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10" ht="18.75" x14ac:dyDescent="0.3">
      <c r="A13" s="2072" t="s">
        <v>20</v>
      </c>
      <c r="B13" s="2072"/>
      <c r="C13" s="209"/>
      <c r="D13" s="209">
        <v>1</v>
      </c>
      <c r="E13" s="19">
        <f>F7*D13</f>
        <v>1200</v>
      </c>
      <c r="F13" s="1"/>
    </row>
    <row r="14" spans="1:10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10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10" ht="18.75" x14ac:dyDescent="0.3">
      <c r="A16" s="2072"/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9.5" thickBot="1" x14ac:dyDescent="0.35">
      <c r="A18" s="208"/>
      <c r="B18" s="208"/>
      <c r="C18" s="22"/>
      <c r="D18" s="25"/>
      <c r="E18" s="23"/>
      <c r="F18" s="1"/>
    </row>
    <row r="19" spans="1:12" ht="18.75" x14ac:dyDescent="0.3">
      <c r="A19" s="2188" t="s">
        <v>23</v>
      </c>
      <c r="B19" s="2189"/>
      <c r="C19" s="27"/>
      <c r="D19" s="28"/>
      <c r="E19" s="1"/>
      <c r="F19" s="1"/>
    </row>
    <row r="20" spans="1:12" ht="18.75" x14ac:dyDescent="0.3">
      <c r="A20" s="2079" t="s">
        <v>24</v>
      </c>
      <c r="B20" s="2079"/>
      <c r="C20" s="210" t="s">
        <v>25</v>
      </c>
      <c r="D20" s="205" t="s">
        <v>26</v>
      </c>
      <c r="E20" s="1"/>
      <c r="F20" s="211"/>
    </row>
    <row r="21" spans="1:12" ht="18.75" x14ac:dyDescent="0.3">
      <c r="A21" s="2077" t="s">
        <v>28</v>
      </c>
      <c r="B21" s="2077"/>
      <c r="C21" s="20">
        <v>0.1</v>
      </c>
      <c r="D21" s="74">
        <f>B5*C21/100*1000</f>
        <v>71.610000000000014</v>
      </c>
      <c r="E21" s="1"/>
      <c r="F21" s="212"/>
    </row>
    <row r="22" spans="1:12" ht="18.75" x14ac:dyDescent="0.3">
      <c r="A22" s="2071" t="s">
        <v>40</v>
      </c>
      <c r="B22" s="2071"/>
      <c r="C22" s="34">
        <v>3.6</v>
      </c>
      <c r="D22" s="74">
        <f>B5*C22/100*1000</f>
        <v>2577.96</v>
      </c>
      <c r="E22" s="1"/>
      <c r="F22" s="212"/>
    </row>
    <row r="23" spans="1:12" ht="18.75" x14ac:dyDescent="0.3">
      <c r="A23" s="2148" t="s">
        <v>29</v>
      </c>
      <c r="B23" s="2148"/>
      <c r="C23" s="20"/>
      <c r="D23" s="74"/>
      <c r="E23" s="1"/>
      <c r="F23" s="213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1" t="str">
        <f>B2</f>
        <v>TELARES D SUR</v>
      </c>
      <c r="B26" s="1"/>
      <c r="C26" s="44" t="str">
        <f>B7</f>
        <v>NEGRO</v>
      </c>
      <c r="D26" s="206" t="s">
        <v>30</v>
      </c>
      <c r="E26" s="9">
        <f>F4</f>
        <v>354</v>
      </c>
      <c r="F26" s="4">
        <f ca="1">F2</f>
        <v>45555</v>
      </c>
    </row>
    <row r="27" spans="1:12" ht="18.75" x14ac:dyDescent="0.3">
      <c r="A27" s="2079" t="s">
        <v>24</v>
      </c>
      <c r="B27" s="2079"/>
      <c r="C27" s="210" t="s">
        <v>25</v>
      </c>
      <c r="D27" s="205" t="s">
        <v>26</v>
      </c>
      <c r="E27" s="1"/>
      <c r="F27" s="1"/>
    </row>
    <row r="28" spans="1:12" ht="18.75" x14ac:dyDescent="0.3">
      <c r="A28" s="2149" t="str">
        <f>A21</f>
        <v>RUBINA LUMACRON 2GFL CONC</v>
      </c>
      <c r="B28" s="2150"/>
      <c r="C28" s="48">
        <v>0.1</v>
      </c>
      <c r="D28" s="49">
        <f>B5*C28/100*1000</f>
        <v>71.610000000000014</v>
      </c>
      <c r="E28" s="1"/>
      <c r="F28" s="1"/>
    </row>
    <row r="29" spans="1:12" ht="18.75" x14ac:dyDescent="0.3">
      <c r="A29" s="2095" t="str">
        <f>A22</f>
        <v>NEGRO DIANIX CCR SURFACTAN</v>
      </c>
      <c r="B29" s="2096"/>
      <c r="C29" s="48">
        <f>C22</f>
        <v>3.6</v>
      </c>
      <c r="D29" s="49">
        <f t="shared" ref="D29" si="0">D22</f>
        <v>2577.96</v>
      </c>
      <c r="E29" s="1"/>
      <c r="F29" s="1"/>
    </row>
    <row r="30" spans="1:12" ht="15" customHeight="1" x14ac:dyDescent="0.3">
      <c r="A30" s="2095"/>
      <c r="B30" s="2096"/>
      <c r="C30" s="48"/>
      <c r="D30" s="49"/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4">
    <mergeCell ref="E30:F30"/>
    <mergeCell ref="A32:D32"/>
    <mergeCell ref="A33:B33"/>
    <mergeCell ref="A34:B34"/>
    <mergeCell ref="A35:B35"/>
    <mergeCell ref="A29:B29"/>
    <mergeCell ref="A30:B30"/>
    <mergeCell ref="A20:B20"/>
    <mergeCell ref="A1:B1"/>
    <mergeCell ref="C1:D1"/>
    <mergeCell ref="A15:B15"/>
    <mergeCell ref="A16:B16"/>
    <mergeCell ref="A17:B17"/>
    <mergeCell ref="A19:B19"/>
    <mergeCell ref="A21:B21"/>
    <mergeCell ref="A22:B22"/>
    <mergeCell ref="A23:B23"/>
    <mergeCell ref="A27:B27"/>
    <mergeCell ref="A28:B28"/>
    <mergeCell ref="E1:F1"/>
    <mergeCell ref="A11:B11"/>
    <mergeCell ref="A12:B12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4" zoomScale="130" zoomScaleNormal="130" workbookViewId="0">
      <selection activeCell="B10" sqref="B10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59</v>
      </c>
      <c r="C3" s="3"/>
      <c r="D3" s="5"/>
      <c r="E3" s="3" t="s">
        <v>3</v>
      </c>
      <c r="F3" s="206" t="s">
        <v>33</v>
      </c>
      <c r="G3" s="3"/>
    </row>
    <row r="4" spans="1:7" ht="18.75" x14ac:dyDescent="0.3">
      <c r="A4" s="1" t="s">
        <v>4</v>
      </c>
      <c r="B4" s="6">
        <v>1.52</v>
      </c>
      <c r="C4" s="3" t="s">
        <v>5</v>
      </c>
      <c r="D4" s="3"/>
      <c r="E4" s="3" t="s">
        <v>6</v>
      </c>
      <c r="F4" s="135">
        <v>353</v>
      </c>
      <c r="G4" s="3"/>
    </row>
    <row r="5" spans="1:7" ht="18.75" x14ac:dyDescent="0.3">
      <c r="A5" s="1" t="s">
        <v>7</v>
      </c>
      <c r="B5" s="8">
        <f>B6*B8</f>
        <v>138.58000000000001</v>
      </c>
      <c r="C5" s="3" t="s">
        <v>8</v>
      </c>
      <c r="D5" s="3"/>
      <c r="E5" s="5" t="s">
        <v>9</v>
      </c>
      <c r="F5" s="206" t="s">
        <v>10</v>
      </c>
      <c r="G5" s="3"/>
    </row>
    <row r="6" spans="1:7" ht="18.75" x14ac:dyDescent="0.3">
      <c r="A6" s="1" t="s">
        <v>11</v>
      </c>
      <c r="B6" s="10">
        <v>533</v>
      </c>
      <c r="C6" s="3" t="s">
        <v>5</v>
      </c>
      <c r="D6" s="3"/>
      <c r="E6" s="3" t="s">
        <v>12</v>
      </c>
      <c r="F6" s="206" t="s">
        <v>13</v>
      </c>
      <c r="G6" s="3"/>
    </row>
    <row r="7" spans="1:7" ht="18.75" x14ac:dyDescent="0.3">
      <c r="A7" s="1" t="s">
        <v>14</v>
      </c>
      <c r="B7" s="136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0.26</v>
      </c>
      <c r="C8" s="3"/>
      <c r="D8" s="3"/>
      <c r="E8" s="3" t="s">
        <v>17</v>
      </c>
      <c r="F8" s="1">
        <f>F7/B5</f>
        <v>8.6592581902150378</v>
      </c>
      <c r="G8" s="3"/>
    </row>
    <row r="9" spans="1:7" ht="18.75" x14ac:dyDescent="0.3">
      <c r="A9" s="1" t="s">
        <v>66</v>
      </c>
      <c r="B9" s="1">
        <v>4842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204"/>
      <c r="D11" s="204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209"/>
      <c r="D13" s="209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/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9.5" thickBot="1" x14ac:dyDescent="0.35">
      <c r="A18" s="208"/>
      <c r="B18" s="208"/>
      <c r="C18" s="22"/>
      <c r="D18" s="25"/>
      <c r="E18" s="23"/>
      <c r="F18" s="1"/>
    </row>
    <row r="19" spans="1:12" ht="18.75" x14ac:dyDescent="0.3">
      <c r="A19" s="2188" t="s">
        <v>23</v>
      </c>
      <c r="B19" s="2189"/>
      <c r="C19" s="27"/>
      <c r="D19" s="28"/>
      <c r="E19" s="1"/>
      <c r="F19" s="1"/>
    </row>
    <row r="20" spans="1:12" ht="18.75" x14ac:dyDescent="0.3">
      <c r="A20" s="2079" t="s">
        <v>24</v>
      </c>
      <c r="B20" s="2079"/>
      <c r="C20" s="210" t="s">
        <v>25</v>
      </c>
      <c r="D20" s="205" t="s">
        <v>26</v>
      </c>
      <c r="E20" s="1"/>
      <c r="F20" s="211"/>
    </row>
    <row r="21" spans="1:12" ht="18.75" x14ac:dyDescent="0.3">
      <c r="A21" s="2077" t="s">
        <v>28</v>
      </c>
      <c r="B21" s="2077"/>
      <c r="C21" s="20">
        <v>0.1</v>
      </c>
      <c r="D21" s="74">
        <f>B5*C21/100*1000</f>
        <v>138.58000000000004</v>
      </c>
      <c r="E21" s="1"/>
      <c r="F21" s="212"/>
    </row>
    <row r="22" spans="1:12" ht="18.75" x14ac:dyDescent="0.3">
      <c r="A22" s="2077" t="s">
        <v>74</v>
      </c>
      <c r="B22" s="2077"/>
      <c r="C22" s="34">
        <v>3.6</v>
      </c>
      <c r="D22" s="74">
        <f>B5*C22/100*1000</f>
        <v>4988.88</v>
      </c>
      <c r="E22" s="1"/>
      <c r="F22" s="212"/>
    </row>
    <row r="23" spans="1:12" ht="18.75" x14ac:dyDescent="0.3">
      <c r="A23" s="2148" t="s">
        <v>29</v>
      </c>
      <c r="B23" s="2148"/>
      <c r="C23" s="20"/>
      <c r="D23" s="74"/>
      <c r="E23" s="1"/>
      <c r="F23" s="213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1" t="str">
        <f>B2</f>
        <v>TELARES D SUR</v>
      </c>
      <c r="B26" s="1"/>
      <c r="C26" s="44" t="str">
        <f>B7</f>
        <v>NEGRO</v>
      </c>
      <c r="D26" s="206" t="s">
        <v>30</v>
      </c>
      <c r="E26" s="9">
        <f>F4</f>
        <v>353</v>
      </c>
      <c r="F26" s="4">
        <f ca="1">F2</f>
        <v>45555</v>
      </c>
    </row>
    <row r="27" spans="1:12" ht="18.75" x14ac:dyDescent="0.3">
      <c r="A27" s="2079" t="s">
        <v>24</v>
      </c>
      <c r="B27" s="2079"/>
      <c r="C27" s="210" t="s">
        <v>25</v>
      </c>
      <c r="D27" s="205" t="s">
        <v>26</v>
      </c>
      <c r="E27" s="1"/>
      <c r="F27" s="1"/>
    </row>
    <row r="28" spans="1:12" ht="18.75" x14ac:dyDescent="0.3">
      <c r="A28" s="2149" t="str">
        <f>A21</f>
        <v>RUBINA LUMACRON 2GFL CONC</v>
      </c>
      <c r="B28" s="2150"/>
      <c r="C28" s="48">
        <v>0.1</v>
      </c>
      <c r="D28" s="49">
        <f>B5*C28/100*1000</f>
        <v>138.58000000000004</v>
      </c>
      <c r="E28" s="1"/>
      <c r="F28" s="1"/>
    </row>
    <row r="29" spans="1:12" ht="18.75" x14ac:dyDescent="0.3">
      <c r="A29" s="2123" t="str">
        <f>A22</f>
        <v>NEGRO DISPERSO TQ EXSF 300%</v>
      </c>
      <c r="B29" s="2124"/>
      <c r="C29" s="48">
        <f>C22</f>
        <v>3.6</v>
      </c>
      <c r="D29" s="49">
        <f t="shared" ref="D29" si="0">D22</f>
        <v>4988.88</v>
      </c>
      <c r="E29" s="1"/>
      <c r="F29" s="1"/>
    </row>
    <row r="30" spans="1:12" ht="15" customHeight="1" x14ac:dyDescent="0.3">
      <c r="A30" s="2095"/>
      <c r="B30" s="2096"/>
      <c r="C30" s="48"/>
      <c r="D30" s="49"/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4">
    <mergeCell ref="A34:B34"/>
    <mergeCell ref="A35:B35"/>
    <mergeCell ref="A28:B28"/>
    <mergeCell ref="A29:B29"/>
    <mergeCell ref="A30:B30"/>
    <mergeCell ref="E30:F30"/>
    <mergeCell ref="A32:D32"/>
    <mergeCell ref="A33:B33"/>
    <mergeCell ref="A20:B20"/>
    <mergeCell ref="A21:B21"/>
    <mergeCell ref="A22:B22"/>
    <mergeCell ref="A23:B23"/>
    <mergeCell ref="A27:B27"/>
    <mergeCell ref="A14:B14"/>
    <mergeCell ref="A15:B15"/>
    <mergeCell ref="A16:B16"/>
    <mergeCell ref="A17:B17"/>
    <mergeCell ref="A19:B19"/>
    <mergeCell ref="A13:B13"/>
    <mergeCell ref="A1:B1"/>
    <mergeCell ref="C1:D1"/>
    <mergeCell ref="E1:F1"/>
    <mergeCell ref="A11:B11"/>
    <mergeCell ref="A12:B12"/>
  </mergeCells>
  <pageMargins left="0.7" right="0.7" top="0.75" bottom="0.75" header="0.3" footer="0.3"/>
  <pageSetup paperSize="9" orientation="portrait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5" zoomScale="130" zoomScaleNormal="130" workbookViewId="0">
      <selection activeCell="A16" sqref="A16:E16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1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03" t="s">
        <v>59</v>
      </c>
      <c r="C3" s="3"/>
      <c r="D3" s="5"/>
      <c r="E3" s="3" t="s">
        <v>3</v>
      </c>
      <c r="F3" s="206" t="s">
        <v>33</v>
      </c>
      <c r="G3" s="3"/>
    </row>
    <row r="4" spans="1:7" ht="18.75" x14ac:dyDescent="0.3">
      <c r="A4" s="1" t="s">
        <v>4</v>
      </c>
      <c r="B4" s="214">
        <v>1.52</v>
      </c>
      <c r="C4" s="3" t="s">
        <v>5</v>
      </c>
      <c r="D4" s="3"/>
      <c r="E4" s="3" t="s">
        <v>6</v>
      </c>
      <c r="F4" s="135">
        <v>352</v>
      </c>
      <c r="G4" s="3"/>
    </row>
    <row r="5" spans="1:7" ht="18.75" x14ac:dyDescent="0.3">
      <c r="A5" s="1" t="s">
        <v>7</v>
      </c>
      <c r="B5" s="8">
        <f>B6*B8</f>
        <v>117</v>
      </c>
      <c r="C5" s="3" t="s">
        <v>8</v>
      </c>
      <c r="D5" s="3"/>
      <c r="E5" s="5" t="s">
        <v>9</v>
      </c>
      <c r="F5" s="206" t="s">
        <v>10</v>
      </c>
      <c r="G5" s="3"/>
    </row>
    <row r="6" spans="1:7" ht="18.75" x14ac:dyDescent="0.3">
      <c r="A6" s="1" t="s">
        <v>11</v>
      </c>
      <c r="B6" s="10">
        <v>450</v>
      </c>
      <c r="C6" s="3" t="s">
        <v>5</v>
      </c>
      <c r="D6" s="3"/>
      <c r="E6" s="3" t="s">
        <v>12</v>
      </c>
      <c r="F6" s="206" t="s">
        <v>13</v>
      </c>
      <c r="G6" s="3"/>
    </row>
    <row r="7" spans="1:7" ht="18.75" x14ac:dyDescent="0.3">
      <c r="A7" s="1" t="s">
        <v>14</v>
      </c>
      <c r="B7" s="2197" t="s">
        <v>75</v>
      </c>
      <c r="C7" s="2197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0.26</v>
      </c>
      <c r="C8" s="3"/>
      <c r="D8" s="3"/>
      <c r="E8" s="3" t="s">
        <v>17</v>
      </c>
      <c r="F8" s="159">
        <f>F7/B5</f>
        <v>10.256410256410257</v>
      </c>
      <c r="G8" s="3"/>
    </row>
    <row r="9" spans="1:7" ht="18.75" x14ac:dyDescent="0.3">
      <c r="A9" s="1" t="s">
        <v>66</v>
      </c>
      <c r="B9" s="1">
        <v>4843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79"/>
      <c r="D11" s="2079"/>
      <c r="E11" s="2079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209"/>
      <c r="D13" s="209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136" t="s">
        <v>22</v>
      </c>
      <c r="B15" s="2155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74" t="s">
        <v>72</v>
      </c>
      <c r="B16" s="2174"/>
      <c r="C16" s="2174"/>
      <c r="D16" s="2174"/>
      <c r="E16" s="2174"/>
      <c r="F16" s="1"/>
    </row>
    <row r="17" spans="1:12" ht="18.75" x14ac:dyDescent="0.3">
      <c r="A17" s="208"/>
      <c r="B17" s="208" t="s">
        <v>29</v>
      </c>
      <c r="C17" s="22"/>
      <c r="D17" s="25"/>
      <c r="E17" s="23"/>
      <c r="F17" s="1"/>
    </row>
    <row r="18" spans="1:12" ht="18.75" x14ac:dyDescent="0.3">
      <c r="A18" s="2156" t="s">
        <v>23</v>
      </c>
      <c r="B18" s="2156"/>
      <c r="C18" s="2156"/>
      <c r="D18" s="2156"/>
      <c r="E18" s="1"/>
      <c r="F18" s="47" t="s">
        <v>84</v>
      </c>
    </row>
    <row r="19" spans="1:12" ht="18.75" x14ac:dyDescent="0.3">
      <c r="A19" s="2079" t="s">
        <v>24</v>
      </c>
      <c r="B19" s="2079"/>
      <c r="C19" s="210" t="s">
        <v>25</v>
      </c>
      <c r="D19" s="205" t="s">
        <v>26</v>
      </c>
      <c r="E19" s="1"/>
      <c r="F19" s="211"/>
    </row>
    <row r="20" spans="1:12" ht="18.75" x14ac:dyDescent="0.3">
      <c r="A20" s="2077" t="s">
        <v>82</v>
      </c>
      <c r="B20" s="2077"/>
      <c r="C20" s="20">
        <v>0.26</v>
      </c>
      <c r="D20" s="74">
        <f>B5*C20/100*1000</f>
        <v>304.20000000000005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87.750000000000014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1872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 CLASICO</v>
      </c>
      <c r="C25" s="2130"/>
      <c r="D25" s="206" t="s">
        <v>30</v>
      </c>
      <c r="E25" s="9">
        <f>F4</f>
        <v>352</v>
      </c>
      <c r="F25" s="4">
        <f ca="1">F2</f>
        <v>45555</v>
      </c>
    </row>
    <row r="26" spans="1:12" ht="18.75" x14ac:dyDescent="0.3">
      <c r="A26" s="2152" t="str">
        <f>A18</f>
        <v>Colorantes</v>
      </c>
      <c r="B26" s="2152"/>
      <c r="C26" s="2131"/>
      <c r="D26" s="2153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207" t="s">
        <v>26</v>
      </c>
      <c r="E27" s="1"/>
      <c r="F27" s="1"/>
    </row>
    <row r="28" spans="1:12" ht="18.75" x14ac:dyDescent="0.3">
      <c r="A28" s="2077" t="str">
        <f>A20</f>
        <v>PARDO AMARILLO SERILENE RLS 150%</v>
      </c>
      <c r="B28" s="2077"/>
      <c r="C28" s="48">
        <f>C20</f>
        <v>0.26</v>
      </c>
      <c r="D28" s="49">
        <f>B5*C28/100*1000</f>
        <v>304.20000000000005</v>
      </c>
      <c r="E28" s="1"/>
      <c r="F28" s="1"/>
    </row>
    <row r="29" spans="1:12" ht="18.75" x14ac:dyDescent="0.3">
      <c r="A29" s="2077" t="str">
        <f>A21</f>
        <v>RUBINA LUMACRON 2GFL CONC</v>
      </c>
      <c r="B29" s="2077"/>
      <c r="C29" s="48">
        <f>C21</f>
        <v>7.4999999999999997E-2</v>
      </c>
      <c r="D29" s="49">
        <f>D21</f>
        <v>87.750000000000014</v>
      </c>
      <c r="E29" s="1"/>
      <c r="F29" s="1"/>
    </row>
    <row r="30" spans="1:12" ht="18.75" x14ac:dyDescent="0.3">
      <c r="A30" s="2077" t="str">
        <f>A22</f>
        <v>AZUL MARINO DIANIX CC</v>
      </c>
      <c r="B30" s="2077"/>
      <c r="C30" s="48">
        <f>C22</f>
        <v>1.6</v>
      </c>
      <c r="D30" s="49">
        <f>D22</f>
        <v>1872</v>
      </c>
      <c r="E30" s="2107" t="s">
        <v>83</v>
      </c>
      <c r="F30" s="2108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8">
    <mergeCell ref="A32:D32"/>
    <mergeCell ref="A33:B33"/>
    <mergeCell ref="A34:B34"/>
    <mergeCell ref="A35:B35"/>
    <mergeCell ref="C26:D26"/>
    <mergeCell ref="A30:B30"/>
    <mergeCell ref="A18:D18"/>
    <mergeCell ref="A26:B26"/>
    <mergeCell ref="A27:B27"/>
    <mergeCell ref="A28:B28"/>
    <mergeCell ref="A29:B29"/>
    <mergeCell ref="E30:F30"/>
    <mergeCell ref="A19:B19"/>
    <mergeCell ref="A20:B20"/>
    <mergeCell ref="A21:B21"/>
    <mergeCell ref="A22:B22"/>
    <mergeCell ref="B25:C25"/>
    <mergeCell ref="A13:B13"/>
    <mergeCell ref="A14:B14"/>
    <mergeCell ref="A15:B15"/>
    <mergeCell ref="A16:E16"/>
    <mergeCell ref="A1:B1"/>
    <mergeCell ref="C1:D1"/>
    <mergeCell ref="E1:F1"/>
    <mergeCell ref="B7:C7"/>
    <mergeCell ref="A11:B11"/>
    <mergeCell ref="A12:B12"/>
    <mergeCell ref="C11:E11"/>
  </mergeCells>
  <pageMargins left="0.7" right="0.7" top="0.75" bottom="0.75" header="0.3" footer="0.3"/>
  <pageSetup paperSize="9" orientation="portrait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8" zoomScale="130" zoomScaleNormal="130" workbookViewId="0">
      <selection activeCell="B10" sqref="B10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59</v>
      </c>
      <c r="C3" s="3"/>
      <c r="D3" s="5"/>
      <c r="E3" s="3" t="s">
        <v>3</v>
      </c>
      <c r="F3" s="195" t="s">
        <v>33</v>
      </c>
      <c r="G3" s="3"/>
    </row>
    <row r="4" spans="1:7" ht="18.75" x14ac:dyDescent="0.3">
      <c r="A4" s="1" t="s">
        <v>4</v>
      </c>
      <c r="B4" s="6">
        <v>1.52</v>
      </c>
      <c r="C4" s="3" t="s">
        <v>5</v>
      </c>
      <c r="D4" s="3"/>
      <c r="E4" s="3" t="s">
        <v>6</v>
      </c>
      <c r="F4" s="135">
        <v>284</v>
      </c>
      <c r="G4" s="3"/>
    </row>
    <row r="5" spans="1:7" ht="18.75" x14ac:dyDescent="0.3">
      <c r="A5" s="1" t="s">
        <v>7</v>
      </c>
      <c r="B5" s="8">
        <f>B6*B8</f>
        <v>121.25</v>
      </c>
      <c r="C5" s="3" t="s">
        <v>8</v>
      </c>
      <c r="D5" s="3"/>
      <c r="E5" s="5" t="s">
        <v>9</v>
      </c>
      <c r="F5" s="195" t="s">
        <v>10</v>
      </c>
      <c r="G5" s="3"/>
    </row>
    <row r="6" spans="1:7" ht="18.75" x14ac:dyDescent="0.3">
      <c r="A6" s="1" t="s">
        <v>11</v>
      </c>
      <c r="B6" s="10">
        <v>485</v>
      </c>
      <c r="C6" s="3" t="s">
        <v>5</v>
      </c>
      <c r="D6" s="3"/>
      <c r="E6" s="3" t="s">
        <v>12</v>
      </c>
      <c r="F6" s="195" t="s">
        <v>13</v>
      </c>
      <c r="G6" s="3"/>
    </row>
    <row r="7" spans="1:7" ht="18.75" x14ac:dyDescent="0.3">
      <c r="A7" s="1" t="s">
        <v>14</v>
      </c>
      <c r="B7" s="136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0.25</v>
      </c>
      <c r="C8" s="3"/>
      <c r="D8" s="3"/>
      <c r="E8" s="3" t="s">
        <v>17</v>
      </c>
      <c r="F8" s="1">
        <f>F7/B5</f>
        <v>9.8969072164948457</v>
      </c>
      <c r="G8" s="3"/>
    </row>
    <row r="9" spans="1:7" ht="18.75" x14ac:dyDescent="0.3">
      <c r="A9" s="1" t="s">
        <v>66</v>
      </c>
      <c r="B9" s="1">
        <v>4837</v>
      </c>
      <c r="C9" s="1"/>
      <c r="D9" s="1"/>
      <c r="E9" s="2130" t="s">
        <v>88</v>
      </c>
      <c r="F9" s="2130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96"/>
      <c r="D11" s="196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197"/>
      <c r="D13" s="197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/>
      <c r="B16" s="2072"/>
      <c r="C16" s="20"/>
      <c r="D16" s="21"/>
      <c r="E16" s="19"/>
      <c r="F16" s="1"/>
    </row>
    <row r="17" spans="1:12" ht="19.5" thickBot="1" x14ac:dyDescent="0.35">
      <c r="A17" s="2105"/>
      <c r="B17" s="2105"/>
      <c r="C17" s="22"/>
      <c r="D17" s="23"/>
      <c r="E17" s="23"/>
      <c r="F17" s="1"/>
    </row>
    <row r="18" spans="1:12" ht="19.5" thickBot="1" x14ac:dyDescent="0.35">
      <c r="A18" s="2188" t="s">
        <v>23</v>
      </c>
      <c r="B18" s="2189"/>
      <c r="C18" s="27"/>
      <c r="D18" s="28"/>
      <c r="E18" s="1"/>
      <c r="F18" s="47" t="s">
        <v>84</v>
      </c>
    </row>
    <row r="19" spans="1:12" ht="18.75" x14ac:dyDescent="0.3">
      <c r="A19" s="2079" t="s">
        <v>24</v>
      </c>
      <c r="B19" s="2079"/>
      <c r="C19" s="198" t="s">
        <v>25</v>
      </c>
      <c r="D19" s="194" t="s">
        <v>26</v>
      </c>
      <c r="E19" s="1"/>
      <c r="F19" s="199"/>
    </row>
    <row r="20" spans="1:12" ht="18.75" x14ac:dyDescent="0.3">
      <c r="A20" s="2077" t="s">
        <v>41</v>
      </c>
      <c r="B20" s="2077"/>
      <c r="C20" s="20">
        <v>1.5</v>
      </c>
      <c r="D20" s="74">
        <f>B5*C20/100*1000</f>
        <v>1818.75</v>
      </c>
      <c r="E20" s="1"/>
      <c r="F20" s="200"/>
    </row>
    <row r="21" spans="1:12" ht="18.75" x14ac:dyDescent="0.3">
      <c r="A21" s="2077"/>
      <c r="B21" s="2077"/>
      <c r="C21" s="34"/>
      <c r="D21" s="74"/>
      <c r="E21" s="1"/>
      <c r="F21" s="200"/>
    </row>
    <row r="22" spans="1:12" ht="19.5" thickBot="1" x14ac:dyDescent="0.35">
      <c r="A22" s="2148" t="s">
        <v>29</v>
      </c>
      <c r="B22" s="2148"/>
      <c r="C22" s="20"/>
      <c r="D22" s="74"/>
      <c r="E22" s="1"/>
      <c r="F22" s="20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 SUR</v>
      </c>
      <c r="B25" s="1"/>
      <c r="C25" s="44" t="str">
        <f>B7</f>
        <v>NEGRO</v>
      </c>
      <c r="D25" s="195" t="s">
        <v>30</v>
      </c>
      <c r="E25" s="9">
        <f>F4</f>
        <v>284</v>
      </c>
      <c r="F25" s="4">
        <f ca="1">F2</f>
        <v>45555</v>
      </c>
    </row>
    <row r="26" spans="1:12" ht="18.75" x14ac:dyDescent="0.3">
      <c r="A26" s="2079" t="s">
        <v>24</v>
      </c>
      <c r="B26" s="2079"/>
      <c r="C26" s="198" t="s">
        <v>25</v>
      </c>
      <c r="D26" s="194" t="s">
        <v>26</v>
      </c>
      <c r="E26" s="1"/>
      <c r="F26" s="1"/>
    </row>
    <row r="27" spans="1:12" ht="18.75" x14ac:dyDescent="0.3">
      <c r="A27" s="2149" t="str">
        <f>A20</f>
        <v>NEGRO DIANIC CCR SURFACTAN</v>
      </c>
      <c r="B27" s="2150"/>
      <c r="C27" s="48">
        <f>C20</f>
        <v>1.5</v>
      </c>
      <c r="D27" s="49">
        <f>B5*C27/100*1000</f>
        <v>1818.75</v>
      </c>
      <c r="E27" s="1"/>
      <c r="F27" s="1"/>
    </row>
    <row r="28" spans="1:12" ht="18.75" x14ac:dyDescent="0.3">
      <c r="A28" s="2123"/>
      <c r="B28" s="2124"/>
      <c r="C28" s="48"/>
      <c r="D28" s="49"/>
      <c r="E28" s="1"/>
      <c r="F28" s="1"/>
    </row>
    <row r="29" spans="1:12" ht="18.75" x14ac:dyDescent="0.3">
      <c r="A29" s="2095"/>
      <c r="B29" s="2096"/>
      <c r="C29" s="48"/>
      <c r="D29" s="49"/>
      <c r="E29" s="2069" t="s">
        <v>83</v>
      </c>
      <c r="F29" s="2069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5">
    <mergeCell ref="A1:B1"/>
    <mergeCell ref="C1:D1"/>
    <mergeCell ref="E1:F1"/>
    <mergeCell ref="A11:B11"/>
    <mergeCell ref="A12:B12"/>
    <mergeCell ref="E9:F9"/>
    <mergeCell ref="E29:F29"/>
    <mergeCell ref="A31:D31"/>
    <mergeCell ref="A19:B19"/>
    <mergeCell ref="A20:B20"/>
    <mergeCell ref="A21:B21"/>
    <mergeCell ref="A22:B22"/>
    <mergeCell ref="A26:B26"/>
    <mergeCell ref="A13:B13"/>
    <mergeCell ref="A32:B32"/>
    <mergeCell ref="A33:B33"/>
    <mergeCell ref="A34:B34"/>
    <mergeCell ref="A27:B27"/>
    <mergeCell ref="A28:B28"/>
    <mergeCell ref="A29:B29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22" zoomScale="130" zoomScaleNormal="130" workbookViewId="0">
      <selection activeCell="F7" sqref="F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2115" t="s">
        <v>31</v>
      </c>
      <c r="C2" s="2115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92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338</v>
      </c>
      <c r="G4" s="3"/>
    </row>
    <row r="5" spans="1:7" ht="18.75" x14ac:dyDescent="0.3">
      <c r="A5" s="1" t="s">
        <v>7</v>
      </c>
      <c r="B5" s="275">
        <f>B6*B8</f>
        <v>147.465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339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35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0.435</v>
      </c>
      <c r="C8" s="3"/>
      <c r="D8" s="3"/>
      <c r="E8" s="3" t="s">
        <v>17</v>
      </c>
      <c r="F8" s="192">
        <f>F7/B5</f>
        <v>8.1375241582748448</v>
      </c>
      <c r="G8" s="3"/>
    </row>
    <row r="9" spans="1:7" ht="18.75" x14ac:dyDescent="0.3">
      <c r="A9" s="1" t="s">
        <v>66</v>
      </c>
      <c r="B9" s="1">
        <v>4743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90"/>
      <c r="D11" s="190"/>
      <c r="E11" s="15"/>
      <c r="F11" s="1"/>
    </row>
    <row r="12" spans="1:7" ht="18.75" x14ac:dyDescent="0.3">
      <c r="A12" s="2199" t="s">
        <v>19</v>
      </c>
      <c r="B12" s="2093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99" t="s">
        <v>20</v>
      </c>
      <c r="B13" s="2093"/>
      <c r="C13" s="193"/>
      <c r="D13" s="193">
        <v>1</v>
      </c>
      <c r="E13" s="19">
        <f>F7*D13</f>
        <v>1200</v>
      </c>
      <c r="F13" s="1"/>
    </row>
    <row r="14" spans="1:7" ht="18.75" x14ac:dyDescent="0.3">
      <c r="A14" s="2199" t="s">
        <v>21</v>
      </c>
      <c r="B14" s="2093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99" t="s">
        <v>22</v>
      </c>
      <c r="B15" s="2093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9.5" thickBot="1" x14ac:dyDescent="0.35">
      <c r="A17" s="191"/>
      <c r="B17" s="191"/>
      <c r="C17" s="22"/>
      <c r="D17" s="25"/>
      <c r="E17" s="23"/>
      <c r="F17" s="1"/>
    </row>
    <row r="18" spans="1:12" ht="19.5" thickBot="1" x14ac:dyDescent="0.35">
      <c r="A18" s="2188" t="s">
        <v>23</v>
      </c>
      <c r="B18" s="2189"/>
      <c r="C18" s="27"/>
      <c r="D18" s="28"/>
      <c r="E18" s="1"/>
      <c r="F18" s="47" t="s">
        <v>84</v>
      </c>
    </row>
    <row r="19" spans="1:12" ht="18.75" x14ac:dyDescent="0.3">
      <c r="A19" s="2193" t="s">
        <v>24</v>
      </c>
      <c r="B19" s="2198"/>
      <c r="C19" s="31" t="s">
        <v>25</v>
      </c>
      <c r="D19" s="32" t="s">
        <v>26</v>
      </c>
      <c r="E19" s="1"/>
      <c r="F19" s="199"/>
    </row>
    <row r="20" spans="1:12" ht="18.75" x14ac:dyDescent="0.3">
      <c r="A20" s="2179" t="s">
        <v>27</v>
      </c>
      <c r="B20" s="2124"/>
      <c r="C20" s="20">
        <v>0.24</v>
      </c>
      <c r="D20" s="33">
        <f>B5*C20/100*1000</f>
        <v>353.91599999999994</v>
      </c>
      <c r="E20" s="1"/>
      <c r="F20" s="200"/>
    </row>
    <row r="21" spans="1:12" ht="18.75" x14ac:dyDescent="0.3">
      <c r="A21" s="2201" t="s">
        <v>28</v>
      </c>
      <c r="B21" s="2202"/>
      <c r="C21" s="34">
        <v>0.41499999999999998</v>
      </c>
      <c r="D21" s="33">
        <f>B5*C21/100*1000</f>
        <v>611.97975000000008</v>
      </c>
      <c r="E21" s="1"/>
      <c r="F21" s="200"/>
    </row>
    <row r="22" spans="1:12" ht="19.5" thickBot="1" x14ac:dyDescent="0.35">
      <c r="A22" s="2203" t="s">
        <v>34</v>
      </c>
      <c r="B22" s="2204"/>
      <c r="C22" s="35">
        <v>2.82</v>
      </c>
      <c r="D22" s="33">
        <f>B5*C22/100*1000</f>
        <v>4158.5129999999999</v>
      </c>
      <c r="E22" s="1"/>
      <c r="F22" s="20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 SUR</v>
      </c>
      <c r="B25" s="1"/>
      <c r="C25" s="44" t="str">
        <f>B7</f>
        <v>ROJO</v>
      </c>
      <c r="D25" s="192" t="s">
        <v>30</v>
      </c>
      <c r="E25" s="9">
        <f>F4</f>
        <v>338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47" t="s">
        <v>26</v>
      </c>
      <c r="E26" s="1"/>
      <c r="F26" s="1"/>
    </row>
    <row r="27" spans="1:12" ht="18.75" x14ac:dyDescent="0.3">
      <c r="A27" s="2095" t="str">
        <f>A20</f>
        <v>PARDO LUMACRON SER 150%</v>
      </c>
      <c r="B27" s="2096"/>
      <c r="C27" s="48">
        <v>0.24</v>
      </c>
      <c r="D27" s="49">
        <f>B5*C27/100*1000</f>
        <v>353.91599999999994</v>
      </c>
      <c r="E27" s="1"/>
      <c r="F27" s="1"/>
    </row>
    <row r="28" spans="1:12" ht="19.5" thickBot="1" x14ac:dyDescent="0.35">
      <c r="A28" s="2095" t="str">
        <f>A21</f>
        <v>RUBINA LUMACRON 2GFL CONC</v>
      </c>
      <c r="B28" s="2096"/>
      <c r="C28" s="48">
        <f t="shared" ref="C28:D29" si="0">C21</f>
        <v>0.41499999999999998</v>
      </c>
      <c r="D28" s="49">
        <f t="shared" si="0"/>
        <v>611.97975000000008</v>
      </c>
      <c r="E28" s="1"/>
      <c r="F28" s="1"/>
    </row>
    <row r="29" spans="1:12" ht="19.5" thickBot="1" x14ac:dyDescent="0.35">
      <c r="A29" s="2095" t="str">
        <f>A22</f>
        <v>ROJO SYNOLON KISKO SE BLS</v>
      </c>
      <c r="B29" s="2096"/>
      <c r="C29" s="48">
        <f t="shared" si="0"/>
        <v>2.82</v>
      </c>
      <c r="D29" s="202">
        <f t="shared" si="0"/>
        <v>4158.5129999999999</v>
      </c>
      <c r="E29" s="2200" t="s">
        <v>83</v>
      </c>
      <c r="F29" s="2083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4">
    <mergeCell ref="A34:B34"/>
    <mergeCell ref="B2:C2"/>
    <mergeCell ref="A28:B28"/>
    <mergeCell ref="A29:B29"/>
    <mergeCell ref="E29:F29"/>
    <mergeCell ref="A31:D31"/>
    <mergeCell ref="A32:B32"/>
    <mergeCell ref="A33:B33"/>
    <mergeCell ref="A20:B20"/>
    <mergeCell ref="A21:B21"/>
    <mergeCell ref="A22:B22"/>
    <mergeCell ref="A26:B26"/>
    <mergeCell ref="A27:B27"/>
    <mergeCell ref="A14:B14"/>
    <mergeCell ref="A15:B15"/>
    <mergeCell ref="A16:B16"/>
    <mergeCell ref="A18:B18"/>
    <mergeCell ref="A19:B19"/>
    <mergeCell ref="A1:B1"/>
    <mergeCell ref="C1:D1"/>
    <mergeCell ref="E1:F1"/>
    <mergeCell ref="A11:B1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22" zoomScale="130" zoomScaleNormal="130" workbookViewId="0">
      <selection activeCell="A31" sqref="A31:D34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45" t="s">
        <v>0</v>
      </c>
      <c r="B2" s="2190" t="s">
        <v>87</v>
      </c>
      <c r="C2" s="2190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192" t="s">
        <v>33</v>
      </c>
      <c r="G3" s="3"/>
    </row>
    <row r="4" spans="1:7" ht="18.75" x14ac:dyDescent="0.3">
      <c r="A4" s="1" t="s">
        <v>4</v>
      </c>
      <c r="B4" s="137">
        <v>1.62</v>
      </c>
      <c r="C4" s="3" t="s">
        <v>5</v>
      </c>
      <c r="D4" s="3"/>
      <c r="E4" s="3" t="s">
        <v>6</v>
      </c>
      <c r="F4" s="135">
        <v>337</v>
      </c>
      <c r="G4" s="3"/>
    </row>
    <row r="5" spans="1:7" ht="18.75" x14ac:dyDescent="0.3">
      <c r="A5" s="1" t="s">
        <v>7</v>
      </c>
      <c r="B5" s="138">
        <f>B6*B8</f>
        <v>130.5</v>
      </c>
      <c r="C5" s="3" t="s">
        <v>8</v>
      </c>
      <c r="D5" s="3"/>
      <c r="E5" s="5" t="s">
        <v>9</v>
      </c>
      <c r="F5" s="192" t="s">
        <v>10</v>
      </c>
      <c r="G5" s="3"/>
    </row>
    <row r="6" spans="1:7" ht="18.75" x14ac:dyDescent="0.3">
      <c r="A6" s="1" t="s">
        <v>11</v>
      </c>
      <c r="B6" s="139">
        <v>300</v>
      </c>
      <c r="C6" s="3" t="s">
        <v>5</v>
      </c>
      <c r="D6" s="3"/>
      <c r="E6" s="3" t="s">
        <v>12</v>
      </c>
      <c r="F6" s="192" t="s">
        <v>13</v>
      </c>
      <c r="G6" s="3"/>
    </row>
    <row r="7" spans="1:7" ht="18.75" x14ac:dyDescent="0.3">
      <c r="A7" s="1" t="s">
        <v>14</v>
      </c>
      <c r="B7" s="136" t="s">
        <v>35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92">
        <f>F7/B5</f>
        <v>9.1954022988505741</v>
      </c>
      <c r="G8" s="3"/>
    </row>
    <row r="9" spans="1:7" ht="18.75" x14ac:dyDescent="0.3">
      <c r="A9" s="1" t="s">
        <v>66</v>
      </c>
      <c r="B9" s="1">
        <v>4743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90"/>
      <c r="D11" s="190"/>
      <c r="E11" s="15"/>
      <c r="F11" s="1"/>
    </row>
    <row r="12" spans="1:7" ht="18.75" x14ac:dyDescent="0.3">
      <c r="A12" s="2199" t="s">
        <v>19</v>
      </c>
      <c r="B12" s="2093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99" t="s">
        <v>20</v>
      </c>
      <c r="B13" s="2093"/>
      <c r="C13" s="193"/>
      <c r="D13" s="193">
        <v>1</v>
      </c>
      <c r="E13" s="19">
        <f>F7*D13</f>
        <v>1200</v>
      </c>
      <c r="F13" s="1"/>
    </row>
    <row r="14" spans="1:7" ht="18.75" x14ac:dyDescent="0.3">
      <c r="A14" s="2199" t="s">
        <v>21</v>
      </c>
      <c r="B14" s="2093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99" t="s">
        <v>22</v>
      </c>
      <c r="B15" s="2093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9.5" thickBot="1" x14ac:dyDescent="0.35">
      <c r="A17" s="191"/>
      <c r="B17" s="191"/>
      <c r="C17" s="22"/>
      <c r="D17" s="25"/>
      <c r="E17" s="23"/>
      <c r="F17" s="1"/>
    </row>
    <row r="18" spans="1:12" ht="19.5" thickBot="1" x14ac:dyDescent="0.35">
      <c r="A18" s="2188" t="s">
        <v>23</v>
      </c>
      <c r="B18" s="2189"/>
      <c r="C18" s="27"/>
      <c r="D18" s="28"/>
      <c r="E18" s="1"/>
      <c r="F18" s="47" t="s">
        <v>84</v>
      </c>
    </row>
    <row r="19" spans="1:12" ht="18.75" x14ac:dyDescent="0.3">
      <c r="A19" s="2193" t="s">
        <v>24</v>
      </c>
      <c r="B19" s="2198"/>
      <c r="C19" s="31" t="s">
        <v>25</v>
      </c>
      <c r="D19" s="32" t="s">
        <v>26</v>
      </c>
      <c r="E19" s="1"/>
      <c r="F19" s="199"/>
    </row>
    <row r="20" spans="1:12" ht="18.75" x14ac:dyDescent="0.3">
      <c r="A20" s="2179" t="s">
        <v>27</v>
      </c>
      <c r="B20" s="2124"/>
      <c r="C20" s="20">
        <v>0.24</v>
      </c>
      <c r="D20" s="33">
        <f>B5*C20/100*1000</f>
        <v>313.2</v>
      </c>
      <c r="E20" s="1"/>
      <c r="F20" s="200"/>
    </row>
    <row r="21" spans="1:12" ht="18.75" x14ac:dyDescent="0.3">
      <c r="A21" s="2201" t="s">
        <v>28</v>
      </c>
      <c r="B21" s="2202"/>
      <c r="C21" s="34">
        <v>0.41499999999999998</v>
      </c>
      <c r="D21" s="33">
        <f>B5*C21/100*1000</f>
        <v>541.57500000000005</v>
      </c>
      <c r="E21" s="1"/>
      <c r="F21" s="200"/>
    </row>
    <row r="22" spans="1:12" ht="19.5" thickBot="1" x14ac:dyDescent="0.35">
      <c r="A22" s="2203" t="s">
        <v>34</v>
      </c>
      <c r="B22" s="2204"/>
      <c r="C22" s="35">
        <v>2.82</v>
      </c>
      <c r="D22" s="33">
        <f>B5*C22/100*1000</f>
        <v>3680.1</v>
      </c>
      <c r="E22" s="1"/>
      <c r="F22" s="20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DEL SUR</v>
      </c>
      <c r="B25" s="1"/>
      <c r="C25" s="44" t="str">
        <f>B7</f>
        <v>ROJO</v>
      </c>
      <c r="D25" s="192" t="s">
        <v>30</v>
      </c>
      <c r="E25" s="9">
        <f>F4</f>
        <v>337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47" t="s">
        <v>26</v>
      </c>
      <c r="E26" s="1"/>
      <c r="F26" s="1"/>
    </row>
    <row r="27" spans="1:12" ht="18.75" x14ac:dyDescent="0.3">
      <c r="A27" s="2095" t="str">
        <f>A20</f>
        <v>PARDO LUMACRON SER 150%</v>
      </c>
      <c r="B27" s="2096"/>
      <c r="C27" s="48">
        <v>0.24</v>
      </c>
      <c r="D27" s="49">
        <f>B5*C27/100*1000</f>
        <v>313.2</v>
      </c>
      <c r="E27" s="1"/>
      <c r="F27" s="1"/>
    </row>
    <row r="28" spans="1:12" ht="19.5" thickBot="1" x14ac:dyDescent="0.35">
      <c r="A28" s="2095" t="str">
        <f>A21</f>
        <v>RUBINA LUMACRON 2GFL CONC</v>
      </c>
      <c r="B28" s="2096"/>
      <c r="C28" s="48">
        <f t="shared" ref="C28:D29" si="0">C21</f>
        <v>0.41499999999999998</v>
      </c>
      <c r="D28" s="49">
        <f t="shared" si="0"/>
        <v>541.57500000000005</v>
      </c>
      <c r="E28" s="1"/>
      <c r="F28" s="1"/>
    </row>
    <row r="29" spans="1:12" ht="19.5" thickBot="1" x14ac:dyDescent="0.35">
      <c r="A29" s="2095" t="str">
        <f>A22</f>
        <v>ROJO SYNOLON KISKO SE BLS</v>
      </c>
      <c r="B29" s="2096"/>
      <c r="C29" s="48">
        <f t="shared" si="0"/>
        <v>2.82</v>
      </c>
      <c r="D29" s="202">
        <f t="shared" si="0"/>
        <v>3680.1</v>
      </c>
      <c r="E29" s="2200" t="s">
        <v>83</v>
      </c>
      <c r="F29" s="2083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4">
    <mergeCell ref="A34:B34"/>
    <mergeCell ref="B2:C2"/>
    <mergeCell ref="A28:B28"/>
    <mergeCell ref="A29:B29"/>
    <mergeCell ref="E29:F29"/>
    <mergeCell ref="A31:D31"/>
    <mergeCell ref="A32:B32"/>
    <mergeCell ref="A33:B33"/>
    <mergeCell ref="A20:B20"/>
    <mergeCell ref="A21:B21"/>
    <mergeCell ref="A22:B22"/>
    <mergeCell ref="A26:B26"/>
    <mergeCell ref="A27:B27"/>
    <mergeCell ref="A14:B14"/>
    <mergeCell ref="A15:B15"/>
    <mergeCell ref="A16:B16"/>
    <mergeCell ref="A18:B18"/>
    <mergeCell ref="A19:B19"/>
    <mergeCell ref="A1:B1"/>
    <mergeCell ref="C1:D1"/>
    <mergeCell ref="E1:F1"/>
    <mergeCell ref="A11:B11"/>
    <mergeCell ref="A12:B12"/>
    <mergeCell ref="A13:B13"/>
  </mergeCells>
  <pageMargins left="0.7" right="0.7" top="0.75" bottom="0.75" header="0.3" footer="0.3"/>
  <pageSetup paperSize="9" orientation="portrait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A17" sqref="A17:B17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182"/>
      <c r="C1" s="2082" t="s">
        <v>85</v>
      </c>
      <c r="D1" s="2083"/>
      <c r="E1" s="2080" t="s">
        <v>86</v>
      </c>
      <c r="F1" s="2081"/>
    </row>
    <row r="2" spans="1:7" ht="18.75" x14ac:dyDescent="0.3">
      <c r="A2" s="1" t="s">
        <v>0</v>
      </c>
      <c r="B2" s="136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192" t="s">
        <v>33</v>
      </c>
      <c r="G3" s="3"/>
    </row>
    <row r="4" spans="1:7" ht="18.75" x14ac:dyDescent="0.3">
      <c r="A4" s="1" t="s">
        <v>4</v>
      </c>
      <c r="B4" s="137">
        <v>1.62</v>
      </c>
      <c r="C4" s="3" t="s">
        <v>5</v>
      </c>
      <c r="D4" s="3"/>
      <c r="E4" s="3" t="s">
        <v>6</v>
      </c>
      <c r="F4" s="135">
        <v>336</v>
      </c>
      <c r="G4" s="3"/>
    </row>
    <row r="5" spans="1:7" ht="18.75" x14ac:dyDescent="0.3">
      <c r="A5" s="1" t="s">
        <v>7</v>
      </c>
      <c r="B5" s="138">
        <f>B6*B8</f>
        <v>150.07499999999999</v>
      </c>
      <c r="C5" s="3" t="s">
        <v>8</v>
      </c>
      <c r="D5" s="3"/>
      <c r="E5" s="5" t="s">
        <v>9</v>
      </c>
      <c r="F5" s="192" t="s">
        <v>10</v>
      </c>
      <c r="G5" s="3"/>
    </row>
    <row r="6" spans="1:7" ht="18.75" x14ac:dyDescent="0.3">
      <c r="A6" s="1" t="s">
        <v>11</v>
      </c>
      <c r="B6" s="139">
        <v>345</v>
      </c>
      <c r="C6" s="3" t="s">
        <v>5</v>
      </c>
      <c r="D6" s="3"/>
      <c r="E6" s="3" t="s">
        <v>12</v>
      </c>
      <c r="F6" s="192" t="s">
        <v>13</v>
      </c>
      <c r="G6" s="3"/>
    </row>
    <row r="7" spans="1:7" ht="18.75" x14ac:dyDescent="0.3">
      <c r="A7" s="1" t="s">
        <v>14</v>
      </c>
      <c r="B7" s="136" t="s">
        <v>35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92">
        <f>F7/B5</f>
        <v>7.9960019990005007</v>
      </c>
      <c r="G8" s="3"/>
    </row>
    <row r="9" spans="1:7" ht="18.75" x14ac:dyDescent="0.3">
      <c r="A9" s="1" t="s">
        <v>66</v>
      </c>
      <c r="B9" s="1">
        <v>4743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90"/>
      <c r="D11" s="190"/>
      <c r="E11" s="15"/>
      <c r="F11" s="1"/>
    </row>
    <row r="12" spans="1:7" ht="18.75" x14ac:dyDescent="0.3">
      <c r="A12" s="2199" t="s">
        <v>19</v>
      </c>
      <c r="B12" s="2093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99" t="s">
        <v>20</v>
      </c>
      <c r="B13" s="2093"/>
      <c r="C13" s="193"/>
      <c r="D13" s="193">
        <v>1</v>
      </c>
      <c r="E13" s="19">
        <f>F7*D13</f>
        <v>1200</v>
      </c>
      <c r="F13" s="1"/>
    </row>
    <row r="14" spans="1:7" ht="18.75" x14ac:dyDescent="0.3">
      <c r="A14" s="2199" t="s">
        <v>21</v>
      </c>
      <c r="B14" s="2093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99" t="s">
        <v>22</v>
      </c>
      <c r="B15" s="2093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9.5" thickBot="1" x14ac:dyDescent="0.35">
      <c r="A17" s="2196"/>
      <c r="B17" s="2176"/>
      <c r="C17" s="22"/>
      <c r="D17" s="23"/>
      <c r="E17" s="23"/>
      <c r="F17" s="1"/>
    </row>
    <row r="18" spans="1:12" ht="19.5" thickBot="1" x14ac:dyDescent="0.35">
      <c r="A18" s="2188" t="s">
        <v>23</v>
      </c>
      <c r="B18" s="2189"/>
      <c r="C18" s="27"/>
      <c r="D18" s="28"/>
      <c r="E18" s="1"/>
      <c r="F18" s="47" t="s">
        <v>84</v>
      </c>
    </row>
    <row r="19" spans="1:12" ht="18.75" x14ac:dyDescent="0.3">
      <c r="A19" s="2193" t="s">
        <v>24</v>
      </c>
      <c r="B19" s="2198"/>
      <c r="C19" s="31" t="s">
        <v>25</v>
      </c>
      <c r="D19" s="32" t="s">
        <v>26</v>
      </c>
      <c r="E19" s="1"/>
      <c r="F19" s="199"/>
    </row>
    <row r="20" spans="1:12" ht="18.75" x14ac:dyDescent="0.3">
      <c r="A20" s="2179" t="s">
        <v>27</v>
      </c>
      <c r="B20" s="2124"/>
      <c r="C20" s="20">
        <v>0.24</v>
      </c>
      <c r="D20" s="33">
        <f>B5*C20/100*1000</f>
        <v>360.17999999999995</v>
      </c>
      <c r="E20" s="1"/>
      <c r="F20" s="200"/>
    </row>
    <row r="21" spans="1:12" ht="18.75" x14ac:dyDescent="0.3">
      <c r="A21" s="2201" t="s">
        <v>28</v>
      </c>
      <c r="B21" s="2202"/>
      <c r="C21" s="34">
        <v>0.41499999999999998</v>
      </c>
      <c r="D21" s="33">
        <f>B5*C21/100*1000</f>
        <v>622.81124999999997</v>
      </c>
      <c r="E21" s="1"/>
      <c r="F21" s="200"/>
    </row>
    <row r="22" spans="1:12" ht="19.5" thickBot="1" x14ac:dyDescent="0.35">
      <c r="A22" s="2203" t="s">
        <v>34</v>
      </c>
      <c r="B22" s="2204"/>
      <c r="C22" s="35">
        <v>2.82</v>
      </c>
      <c r="D22" s="33">
        <f>B5*C22/100*1000</f>
        <v>4232.1149999999998</v>
      </c>
      <c r="E22" s="1"/>
      <c r="F22" s="20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1" t="str">
        <f>B2</f>
        <v>TELARES D SUR</v>
      </c>
      <c r="B25" s="1"/>
      <c r="C25" s="44" t="str">
        <f>B7</f>
        <v>ROJO</v>
      </c>
      <c r="D25" s="192" t="s">
        <v>30</v>
      </c>
      <c r="E25" s="9">
        <f>F4</f>
        <v>336</v>
      </c>
      <c r="F25" s="4">
        <f ca="1">F2</f>
        <v>45555</v>
      </c>
    </row>
    <row r="26" spans="1:12" ht="18.75" x14ac:dyDescent="0.3">
      <c r="A26" s="2094" t="s">
        <v>24</v>
      </c>
      <c r="B26" s="2094"/>
      <c r="C26" s="46" t="s">
        <v>25</v>
      </c>
      <c r="D26" s="47" t="s">
        <v>26</v>
      </c>
      <c r="E26" s="1"/>
      <c r="F26" s="1"/>
    </row>
    <row r="27" spans="1:12" ht="18.75" x14ac:dyDescent="0.3">
      <c r="A27" s="2095" t="str">
        <f>A20</f>
        <v>PARDO LUMACRON SER 150%</v>
      </c>
      <c r="B27" s="2096"/>
      <c r="C27" s="48">
        <v>0.24</v>
      </c>
      <c r="D27" s="49">
        <f>B5*C27/100*1000</f>
        <v>360.17999999999995</v>
      </c>
      <c r="E27" s="1"/>
      <c r="F27" s="1"/>
    </row>
    <row r="28" spans="1:12" ht="19.5" thickBot="1" x14ac:dyDescent="0.35">
      <c r="A28" s="2095" t="str">
        <f>A21</f>
        <v>RUBINA LUMACRON 2GFL CONC</v>
      </c>
      <c r="B28" s="2096"/>
      <c r="C28" s="48">
        <f t="shared" ref="C28:D29" si="0">C21</f>
        <v>0.41499999999999998</v>
      </c>
      <c r="D28" s="49">
        <f t="shared" si="0"/>
        <v>622.81124999999997</v>
      </c>
      <c r="E28" s="1"/>
      <c r="F28" s="1"/>
    </row>
    <row r="29" spans="1:12" ht="19.5" thickBot="1" x14ac:dyDescent="0.35">
      <c r="A29" s="2095" t="str">
        <f>A22</f>
        <v>ROJO SYNOLON KISKO SE BLS</v>
      </c>
      <c r="B29" s="2096"/>
      <c r="C29" s="48">
        <f t="shared" si="0"/>
        <v>2.82</v>
      </c>
      <c r="D29" s="202">
        <f t="shared" si="0"/>
        <v>4232.1149999999998</v>
      </c>
      <c r="E29" s="2200" t="s">
        <v>83</v>
      </c>
      <c r="F29" s="2083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  <row r="35" spans="1:4" x14ac:dyDescent="0.25">
      <c r="D35" t="s">
        <v>29</v>
      </c>
    </row>
  </sheetData>
  <mergeCells count="24">
    <mergeCell ref="E1:F1"/>
    <mergeCell ref="E29:F29"/>
    <mergeCell ref="A31:D31"/>
    <mergeCell ref="A32:B32"/>
    <mergeCell ref="A33:B33"/>
    <mergeCell ref="A15:B15"/>
    <mergeCell ref="A16:B16"/>
    <mergeCell ref="A17:B17"/>
    <mergeCell ref="A34:B34"/>
    <mergeCell ref="A1:B1"/>
    <mergeCell ref="C1:D1"/>
    <mergeCell ref="A28:B28"/>
    <mergeCell ref="A29:B29"/>
    <mergeCell ref="A26:B26"/>
    <mergeCell ref="A19:B19"/>
    <mergeCell ref="A18:B18"/>
    <mergeCell ref="A11:B11"/>
    <mergeCell ref="A20:B20"/>
    <mergeCell ref="A21:B21"/>
    <mergeCell ref="A22:B22"/>
    <mergeCell ref="A27:B27"/>
    <mergeCell ref="A12:B12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25" zoomScale="130" zoomScaleNormal="130" workbookViewId="0">
      <selection activeCell="A36" sqref="A36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1.6</v>
      </c>
      <c r="C4" s="3" t="s">
        <v>5</v>
      </c>
      <c r="D4" s="3"/>
      <c r="E4" s="3" t="s">
        <v>6</v>
      </c>
      <c r="F4" s="279">
        <v>328</v>
      </c>
      <c r="G4" s="3"/>
    </row>
    <row r="5" spans="1:7" ht="18.75" x14ac:dyDescent="0.3">
      <c r="A5" s="1" t="s">
        <v>7</v>
      </c>
      <c r="B5" s="277">
        <f>B6*B8</f>
        <v>146.16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336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80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0.435</v>
      </c>
      <c r="C8" s="3"/>
      <c r="D8" s="3"/>
      <c r="E8" s="3" t="s">
        <v>17</v>
      </c>
      <c r="F8" s="185">
        <f>F7/B5</f>
        <v>8.2101806239737272</v>
      </c>
      <c r="G8" s="3"/>
    </row>
    <row r="9" spans="1:7" ht="18.75" x14ac:dyDescent="0.3">
      <c r="A9" s="1" t="s">
        <v>66</v>
      </c>
      <c r="B9" s="1">
        <v>4652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88"/>
      <c r="D11" s="188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187"/>
      <c r="D13" s="187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96"/>
      <c r="B16" s="2176"/>
      <c r="C16" s="22"/>
      <c r="D16" s="23"/>
      <c r="E16" s="23"/>
      <c r="F16" s="1"/>
    </row>
    <row r="17" spans="1:12" ht="19.5" thickBot="1" x14ac:dyDescent="0.35">
      <c r="A17" s="184"/>
      <c r="B17" s="184"/>
      <c r="C17" s="22"/>
      <c r="D17" s="25"/>
      <c r="E17" s="23"/>
      <c r="F17" s="261" t="s">
        <v>84</v>
      </c>
    </row>
    <row r="18" spans="1:12" ht="18.75" x14ac:dyDescent="0.3">
      <c r="A18" s="2188" t="s">
        <v>23</v>
      </c>
      <c r="B18" s="2189"/>
      <c r="C18" s="27"/>
      <c r="D18" s="28"/>
      <c r="E18" s="1"/>
      <c r="F18" s="211"/>
    </row>
    <row r="19" spans="1:12" ht="18.75" x14ac:dyDescent="0.3">
      <c r="A19" s="2079" t="s">
        <v>24</v>
      </c>
      <c r="B19" s="2079"/>
      <c r="C19" s="189" t="s">
        <v>25</v>
      </c>
      <c r="D19" s="32" t="s">
        <v>26</v>
      </c>
      <c r="E19" s="1"/>
      <c r="F19" s="212"/>
    </row>
    <row r="20" spans="1:12" ht="18.75" x14ac:dyDescent="0.3">
      <c r="A20" s="2077" t="s">
        <v>82</v>
      </c>
      <c r="B20" s="2077"/>
      <c r="C20" s="20">
        <v>0.26</v>
      </c>
      <c r="D20" s="33">
        <f>B5*C20/100*1000</f>
        <v>380.01600000000002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33">
        <f>B5*C21/100*1000</f>
        <v>109.61999999999999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33">
        <f>B5*C22/100*1000</f>
        <v>2338.56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MARINO</v>
      </c>
      <c r="C25" s="2130"/>
      <c r="D25" s="185" t="s">
        <v>30</v>
      </c>
      <c r="E25" s="9">
        <f>F4</f>
        <v>328</v>
      </c>
      <c r="F25" s="4">
        <f ca="1">F2</f>
        <v>45555</v>
      </c>
    </row>
    <row r="26" spans="1:12" ht="19.5" thickBot="1" x14ac:dyDescent="0.35">
      <c r="A26" s="2194" t="str">
        <f>A18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186" t="s">
        <v>26</v>
      </c>
      <c r="E27" s="1"/>
      <c r="F27" s="1"/>
    </row>
    <row r="28" spans="1:12" ht="18.75" x14ac:dyDescent="0.3">
      <c r="A28" s="2123" t="str">
        <f>A20</f>
        <v>PARDO AMARILLO SERILENE RLS 150%</v>
      </c>
      <c r="B28" s="2124"/>
      <c r="C28" s="48">
        <f>C20</f>
        <v>0.26</v>
      </c>
      <c r="D28" s="49">
        <f>B5*C28/100*1000</f>
        <v>380.01600000000002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109.61999999999999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2338.56</v>
      </c>
      <c r="E30" s="2069" t="s">
        <v>83</v>
      </c>
      <c r="F30" s="2069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  <row r="36" spans="1:4" x14ac:dyDescent="0.25">
      <c r="D36" t="s">
        <v>29</v>
      </c>
    </row>
  </sheetData>
  <mergeCells count="25">
    <mergeCell ref="E30:F30"/>
    <mergeCell ref="A13:B13"/>
    <mergeCell ref="A1:B1"/>
    <mergeCell ref="C1:D1"/>
    <mergeCell ref="E1:F1"/>
    <mergeCell ref="A11:B11"/>
    <mergeCell ref="A12:B12"/>
    <mergeCell ref="A26:B26"/>
    <mergeCell ref="A14:B14"/>
    <mergeCell ref="A15:B15"/>
    <mergeCell ref="A16:B16"/>
    <mergeCell ref="A18:B18"/>
    <mergeCell ref="A19:B19"/>
    <mergeCell ref="A20:B20"/>
    <mergeCell ref="A21:B21"/>
    <mergeCell ref="A22:B22"/>
    <mergeCell ref="B25:C25"/>
    <mergeCell ref="A34:B34"/>
    <mergeCell ref="A35:B35"/>
    <mergeCell ref="A27:B27"/>
    <mergeCell ref="A28:B28"/>
    <mergeCell ref="A29:B29"/>
    <mergeCell ref="A30:B30"/>
    <mergeCell ref="A32:D32"/>
    <mergeCell ref="A33:B33"/>
  </mergeCells>
  <pageMargins left="0.7" right="0.7" top="0.75" bottom="0.75" header="0.3" footer="0.3"/>
  <pageSetup paperSize="9" orientation="portrait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6" zoomScale="130" zoomScaleNormal="130" workbookViewId="0">
      <selection activeCell="A20" sqref="A20:B20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185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135">
        <v>327</v>
      </c>
      <c r="G4" s="3"/>
    </row>
    <row r="5" spans="1:7" ht="18.75" x14ac:dyDescent="0.3">
      <c r="A5" s="1" t="s">
        <v>7</v>
      </c>
      <c r="B5" s="8">
        <f>B6*B8</f>
        <v>143.55000000000001</v>
      </c>
      <c r="C5" s="3" t="s">
        <v>8</v>
      </c>
      <c r="D5" s="3"/>
      <c r="E5" s="5" t="s">
        <v>9</v>
      </c>
      <c r="F5" s="185" t="s">
        <v>10</v>
      </c>
      <c r="G5" s="3"/>
    </row>
    <row r="6" spans="1:7" ht="18.75" x14ac:dyDescent="0.3">
      <c r="A6" s="1" t="s">
        <v>11</v>
      </c>
      <c r="B6" s="10">
        <v>330</v>
      </c>
      <c r="C6" s="3" t="s">
        <v>5</v>
      </c>
      <c r="D6" s="3"/>
      <c r="E6" s="3" t="s">
        <v>12</v>
      </c>
      <c r="F6" s="185" t="s">
        <v>13</v>
      </c>
      <c r="G6" s="3"/>
    </row>
    <row r="7" spans="1:7" ht="18.75" x14ac:dyDescent="0.3">
      <c r="A7" s="1" t="s">
        <v>14</v>
      </c>
      <c r="B7" s="136" t="s">
        <v>80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85">
        <f>F7/B5</f>
        <v>8.3594566353187041</v>
      </c>
      <c r="G8" s="3"/>
    </row>
    <row r="9" spans="1:7" ht="18.75" x14ac:dyDescent="0.3">
      <c r="A9" s="1" t="s">
        <v>66</v>
      </c>
      <c r="B9" s="1">
        <v>4652</v>
      </c>
      <c r="C9" s="1"/>
      <c r="D9" s="1"/>
      <c r="E9" s="1"/>
      <c r="F9" s="1"/>
    </row>
    <row r="10" spans="1:7" ht="19.5" thickBot="1" x14ac:dyDescent="0.35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88"/>
      <c r="D11" s="188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187"/>
      <c r="D13" s="187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D15*F7</f>
        <v>2400</v>
      </c>
      <c r="F15" s="1"/>
    </row>
    <row r="16" spans="1:7" ht="19.5" thickBot="1" x14ac:dyDescent="0.35">
      <c r="A16" s="184"/>
      <c r="B16" s="184"/>
      <c r="C16" s="22"/>
      <c r="D16" s="25"/>
      <c r="E16" s="23"/>
      <c r="F16" s="1"/>
    </row>
    <row r="17" spans="1:12" ht="18.75" x14ac:dyDescent="0.3">
      <c r="A17" s="2188" t="s">
        <v>23</v>
      </c>
      <c r="B17" s="2189"/>
      <c r="C17" s="27"/>
      <c r="D17" s="28"/>
      <c r="E17" s="1"/>
      <c r="F17" s="1"/>
    </row>
    <row r="18" spans="1:12" ht="18.75" x14ac:dyDescent="0.3">
      <c r="A18" s="2079" t="s">
        <v>24</v>
      </c>
      <c r="B18" s="2079"/>
      <c r="C18" s="189" t="s">
        <v>25</v>
      </c>
      <c r="D18" s="32" t="s">
        <v>26</v>
      </c>
      <c r="E18" s="1"/>
      <c r="F18" s="1"/>
    </row>
    <row r="19" spans="1:12" ht="18.75" x14ac:dyDescent="0.3">
      <c r="A19" s="2077" t="s">
        <v>82</v>
      </c>
      <c r="B19" s="2077"/>
      <c r="C19" s="20">
        <v>0.26</v>
      </c>
      <c r="D19" s="33">
        <f>B5*C19/100*1000</f>
        <v>373.23000000000008</v>
      </c>
      <c r="E19" s="1"/>
      <c r="F19" s="1"/>
    </row>
    <row r="20" spans="1:12" ht="18.75" x14ac:dyDescent="0.3">
      <c r="A20" s="2077" t="s">
        <v>28</v>
      </c>
      <c r="B20" s="2077"/>
      <c r="C20" s="20">
        <v>7.4999999999999997E-2</v>
      </c>
      <c r="D20" s="33">
        <f>B5*C20/100*1000</f>
        <v>107.66250000000001</v>
      </c>
      <c r="E20" s="1"/>
      <c r="F20" s="1"/>
    </row>
    <row r="21" spans="1:12" ht="18.75" x14ac:dyDescent="0.3">
      <c r="A21" s="2077" t="s">
        <v>49</v>
      </c>
      <c r="B21" s="2077"/>
      <c r="C21" s="20">
        <v>1.6</v>
      </c>
      <c r="D21" s="33">
        <f>B5*C21/100*1000</f>
        <v>2296.8000000000002</v>
      </c>
      <c r="E21" s="1"/>
      <c r="F21" s="1"/>
    </row>
    <row r="22" spans="1:12" ht="18.75" x14ac:dyDescent="0.3">
      <c r="A22" s="2105"/>
      <c r="B22" s="2105"/>
      <c r="C22" s="22" t="s">
        <v>29</v>
      </c>
      <c r="D22" s="23"/>
      <c r="E22" s="1"/>
      <c r="F22" s="1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9.5" thickBot="1" x14ac:dyDescent="0.35">
      <c r="A25" s="3" t="str">
        <f>B2</f>
        <v>TELARES D SUR</v>
      </c>
      <c r="B25" s="2130" t="str">
        <f>B7</f>
        <v>MARINO</v>
      </c>
      <c r="C25" s="2130"/>
      <c r="D25" s="185" t="s">
        <v>30</v>
      </c>
      <c r="E25" s="9">
        <f>F4</f>
        <v>327</v>
      </c>
      <c r="F25" s="4">
        <f ca="1">F2</f>
        <v>45555</v>
      </c>
    </row>
    <row r="26" spans="1:12" ht="19.5" thickBot="1" x14ac:dyDescent="0.35">
      <c r="A26" s="2194" t="str">
        <f>A17</f>
        <v>Colorantes</v>
      </c>
      <c r="B26" s="2195"/>
      <c r="C26" s="58"/>
      <c r="D26" s="59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186" t="s">
        <v>26</v>
      </c>
      <c r="E27" s="1"/>
      <c r="F27" s="1"/>
    </row>
    <row r="28" spans="1:12" ht="18.75" x14ac:dyDescent="0.3">
      <c r="A28" s="2123" t="str">
        <f>A19</f>
        <v>PARDO AMARILLO SERILENE RLS 150%</v>
      </c>
      <c r="B28" s="2124"/>
      <c r="C28" s="48">
        <f>C19</f>
        <v>0.26</v>
      </c>
      <c r="D28" s="49">
        <f>B5*C28/100*1000</f>
        <v>373.23000000000008</v>
      </c>
      <c r="E28" s="1"/>
      <c r="F28" s="1"/>
    </row>
    <row r="29" spans="1:12" ht="18.75" x14ac:dyDescent="0.3">
      <c r="A29" s="2123" t="str">
        <f>A20</f>
        <v>RUBINA LUMACRON 2GFL CONC</v>
      </c>
      <c r="B29" s="2124"/>
      <c r="C29" s="48">
        <f>C20</f>
        <v>7.4999999999999997E-2</v>
      </c>
      <c r="D29" s="49">
        <f>D20</f>
        <v>107.66250000000001</v>
      </c>
      <c r="E29" s="1"/>
      <c r="F29" s="1"/>
    </row>
    <row r="30" spans="1:12" ht="18.75" x14ac:dyDescent="0.3">
      <c r="A30" s="2123" t="str">
        <f>A21</f>
        <v>AZUL MARINO DIANIX CC</v>
      </c>
      <c r="B30" s="2124"/>
      <c r="C30" s="48">
        <f>C21</f>
        <v>1.6</v>
      </c>
      <c r="D30" s="49">
        <f>D21</f>
        <v>2296.8000000000002</v>
      </c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4">
    <mergeCell ref="A13:B13"/>
    <mergeCell ref="A1:B1"/>
    <mergeCell ref="C1:D1"/>
    <mergeCell ref="E1:F1"/>
    <mergeCell ref="A11:B11"/>
    <mergeCell ref="A12:B12"/>
    <mergeCell ref="A26:B26"/>
    <mergeCell ref="A14:B14"/>
    <mergeCell ref="A15:B15"/>
    <mergeCell ref="A17:B17"/>
    <mergeCell ref="A18:B18"/>
    <mergeCell ref="A19:B19"/>
    <mergeCell ref="A20:B20"/>
    <mergeCell ref="A21:B21"/>
    <mergeCell ref="A22:B22"/>
    <mergeCell ref="B25:C25"/>
    <mergeCell ref="A34:B34"/>
    <mergeCell ref="A35:B35"/>
    <mergeCell ref="A27:B27"/>
    <mergeCell ref="A28:B28"/>
    <mergeCell ref="A29:B29"/>
    <mergeCell ref="A30:B30"/>
    <mergeCell ref="A32:D32"/>
    <mergeCell ref="A33:B33"/>
  </mergeCells>
  <pageMargins left="0.7" right="0.7" top="0.75" bottom="0.75" header="0.3" footer="0.3"/>
  <pageSetup paperSize="9" orientation="portrait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13" zoomScale="130" zoomScaleNormal="130" workbookViewId="0">
      <selection activeCell="A16" sqref="A16:B16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185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135">
        <v>326</v>
      </c>
      <c r="G4" s="3"/>
    </row>
    <row r="5" spans="1:7" ht="18.75" x14ac:dyDescent="0.3">
      <c r="A5" s="1" t="s">
        <v>7</v>
      </c>
      <c r="B5" s="8">
        <f>B6*B8</f>
        <v>143.55000000000001</v>
      </c>
      <c r="C5" s="3" t="s">
        <v>8</v>
      </c>
      <c r="D5" s="3"/>
      <c r="E5" s="5" t="s">
        <v>9</v>
      </c>
      <c r="F5" s="185" t="s">
        <v>10</v>
      </c>
      <c r="G5" s="3"/>
    </row>
    <row r="6" spans="1:7" ht="18.75" x14ac:dyDescent="0.3">
      <c r="A6" s="1" t="s">
        <v>11</v>
      </c>
      <c r="B6" s="10">
        <v>330</v>
      </c>
      <c r="C6" s="3" t="s">
        <v>5</v>
      </c>
      <c r="D6" s="3"/>
      <c r="E6" s="3" t="s">
        <v>12</v>
      </c>
      <c r="F6" s="185" t="s">
        <v>13</v>
      </c>
      <c r="G6" s="3"/>
    </row>
    <row r="7" spans="1:7" ht="18.75" x14ac:dyDescent="0.3">
      <c r="A7" s="1" t="s">
        <v>14</v>
      </c>
      <c r="B7" s="136" t="s">
        <v>80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85">
        <f>F7/B5</f>
        <v>8.3594566353187041</v>
      </c>
      <c r="G8" s="3"/>
    </row>
    <row r="9" spans="1:7" ht="18.75" x14ac:dyDescent="0.3">
      <c r="A9" s="1" t="s">
        <v>66</v>
      </c>
      <c r="B9" s="1">
        <v>4652</v>
      </c>
      <c r="C9" s="1"/>
      <c r="D9" s="1"/>
      <c r="E9" s="1"/>
      <c r="F9" s="1"/>
    </row>
    <row r="10" spans="1:7" ht="19.5" thickBot="1" x14ac:dyDescent="0.35">
      <c r="A10" s="1"/>
      <c r="B10" s="1" t="s">
        <v>29</v>
      </c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88"/>
      <c r="D11" s="188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187"/>
      <c r="D13" s="187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29</v>
      </c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9.5" thickBot="1" x14ac:dyDescent="0.35">
      <c r="A18" s="184"/>
      <c r="B18" s="184"/>
      <c r="C18" s="22"/>
      <c r="D18" s="25"/>
      <c r="E18" s="23"/>
      <c r="F18" s="1"/>
    </row>
    <row r="19" spans="1:12" ht="18.75" x14ac:dyDescent="0.3">
      <c r="A19" s="2188" t="s">
        <v>23</v>
      </c>
      <c r="B19" s="2189"/>
      <c r="C19" s="27"/>
      <c r="D19" s="28"/>
      <c r="E19" s="1"/>
      <c r="F19" s="1"/>
    </row>
    <row r="20" spans="1:12" ht="18.75" x14ac:dyDescent="0.3">
      <c r="A20" s="2079" t="s">
        <v>24</v>
      </c>
      <c r="B20" s="2079"/>
      <c r="C20" s="189" t="s">
        <v>25</v>
      </c>
      <c r="D20" s="32" t="s">
        <v>26</v>
      </c>
      <c r="E20" s="1"/>
      <c r="F20" s="1"/>
    </row>
    <row r="21" spans="1:12" ht="18.75" x14ac:dyDescent="0.3">
      <c r="A21" s="2077" t="s">
        <v>81</v>
      </c>
      <c r="B21" s="2077"/>
      <c r="C21" s="20">
        <v>0.26</v>
      </c>
      <c r="D21" s="33">
        <f>B5*C21/100*1000</f>
        <v>373.23000000000008</v>
      </c>
      <c r="E21" s="1"/>
      <c r="F21" s="1"/>
    </row>
    <row r="22" spans="1:12" ht="18.75" x14ac:dyDescent="0.3">
      <c r="A22" s="2077" t="s">
        <v>28</v>
      </c>
      <c r="B22" s="2077"/>
      <c r="C22" s="20">
        <v>7.4999999999999997E-2</v>
      </c>
      <c r="D22" s="33">
        <f>B5*C22/100*1000</f>
        <v>107.66250000000001</v>
      </c>
      <c r="E22" s="1"/>
      <c r="F22" s="1"/>
    </row>
    <row r="23" spans="1:12" ht="18.75" x14ac:dyDescent="0.3">
      <c r="A23" s="2077" t="s">
        <v>49</v>
      </c>
      <c r="B23" s="2077"/>
      <c r="C23" s="20">
        <v>1.6</v>
      </c>
      <c r="D23" s="33">
        <f>B5*C23/100*1000</f>
        <v>2296.8000000000002</v>
      </c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9.5" thickBot="1" x14ac:dyDescent="0.35">
      <c r="A26" s="3" t="str">
        <f>B2</f>
        <v>TELARES D SUR</v>
      </c>
      <c r="B26" s="2130" t="str">
        <f>B7</f>
        <v>MARINO</v>
      </c>
      <c r="C26" s="2130"/>
      <c r="D26" s="185" t="s">
        <v>30</v>
      </c>
      <c r="E26" s="9">
        <f>F4</f>
        <v>326</v>
      </c>
      <c r="F26" s="4">
        <f ca="1">F2</f>
        <v>45555</v>
      </c>
    </row>
    <row r="27" spans="1:12" ht="19.5" thickBot="1" x14ac:dyDescent="0.35">
      <c r="A27" s="2194" t="str">
        <f>A19</f>
        <v>Colorantes</v>
      </c>
      <c r="B27" s="2195"/>
      <c r="C27" s="58"/>
      <c r="D27" s="59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186" t="s">
        <v>26</v>
      </c>
      <c r="E28" s="1"/>
      <c r="F28" s="1"/>
    </row>
    <row r="29" spans="1:12" ht="18.75" x14ac:dyDescent="0.3">
      <c r="A29" s="2123" t="str">
        <f>A21</f>
        <v>PARDO AMARILLO SERILENE RLS 150</v>
      </c>
      <c r="B29" s="2124"/>
      <c r="C29" s="48">
        <f>C21</f>
        <v>0.26</v>
      </c>
      <c r="D29" s="49">
        <f>B5*C29/100*1000</f>
        <v>373.23000000000008</v>
      </c>
      <c r="E29" s="1"/>
      <c r="F29" s="1"/>
    </row>
    <row r="30" spans="1:12" ht="18.75" x14ac:dyDescent="0.3">
      <c r="A30" s="2123" t="str">
        <f>A22</f>
        <v>RUBINA LUMACRON 2GFL CONC</v>
      </c>
      <c r="B30" s="2124"/>
      <c r="C30" s="48">
        <f>C22</f>
        <v>7.4999999999999997E-2</v>
      </c>
      <c r="D30" s="49">
        <f>D22</f>
        <v>107.66250000000001</v>
      </c>
      <c r="E30" s="1"/>
      <c r="F30" s="1"/>
    </row>
    <row r="31" spans="1:12" ht="18.75" x14ac:dyDescent="0.3">
      <c r="A31" s="2123" t="str">
        <f>A23</f>
        <v>AZUL MARINO DIANIX CC</v>
      </c>
      <c r="B31" s="2124"/>
      <c r="C31" s="48">
        <f>C23</f>
        <v>1.6</v>
      </c>
      <c r="D31" s="49">
        <f>D23</f>
        <v>2296.8000000000002</v>
      </c>
      <c r="E31" s="1"/>
      <c r="F31" s="1"/>
    </row>
    <row r="32" spans="1:12" x14ac:dyDescent="0.25">
      <c r="D32" s="50"/>
    </row>
    <row r="33" spans="1:4" x14ac:dyDescent="0.25">
      <c r="A33" s="2070" t="s">
        <v>69</v>
      </c>
      <c r="B33" s="2070"/>
      <c r="C33" s="2070"/>
      <c r="D33" s="2070"/>
    </row>
    <row r="34" spans="1:4" x14ac:dyDescent="0.25">
      <c r="A34" s="2070" t="s">
        <v>70</v>
      </c>
      <c r="B34" s="2070"/>
      <c r="C34" s="141">
        <v>2</v>
      </c>
      <c r="D34" s="141">
        <f>F7*C34</f>
        <v>2400</v>
      </c>
    </row>
    <row r="35" spans="1:4" x14ac:dyDescent="0.25">
      <c r="A35" s="2070" t="s">
        <v>71</v>
      </c>
      <c r="B35" s="2070"/>
      <c r="C35" s="141">
        <f>C34</f>
        <v>2</v>
      </c>
      <c r="D35" s="141">
        <f>F7*C35</f>
        <v>2400</v>
      </c>
    </row>
    <row r="36" spans="1:4" x14ac:dyDescent="0.25">
      <c r="A36" s="2070" t="s">
        <v>21</v>
      </c>
      <c r="B36" s="2070"/>
      <c r="C36" s="141">
        <v>1.5</v>
      </c>
      <c r="D36" s="141">
        <f>F7*C36</f>
        <v>1800</v>
      </c>
    </row>
  </sheetData>
  <mergeCells count="25"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9:B19"/>
    <mergeCell ref="A21:B21"/>
    <mergeCell ref="A22:B22"/>
    <mergeCell ref="A23:B23"/>
    <mergeCell ref="B26:C26"/>
    <mergeCell ref="A27:B27"/>
    <mergeCell ref="A35:B35"/>
    <mergeCell ref="A36:B36"/>
    <mergeCell ref="A28:B28"/>
    <mergeCell ref="A29:B29"/>
    <mergeCell ref="A30:B30"/>
    <mergeCell ref="A31:B31"/>
    <mergeCell ref="A33:D33"/>
    <mergeCell ref="A34:B34"/>
  </mergeCells>
  <pageMargins left="0.7" right="0.7" top="0.75" bottom="0.75" header="0.3" footer="0.3"/>
  <pageSetup paperSize="9" orientation="portrait"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E32" sqref="E3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79" t="s">
        <v>33</v>
      </c>
      <c r="G3" s="3"/>
    </row>
    <row r="4" spans="1:7" ht="18.75" x14ac:dyDescent="0.3">
      <c r="A4" s="1" t="s">
        <v>4</v>
      </c>
      <c r="B4" s="278">
        <v>1.62</v>
      </c>
      <c r="C4" s="3" t="s">
        <v>5</v>
      </c>
      <c r="D4" s="3"/>
      <c r="E4" s="3" t="s">
        <v>6</v>
      </c>
      <c r="F4" s="296">
        <v>301</v>
      </c>
      <c r="G4" s="3"/>
    </row>
    <row r="5" spans="1:7" ht="18.75" x14ac:dyDescent="0.3">
      <c r="A5" s="1" t="s">
        <v>7</v>
      </c>
      <c r="B5" s="138">
        <f>B6*B8</f>
        <v>143.11500000000001</v>
      </c>
      <c r="C5" s="3" t="s">
        <v>8</v>
      </c>
      <c r="D5" s="3"/>
      <c r="E5" s="5" t="s">
        <v>9</v>
      </c>
      <c r="F5" s="179" t="s">
        <v>10</v>
      </c>
      <c r="G5" s="3"/>
    </row>
    <row r="6" spans="1:7" ht="18.75" x14ac:dyDescent="0.3">
      <c r="A6" s="1" t="s">
        <v>11</v>
      </c>
      <c r="B6" s="293">
        <v>329</v>
      </c>
      <c r="C6" s="3" t="s">
        <v>5</v>
      </c>
      <c r="D6" s="3"/>
      <c r="E6" s="3" t="s">
        <v>12</v>
      </c>
      <c r="F6" s="179" t="s">
        <v>13</v>
      </c>
      <c r="G6" s="3"/>
    </row>
    <row r="7" spans="1:7" ht="18.75" x14ac:dyDescent="0.3">
      <c r="A7" s="1" t="s">
        <v>14</v>
      </c>
      <c r="B7" s="297" t="s">
        <v>56</v>
      </c>
      <c r="C7" s="297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0.435</v>
      </c>
      <c r="C8" s="3"/>
      <c r="D8" s="3"/>
      <c r="E8" s="3" t="s">
        <v>17</v>
      </c>
      <c r="F8" s="179">
        <f>F7/B5</f>
        <v>8.384865318100827</v>
      </c>
      <c r="G8" s="3"/>
    </row>
    <row r="9" spans="1:7" ht="18.75" x14ac:dyDescent="0.3">
      <c r="A9" s="1" t="s">
        <v>66</v>
      </c>
      <c r="B9" s="296">
        <v>4479</v>
      </c>
      <c r="C9" s="1"/>
      <c r="D9" s="1"/>
      <c r="E9" s="1"/>
      <c r="F9" s="1"/>
    </row>
    <row r="10" spans="1:7" ht="18.75" x14ac:dyDescent="0.3">
      <c r="A10" s="1" t="s">
        <v>29</v>
      </c>
      <c r="B10" s="1" t="s">
        <v>29</v>
      </c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663"/>
      <c r="D11" s="663"/>
      <c r="E11" s="66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 t="s">
        <v>72</v>
      </c>
      <c r="F12" s="1"/>
    </row>
    <row r="13" spans="1:7" ht="18.75" x14ac:dyDescent="0.3">
      <c r="A13" s="2154" t="s">
        <v>20</v>
      </c>
      <c r="B13" s="2155"/>
      <c r="C13" s="181"/>
      <c r="D13" s="181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77"/>
      <c r="B17" s="2178"/>
      <c r="C17" s="22"/>
      <c r="D17" s="23"/>
      <c r="E17" s="23"/>
      <c r="F17" s="289" t="s">
        <v>84</v>
      </c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9" t="s">
        <v>24</v>
      </c>
      <c r="B19" s="176"/>
      <c r="C19" s="183" t="s">
        <v>25</v>
      </c>
      <c r="D19" s="182" t="s">
        <v>26</v>
      </c>
      <c r="E19" s="1"/>
      <c r="F19" s="212"/>
    </row>
    <row r="20" spans="1:12" ht="18.75" x14ac:dyDescent="0.3">
      <c r="A20" s="2179" t="s">
        <v>57</v>
      </c>
      <c r="B20" s="2124"/>
      <c r="C20" s="20">
        <v>1</v>
      </c>
      <c r="D20" s="74">
        <f>B5*C20/100*1000</f>
        <v>1431.15</v>
      </c>
      <c r="E20" s="1"/>
      <c r="F20" s="212"/>
    </row>
    <row r="21" spans="1:12" ht="18.75" x14ac:dyDescent="0.3">
      <c r="A21" s="2179"/>
      <c r="B21" s="2180"/>
      <c r="C21" s="20"/>
      <c r="D21" s="74"/>
      <c r="E21" s="1"/>
      <c r="F21" s="212"/>
    </row>
    <row r="22" spans="1:12" ht="18.75" x14ac:dyDescent="0.3">
      <c r="A22" s="2077"/>
      <c r="B22" s="2077"/>
      <c r="C22" s="20"/>
      <c r="D22" s="74"/>
      <c r="E22" s="1"/>
      <c r="F22" s="213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8.75" x14ac:dyDescent="0.3">
      <c r="A26" s="3" t="str">
        <f>B2</f>
        <v>TELARES D SUR</v>
      </c>
      <c r="B26" s="2130" t="str">
        <f>B7</f>
        <v>AMARILLO LIMON</v>
      </c>
      <c r="C26" s="2130"/>
      <c r="D26" s="179" t="s">
        <v>30</v>
      </c>
      <c r="E26" s="9">
        <f>F4</f>
        <v>301</v>
      </c>
      <c r="F26" s="4">
        <f ca="1">F2</f>
        <v>45555</v>
      </c>
    </row>
    <row r="27" spans="1:12" ht="18.75" x14ac:dyDescent="0.3">
      <c r="A27" s="2131" t="str">
        <f>A18</f>
        <v>Colorantes</v>
      </c>
      <c r="B27" s="2132"/>
      <c r="C27" s="281"/>
      <c r="D27" s="282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180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1</v>
      </c>
      <c r="D29" s="49">
        <f>B5*C29/100*1000</f>
        <v>1431.15</v>
      </c>
      <c r="E29" s="1"/>
      <c r="F29" s="1"/>
    </row>
    <row r="30" spans="1:12" ht="15" customHeight="1" x14ac:dyDescent="0.3">
      <c r="A30" s="2123"/>
      <c r="B30" s="2124"/>
      <c r="C30" s="48"/>
      <c r="D30" s="49"/>
      <c r="E30" s="1"/>
      <c r="F30" s="1"/>
    </row>
    <row r="31" spans="1:12" ht="15" customHeight="1" x14ac:dyDescent="0.3">
      <c r="A31" s="2123"/>
      <c r="B31" s="2124"/>
      <c r="C31" s="48"/>
      <c r="D31" s="49"/>
      <c r="E31" s="2069" t="s">
        <v>83</v>
      </c>
      <c r="F31" s="2069"/>
    </row>
    <row r="32" spans="1:12" ht="18.75" x14ac:dyDescent="0.3">
      <c r="A32" s="175"/>
      <c r="B32" s="17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6">
    <mergeCell ref="E31:F31"/>
    <mergeCell ref="A13:B13"/>
    <mergeCell ref="A1:B1"/>
    <mergeCell ref="C1:D1"/>
    <mergeCell ref="E1:F1"/>
    <mergeCell ref="A12:B12"/>
    <mergeCell ref="A28:B28"/>
    <mergeCell ref="A14:B14"/>
    <mergeCell ref="A15:B15"/>
    <mergeCell ref="A16:B16"/>
    <mergeCell ref="A17:B17"/>
    <mergeCell ref="A18:B18"/>
    <mergeCell ref="A20:B20"/>
    <mergeCell ref="A21:B21"/>
    <mergeCell ref="A22:B22"/>
    <mergeCell ref="A23:B23"/>
    <mergeCell ref="A11:B11"/>
    <mergeCell ref="B26:C26"/>
    <mergeCell ref="A27:B27"/>
    <mergeCell ref="A37:B37"/>
    <mergeCell ref="A29:B29"/>
    <mergeCell ref="A30:B30"/>
    <mergeCell ref="A31:B31"/>
    <mergeCell ref="A34:D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136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179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301</v>
      </c>
      <c r="G4" s="3"/>
    </row>
    <row r="5" spans="1:7" ht="18.75" x14ac:dyDescent="0.3">
      <c r="A5" s="1" t="s">
        <v>7</v>
      </c>
      <c r="B5" s="138">
        <f>B6*B8</f>
        <v>143.55000000000001</v>
      </c>
      <c r="C5" s="3" t="s">
        <v>8</v>
      </c>
      <c r="D5" s="3"/>
      <c r="E5" s="5" t="s">
        <v>9</v>
      </c>
      <c r="F5" s="179" t="s">
        <v>10</v>
      </c>
      <c r="G5" s="3"/>
    </row>
    <row r="6" spans="1:7" ht="18.75" x14ac:dyDescent="0.3">
      <c r="A6" s="1" t="s">
        <v>11</v>
      </c>
      <c r="B6" s="139">
        <v>330</v>
      </c>
      <c r="C6" s="3" t="s">
        <v>5</v>
      </c>
      <c r="D6" s="3"/>
      <c r="E6" s="3" t="s">
        <v>12</v>
      </c>
      <c r="F6" s="179" t="s">
        <v>13</v>
      </c>
      <c r="G6" s="3"/>
    </row>
    <row r="7" spans="1:7" ht="18.75" x14ac:dyDescent="0.3">
      <c r="A7" s="1" t="s">
        <v>14</v>
      </c>
      <c r="B7" s="2205" t="s">
        <v>56</v>
      </c>
      <c r="C7" s="2205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79">
        <f>F7/B5</f>
        <v>8.3594566353187041</v>
      </c>
      <c r="G8" s="3"/>
    </row>
    <row r="9" spans="1:7" ht="18.75" x14ac:dyDescent="0.3">
      <c r="A9" s="1" t="s">
        <v>66</v>
      </c>
      <c r="B9" s="1">
        <v>4479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77" t="s">
        <v>18</v>
      </c>
      <c r="B11" s="13"/>
      <c r="C11" s="178"/>
      <c r="D11" s="178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 t="s">
        <v>72</v>
      </c>
      <c r="F12" s="1"/>
    </row>
    <row r="13" spans="1:7" ht="18.75" x14ac:dyDescent="0.3">
      <c r="A13" s="2154" t="s">
        <v>20</v>
      </c>
      <c r="B13" s="2155"/>
      <c r="C13" s="181"/>
      <c r="D13" s="181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9.5" thickBot="1" x14ac:dyDescent="0.35">
      <c r="A17" s="2177"/>
      <c r="B17" s="2178"/>
      <c r="C17" s="22"/>
      <c r="D17" s="23"/>
      <c r="E17" s="23"/>
      <c r="F17" s="1"/>
    </row>
    <row r="18" spans="1:12" ht="18.75" x14ac:dyDescent="0.3">
      <c r="A18" s="2188" t="s">
        <v>23</v>
      </c>
      <c r="B18" s="2189"/>
      <c r="C18" s="27"/>
      <c r="D18" s="28"/>
      <c r="E18" s="1"/>
      <c r="F18" s="1"/>
    </row>
    <row r="19" spans="1:12" ht="18.75" x14ac:dyDescent="0.3">
      <c r="A19" s="29" t="s">
        <v>24</v>
      </c>
      <c r="B19" s="176"/>
      <c r="C19" s="183" t="s">
        <v>25</v>
      </c>
      <c r="D19" s="182" t="s">
        <v>26</v>
      </c>
      <c r="E19" s="1"/>
      <c r="F19" s="1"/>
    </row>
    <row r="20" spans="1:12" ht="18.75" x14ac:dyDescent="0.3">
      <c r="A20" s="2179" t="s">
        <v>57</v>
      </c>
      <c r="B20" s="2124"/>
      <c r="C20" s="20">
        <v>1</v>
      </c>
      <c r="D20" s="74">
        <f>B5*C20/100*1000</f>
        <v>1435.5000000000002</v>
      </c>
      <c r="E20" s="1"/>
      <c r="F20" s="1"/>
    </row>
    <row r="21" spans="1:12" ht="18.75" x14ac:dyDescent="0.3">
      <c r="A21" s="2179"/>
      <c r="B21" s="2180"/>
      <c r="C21" s="20"/>
      <c r="D21" s="74"/>
      <c r="E21" s="1"/>
      <c r="F21" s="1"/>
    </row>
    <row r="22" spans="1:12" ht="18.75" x14ac:dyDescent="0.3">
      <c r="A22" s="2077"/>
      <c r="B22" s="2077"/>
      <c r="C22" s="20"/>
      <c r="D22" s="74"/>
      <c r="E22" s="1"/>
      <c r="F22" s="1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9.5" thickBot="1" x14ac:dyDescent="0.35">
      <c r="A26" s="3" t="str">
        <f>B2</f>
        <v>TELARES D SUR</v>
      </c>
      <c r="B26" s="2130" t="str">
        <f>B7</f>
        <v>AMARILLO LIMON</v>
      </c>
      <c r="C26" s="2130"/>
      <c r="D26" s="179" t="s">
        <v>30</v>
      </c>
      <c r="E26" s="9">
        <f>F4</f>
        <v>301</v>
      </c>
      <c r="F26" s="4">
        <f ca="1">F2</f>
        <v>45555</v>
      </c>
    </row>
    <row r="27" spans="1:12" ht="19.5" thickBot="1" x14ac:dyDescent="0.35">
      <c r="A27" s="2194" t="str">
        <f>A18</f>
        <v>Colorantes</v>
      </c>
      <c r="B27" s="2195"/>
      <c r="C27" s="58"/>
      <c r="D27" s="59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180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1</v>
      </c>
      <c r="D29" s="49">
        <f>B5*C29/100*1000</f>
        <v>1435.5000000000002</v>
      </c>
      <c r="E29" s="1"/>
      <c r="F29" s="1"/>
    </row>
    <row r="30" spans="1:12" ht="15" customHeight="1" x14ac:dyDescent="0.3">
      <c r="A30" s="2123"/>
      <c r="B30" s="2124"/>
      <c r="C30" s="48"/>
      <c r="D30" s="49"/>
      <c r="E30" s="1"/>
      <c r="F30" s="1"/>
    </row>
    <row r="31" spans="1:12" ht="15" customHeight="1" x14ac:dyDescent="0.3">
      <c r="A31" s="2123"/>
      <c r="B31" s="2124"/>
      <c r="C31" s="48"/>
      <c r="D31" s="49"/>
      <c r="E31" s="1"/>
      <c r="F31" s="1"/>
    </row>
    <row r="32" spans="1:12" ht="18.75" x14ac:dyDescent="0.3">
      <c r="A32" s="175"/>
      <c r="B32" s="17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5">
    <mergeCell ref="A13:B13"/>
    <mergeCell ref="A1:B1"/>
    <mergeCell ref="C1:D1"/>
    <mergeCell ref="E1:F1"/>
    <mergeCell ref="B7:C7"/>
    <mergeCell ref="A12:B12"/>
    <mergeCell ref="A28:B28"/>
    <mergeCell ref="A14:B14"/>
    <mergeCell ref="A15:B15"/>
    <mergeCell ref="A16:B16"/>
    <mergeCell ref="A17:B17"/>
    <mergeCell ref="A18:B18"/>
    <mergeCell ref="A20:B20"/>
    <mergeCell ref="A21:B21"/>
    <mergeCell ref="A22:B22"/>
    <mergeCell ref="A23:B23"/>
    <mergeCell ref="B26:C26"/>
    <mergeCell ref="A27:B27"/>
    <mergeCell ref="A37:B37"/>
    <mergeCell ref="A29:B29"/>
    <mergeCell ref="A30:B30"/>
    <mergeCell ref="A31:B31"/>
    <mergeCell ref="A34:D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136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179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301</v>
      </c>
      <c r="G4" s="3"/>
    </row>
    <row r="5" spans="1:7" ht="18.75" x14ac:dyDescent="0.3">
      <c r="A5" s="1" t="s">
        <v>7</v>
      </c>
      <c r="B5" s="138">
        <f>B6*B8</f>
        <v>143.55000000000001</v>
      </c>
      <c r="C5" s="3" t="s">
        <v>8</v>
      </c>
      <c r="D5" s="3"/>
      <c r="E5" s="5" t="s">
        <v>9</v>
      </c>
      <c r="F5" s="179" t="s">
        <v>10</v>
      </c>
      <c r="G5" s="3"/>
    </row>
    <row r="6" spans="1:7" ht="18.75" x14ac:dyDescent="0.3">
      <c r="A6" s="1" t="s">
        <v>11</v>
      </c>
      <c r="B6" s="139">
        <v>330</v>
      </c>
      <c r="C6" s="3" t="s">
        <v>5</v>
      </c>
      <c r="D6" s="3"/>
      <c r="E6" s="3" t="s">
        <v>12</v>
      </c>
      <c r="F6" s="179" t="s">
        <v>13</v>
      </c>
      <c r="G6" s="3"/>
    </row>
    <row r="7" spans="1:7" ht="18.75" x14ac:dyDescent="0.3">
      <c r="A7" s="1" t="s">
        <v>14</v>
      </c>
      <c r="B7" s="2205" t="s">
        <v>56</v>
      </c>
      <c r="C7" s="2205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79">
        <f>F7/B5</f>
        <v>8.3594566353187041</v>
      </c>
      <c r="G8" s="3"/>
    </row>
    <row r="9" spans="1:7" ht="18.75" x14ac:dyDescent="0.3">
      <c r="A9" s="1" t="s">
        <v>66</v>
      </c>
      <c r="B9" s="1">
        <v>4479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77" t="s">
        <v>18</v>
      </c>
      <c r="B11" s="13"/>
      <c r="C11" s="178"/>
      <c r="D11" s="178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 t="s">
        <v>72</v>
      </c>
      <c r="F12" s="1"/>
    </row>
    <row r="13" spans="1:7" ht="18.75" x14ac:dyDescent="0.3">
      <c r="A13" s="2154" t="s">
        <v>20</v>
      </c>
      <c r="B13" s="2155"/>
      <c r="C13" s="181"/>
      <c r="D13" s="181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9.5" thickBot="1" x14ac:dyDescent="0.35">
      <c r="A17" s="2177"/>
      <c r="B17" s="2178"/>
      <c r="C17" s="22"/>
      <c r="D17" s="23"/>
      <c r="E17" s="23"/>
      <c r="F17" s="1"/>
    </row>
    <row r="18" spans="1:12" ht="18.75" x14ac:dyDescent="0.3">
      <c r="A18" s="2188" t="s">
        <v>23</v>
      </c>
      <c r="B18" s="2189"/>
      <c r="C18" s="27"/>
      <c r="D18" s="28"/>
      <c r="E18" s="1"/>
      <c r="F18" s="1"/>
    </row>
    <row r="19" spans="1:12" ht="18.75" x14ac:dyDescent="0.3">
      <c r="A19" s="29" t="s">
        <v>24</v>
      </c>
      <c r="B19" s="176"/>
      <c r="C19" s="183" t="s">
        <v>25</v>
      </c>
      <c r="D19" s="182" t="s">
        <v>26</v>
      </c>
      <c r="E19" s="1"/>
      <c r="F19" s="1"/>
    </row>
    <row r="20" spans="1:12" ht="18.75" x14ac:dyDescent="0.3">
      <c r="A20" s="2179" t="s">
        <v>57</v>
      </c>
      <c r="B20" s="2124"/>
      <c r="C20" s="20">
        <v>1</v>
      </c>
      <c r="D20" s="74">
        <f>B5*C20/100*1000</f>
        <v>1435.5000000000002</v>
      </c>
      <c r="E20" s="1"/>
      <c r="F20" s="1"/>
    </row>
    <row r="21" spans="1:12" ht="18.75" x14ac:dyDescent="0.3">
      <c r="A21" s="2179"/>
      <c r="B21" s="2180"/>
      <c r="C21" s="20"/>
      <c r="D21" s="74"/>
      <c r="E21" s="1"/>
      <c r="F21" s="1"/>
    </row>
    <row r="22" spans="1:12" ht="18.75" x14ac:dyDescent="0.3">
      <c r="A22" s="2077"/>
      <c r="B22" s="2077"/>
      <c r="C22" s="20"/>
      <c r="D22" s="74"/>
      <c r="E22" s="1"/>
      <c r="F22" s="1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9.5" thickBot="1" x14ac:dyDescent="0.35">
      <c r="A26" s="3" t="str">
        <f>B2</f>
        <v>TELARES D SUR</v>
      </c>
      <c r="B26" s="2130" t="str">
        <f>B7</f>
        <v>AMARILLO LIMON</v>
      </c>
      <c r="C26" s="2130"/>
      <c r="D26" s="179" t="s">
        <v>30</v>
      </c>
      <c r="E26" s="9">
        <f>F4</f>
        <v>301</v>
      </c>
      <c r="F26" s="4">
        <f ca="1">F2</f>
        <v>45555</v>
      </c>
    </row>
    <row r="27" spans="1:12" ht="19.5" thickBot="1" x14ac:dyDescent="0.35">
      <c r="A27" s="2194" t="str">
        <f>A18</f>
        <v>Colorantes</v>
      </c>
      <c r="B27" s="2195"/>
      <c r="C27" s="58"/>
      <c r="D27" s="59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180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1</v>
      </c>
      <c r="D29" s="49">
        <f>B5*C29/100*1000</f>
        <v>1435.5000000000002</v>
      </c>
      <c r="E29" s="1"/>
      <c r="F29" s="1"/>
    </row>
    <row r="30" spans="1:12" ht="15" customHeight="1" x14ac:dyDescent="0.3">
      <c r="A30" s="2123"/>
      <c r="B30" s="2124"/>
      <c r="C30" s="48"/>
      <c r="D30" s="49"/>
      <c r="E30" s="1"/>
      <c r="F30" s="1"/>
    </row>
    <row r="31" spans="1:12" ht="15" customHeight="1" x14ac:dyDescent="0.3">
      <c r="A31" s="2123"/>
      <c r="B31" s="2124"/>
      <c r="C31" s="48"/>
      <c r="D31" s="49"/>
      <c r="E31" s="1"/>
      <c r="F31" s="1"/>
    </row>
    <row r="32" spans="1:12" ht="18.75" x14ac:dyDescent="0.3">
      <c r="A32" s="175"/>
      <c r="B32" s="17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5">
    <mergeCell ref="A13:B13"/>
    <mergeCell ref="A1:B1"/>
    <mergeCell ref="C1:D1"/>
    <mergeCell ref="E1:F1"/>
    <mergeCell ref="B7:C7"/>
    <mergeCell ref="A12:B12"/>
    <mergeCell ref="A28:B28"/>
    <mergeCell ref="A14:B14"/>
    <mergeCell ref="A15:B15"/>
    <mergeCell ref="A16:B16"/>
    <mergeCell ref="A17:B17"/>
    <mergeCell ref="A18:B18"/>
    <mergeCell ref="A20:B20"/>
    <mergeCell ref="A21:B21"/>
    <mergeCell ref="A22:B22"/>
    <mergeCell ref="A23:B23"/>
    <mergeCell ref="B26:C26"/>
    <mergeCell ref="A27:B27"/>
    <mergeCell ref="A37:B37"/>
    <mergeCell ref="A29:B29"/>
    <mergeCell ref="A30:B30"/>
    <mergeCell ref="A31:B31"/>
    <mergeCell ref="A34:D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B7" sqref="B7:C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136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170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301</v>
      </c>
      <c r="G4" s="3"/>
    </row>
    <row r="5" spans="1:7" ht="18.75" x14ac:dyDescent="0.3">
      <c r="A5" s="1" t="s">
        <v>7</v>
      </c>
      <c r="B5" s="138">
        <f>B6*B8</f>
        <v>143.11500000000001</v>
      </c>
      <c r="C5" s="3" t="s">
        <v>8</v>
      </c>
      <c r="D5" s="3"/>
      <c r="E5" s="5" t="s">
        <v>9</v>
      </c>
      <c r="F5" s="170" t="s">
        <v>10</v>
      </c>
      <c r="G5" s="3"/>
    </row>
    <row r="6" spans="1:7" ht="18.75" x14ac:dyDescent="0.3">
      <c r="A6" s="1" t="s">
        <v>11</v>
      </c>
      <c r="B6" s="139">
        <v>329</v>
      </c>
      <c r="C6" s="3" t="s">
        <v>5</v>
      </c>
      <c r="D6" s="3"/>
      <c r="E6" s="3" t="s">
        <v>12</v>
      </c>
      <c r="F6" s="170" t="s">
        <v>13</v>
      </c>
      <c r="G6" s="3"/>
    </row>
    <row r="7" spans="1:7" ht="18.75" x14ac:dyDescent="0.3">
      <c r="A7" s="1" t="s">
        <v>14</v>
      </c>
      <c r="B7" s="2205" t="s">
        <v>56</v>
      </c>
      <c r="C7" s="2205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70">
        <f>F7/B5</f>
        <v>8.384865318100827</v>
      </c>
      <c r="G8" s="3"/>
    </row>
    <row r="9" spans="1:7" ht="18.75" x14ac:dyDescent="0.3">
      <c r="A9" s="1" t="s">
        <v>66</v>
      </c>
      <c r="B9" s="1">
        <v>4480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68" t="s">
        <v>18</v>
      </c>
      <c r="B11" s="13"/>
      <c r="C11" s="169"/>
      <c r="D11" s="169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 t="s">
        <v>72</v>
      </c>
      <c r="F12" s="1"/>
    </row>
    <row r="13" spans="1:7" ht="18.75" x14ac:dyDescent="0.3">
      <c r="A13" s="2154" t="s">
        <v>20</v>
      </c>
      <c r="B13" s="2155"/>
      <c r="C13" s="173"/>
      <c r="D13" s="173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9.5" thickBot="1" x14ac:dyDescent="0.35">
      <c r="A17" s="2177"/>
      <c r="B17" s="2178"/>
      <c r="C17" s="22"/>
      <c r="D17" s="23"/>
      <c r="E17" s="23"/>
      <c r="F17" s="1"/>
    </row>
    <row r="18" spans="1:12" ht="18.75" x14ac:dyDescent="0.3">
      <c r="A18" s="2188" t="s">
        <v>23</v>
      </c>
      <c r="B18" s="2189"/>
      <c r="C18" s="27"/>
      <c r="D18" s="28"/>
      <c r="E18" s="1"/>
      <c r="F18" s="1"/>
    </row>
    <row r="19" spans="1:12" ht="18.75" x14ac:dyDescent="0.3">
      <c r="A19" s="29" t="s">
        <v>24</v>
      </c>
      <c r="B19" s="176"/>
      <c r="C19" s="174" t="s">
        <v>25</v>
      </c>
      <c r="D19" s="171" t="s">
        <v>26</v>
      </c>
      <c r="E19" s="1"/>
      <c r="F19" s="1"/>
    </row>
    <row r="20" spans="1:12" ht="18.75" x14ac:dyDescent="0.3">
      <c r="A20" s="2179" t="s">
        <v>57</v>
      </c>
      <c r="B20" s="2124"/>
      <c r="C20" s="20">
        <v>1</v>
      </c>
      <c r="D20" s="74">
        <f>B5*C20/100*1000</f>
        <v>1431.15</v>
      </c>
      <c r="E20" s="1"/>
      <c r="F20" s="1"/>
    </row>
    <row r="21" spans="1:12" ht="18.75" x14ac:dyDescent="0.3">
      <c r="A21" s="2179"/>
      <c r="B21" s="2180"/>
      <c r="C21" s="20"/>
      <c r="D21" s="74"/>
      <c r="E21" s="1"/>
      <c r="F21" s="1"/>
    </row>
    <row r="22" spans="1:12" ht="18.75" x14ac:dyDescent="0.3">
      <c r="A22" s="2077"/>
      <c r="B22" s="2077"/>
      <c r="C22" s="20"/>
      <c r="D22" s="74"/>
      <c r="E22" s="1"/>
      <c r="F22" s="1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9.5" thickBot="1" x14ac:dyDescent="0.35">
      <c r="A26" s="3" t="str">
        <f>B2</f>
        <v>TELARES D SUR</v>
      </c>
      <c r="B26" s="2130" t="str">
        <f>B7</f>
        <v>AMARILLO LIMON</v>
      </c>
      <c r="C26" s="2130"/>
      <c r="D26" s="170" t="s">
        <v>30</v>
      </c>
      <c r="E26" s="9">
        <f>F4</f>
        <v>301</v>
      </c>
      <c r="F26" s="4">
        <f ca="1">F2</f>
        <v>45555</v>
      </c>
    </row>
    <row r="27" spans="1:12" ht="19.5" thickBot="1" x14ac:dyDescent="0.35">
      <c r="A27" s="2194" t="str">
        <f>A18</f>
        <v>Colorantes</v>
      </c>
      <c r="B27" s="2195"/>
      <c r="C27" s="58"/>
      <c r="D27" s="59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172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1</v>
      </c>
      <c r="D29" s="49">
        <f>B5*C29/100*1000</f>
        <v>1431.15</v>
      </c>
      <c r="E29" s="1"/>
      <c r="F29" s="1"/>
    </row>
    <row r="30" spans="1:12" ht="15" customHeight="1" x14ac:dyDescent="0.3">
      <c r="A30" s="2123"/>
      <c r="B30" s="2124"/>
      <c r="C30" s="48"/>
      <c r="D30" s="49"/>
      <c r="E30" s="1"/>
      <c r="F30" s="1"/>
    </row>
    <row r="31" spans="1:12" ht="15" customHeight="1" x14ac:dyDescent="0.3">
      <c r="A31" s="2123"/>
      <c r="B31" s="2124"/>
      <c r="C31" s="48"/>
      <c r="D31" s="49"/>
      <c r="E31" s="1"/>
      <c r="F31" s="1"/>
    </row>
    <row r="32" spans="1:12" ht="18.75" x14ac:dyDescent="0.3">
      <c r="A32" s="175"/>
      <c r="B32" s="17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5">
    <mergeCell ref="A37:B37"/>
    <mergeCell ref="A22:B22"/>
    <mergeCell ref="A23:B23"/>
    <mergeCell ref="B26:C26"/>
    <mergeCell ref="A27:B27"/>
    <mergeCell ref="A28:B28"/>
    <mergeCell ref="A29:B29"/>
    <mergeCell ref="A30:B30"/>
    <mergeCell ref="A31:B31"/>
    <mergeCell ref="A34:D34"/>
    <mergeCell ref="A35:B35"/>
    <mergeCell ref="A36:B36"/>
    <mergeCell ref="A21:B21"/>
    <mergeCell ref="A1:B1"/>
    <mergeCell ref="C1:D1"/>
    <mergeCell ref="E1:F1"/>
    <mergeCell ref="A12:B12"/>
    <mergeCell ref="A13:B13"/>
    <mergeCell ref="A14:B14"/>
    <mergeCell ref="B7:C7"/>
    <mergeCell ref="A15:B15"/>
    <mergeCell ref="A16:B16"/>
    <mergeCell ref="A17:B17"/>
    <mergeCell ref="A18:B18"/>
    <mergeCell ref="A20:B20"/>
  </mergeCells>
  <pageMargins left="0.7" right="0.7" top="0.75" bottom="0.75" header="0.3" footer="0.3"/>
  <pageSetup paperSize="9" orientation="portrait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25" zoomScale="130" zoomScaleNormal="130" workbookViewId="0">
      <selection activeCell="A34" sqref="A34:D3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136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170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302</v>
      </c>
      <c r="G4" s="3"/>
    </row>
    <row r="5" spans="1:7" ht="18.75" x14ac:dyDescent="0.3">
      <c r="A5" s="1" t="s">
        <v>7</v>
      </c>
      <c r="B5" s="138">
        <f>B6*B8</f>
        <v>143.55000000000001</v>
      </c>
      <c r="C5" s="3" t="s">
        <v>8</v>
      </c>
      <c r="D5" s="3"/>
      <c r="E5" s="5" t="s">
        <v>9</v>
      </c>
      <c r="F5" s="170" t="s">
        <v>10</v>
      </c>
      <c r="G5" s="3"/>
    </row>
    <row r="6" spans="1:7" ht="18.75" x14ac:dyDescent="0.3">
      <c r="A6" s="1" t="s">
        <v>11</v>
      </c>
      <c r="B6" s="139">
        <v>330</v>
      </c>
      <c r="C6" s="3" t="s">
        <v>5</v>
      </c>
      <c r="D6" s="3"/>
      <c r="E6" s="3" t="s">
        <v>12</v>
      </c>
      <c r="F6" s="170" t="s">
        <v>13</v>
      </c>
      <c r="G6" s="3"/>
    </row>
    <row r="7" spans="1:7" ht="18.75" x14ac:dyDescent="0.3">
      <c r="A7" s="1" t="s">
        <v>14</v>
      </c>
      <c r="B7" s="2205" t="s">
        <v>56</v>
      </c>
      <c r="C7" s="2205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70">
        <f>F7/B5</f>
        <v>8.3594566353187041</v>
      </c>
      <c r="G8" s="3"/>
    </row>
    <row r="9" spans="1:7" ht="18.75" x14ac:dyDescent="0.3">
      <c r="A9" s="1" t="s">
        <v>66</v>
      </c>
      <c r="B9" s="1">
        <v>4480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68" t="s">
        <v>18</v>
      </c>
      <c r="B11" s="13"/>
      <c r="C11" s="169"/>
      <c r="D11" s="169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 t="s">
        <v>72</v>
      </c>
      <c r="F12" s="1"/>
    </row>
    <row r="13" spans="1:7" ht="18.75" x14ac:dyDescent="0.3">
      <c r="A13" s="2154" t="s">
        <v>20</v>
      </c>
      <c r="B13" s="2155"/>
      <c r="C13" s="173"/>
      <c r="D13" s="173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9.5" thickBot="1" x14ac:dyDescent="0.35">
      <c r="A17" s="2177"/>
      <c r="B17" s="2178"/>
      <c r="C17" s="22"/>
      <c r="D17" s="23"/>
      <c r="E17" s="23"/>
      <c r="F17" s="1"/>
    </row>
    <row r="18" spans="1:12" ht="18.75" x14ac:dyDescent="0.3">
      <c r="A18" s="2188" t="s">
        <v>23</v>
      </c>
      <c r="B18" s="2189"/>
      <c r="C18" s="27"/>
      <c r="D18" s="28"/>
      <c r="E18" s="1"/>
      <c r="F18" s="1"/>
    </row>
    <row r="19" spans="1:12" ht="18.75" x14ac:dyDescent="0.3">
      <c r="A19" s="29" t="s">
        <v>24</v>
      </c>
      <c r="B19" s="176"/>
      <c r="C19" s="174" t="s">
        <v>25</v>
      </c>
      <c r="D19" s="171" t="s">
        <v>26</v>
      </c>
      <c r="E19" s="1"/>
      <c r="F19" s="1"/>
    </row>
    <row r="20" spans="1:12" ht="18.75" x14ac:dyDescent="0.3">
      <c r="A20" s="2179" t="s">
        <v>57</v>
      </c>
      <c r="B20" s="2124"/>
      <c r="C20" s="20">
        <v>1</v>
      </c>
      <c r="D20" s="74">
        <f>B5*C20/100*1000</f>
        <v>1435.5000000000002</v>
      </c>
      <c r="E20" s="1"/>
      <c r="F20" s="1"/>
    </row>
    <row r="21" spans="1:12" ht="18.75" x14ac:dyDescent="0.3">
      <c r="A21" s="2179"/>
      <c r="B21" s="2180"/>
      <c r="C21" s="20"/>
      <c r="D21" s="74"/>
      <c r="E21" s="1"/>
      <c r="F21" s="1"/>
    </row>
    <row r="22" spans="1:12" ht="18.75" x14ac:dyDescent="0.3">
      <c r="A22" s="2077"/>
      <c r="B22" s="2077"/>
      <c r="C22" s="20"/>
      <c r="D22" s="74"/>
      <c r="E22" s="1"/>
      <c r="F22" s="1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9.5" thickBot="1" x14ac:dyDescent="0.35">
      <c r="A26" s="3" t="str">
        <f>B2</f>
        <v>TELARES D SUR</v>
      </c>
      <c r="B26" s="2130" t="str">
        <f>B7</f>
        <v>AMARILLO LIMON</v>
      </c>
      <c r="C26" s="2130"/>
      <c r="D26" s="170" t="s">
        <v>30</v>
      </c>
      <c r="E26" s="9">
        <f>F4</f>
        <v>302</v>
      </c>
      <c r="F26" s="4">
        <f ca="1">F2</f>
        <v>45555</v>
      </c>
    </row>
    <row r="27" spans="1:12" ht="19.5" thickBot="1" x14ac:dyDescent="0.35">
      <c r="A27" s="2194" t="str">
        <f>A18</f>
        <v>Colorantes</v>
      </c>
      <c r="B27" s="2195"/>
      <c r="C27" s="58"/>
      <c r="D27" s="59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172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1</v>
      </c>
      <c r="D29" s="49">
        <f>B5*C29/100*1000</f>
        <v>1435.5000000000002</v>
      </c>
      <c r="E29" s="1"/>
      <c r="F29" s="1"/>
    </row>
    <row r="30" spans="1:12" ht="15" customHeight="1" x14ac:dyDescent="0.3">
      <c r="A30" s="2123"/>
      <c r="B30" s="2124"/>
      <c r="C30" s="48"/>
      <c r="D30" s="49"/>
      <c r="E30" s="1"/>
      <c r="F30" s="1"/>
    </row>
    <row r="31" spans="1:12" ht="15" customHeight="1" x14ac:dyDescent="0.3">
      <c r="A31" s="2123"/>
      <c r="B31" s="2124"/>
      <c r="C31" s="48"/>
      <c r="D31" s="49"/>
      <c r="E31" s="1"/>
      <c r="F31" s="1"/>
    </row>
    <row r="32" spans="1:12" ht="18.75" x14ac:dyDescent="0.3">
      <c r="A32" s="175"/>
      <c r="B32" s="17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5">
    <mergeCell ref="A37:B37"/>
    <mergeCell ref="A22:B22"/>
    <mergeCell ref="A23:B23"/>
    <mergeCell ref="B26:C26"/>
    <mergeCell ref="A27:B27"/>
    <mergeCell ref="A28:B28"/>
    <mergeCell ref="A29:B29"/>
    <mergeCell ref="A30:B30"/>
    <mergeCell ref="A31:B31"/>
    <mergeCell ref="A34:D34"/>
    <mergeCell ref="A35:B35"/>
    <mergeCell ref="A36:B36"/>
    <mergeCell ref="A21:B21"/>
    <mergeCell ref="A1:B1"/>
    <mergeCell ref="C1:D1"/>
    <mergeCell ref="E1:F1"/>
    <mergeCell ref="A12:B12"/>
    <mergeCell ref="A13:B13"/>
    <mergeCell ref="A14:B14"/>
    <mergeCell ref="B7:C7"/>
    <mergeCell ref="A15:B15"/>
    <mergeCell ref="A16:B16"/>
    <mergeCell ref="A17:B17"/>
    <mergeCell ref="A18:B18"/>
    <mergeCell ref="A20:B20"/>
  </mergeCells>
  <pageMargins left="0.7" right="0.7" top="0.75" bottom="0.75" header="0.3" footer="0.3"/>
  <pageSetup paperSize="9" orientation="portrait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4" zoomScale="130" zoomScaleNormal="130" workbookViewId="0">
      <selection activeCell="D33" sqref="D3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38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305</v>
      </c>
      <c r="G4" s="3"/>
    </row>
    <row r="5" spans="1:7" ht="18.75" x14ac:dyDescent="0.3">
      <c r="A5" s="1" t="s">
        <v>7</v>
      </c>
      <c r="B5" s="275">
        <f>B6*B8</f>
        <v>132.17499999999998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311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78</v>
      </c>
      <c r="C7" s="3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359">
        <v>0.42499999999999999</v>
      </c>
      <c r="C8" s="3"/>
      <c r="D8" s="3"/>
      <c r="E8" s="3" t="s">
        <v>17</v>
      </c>
      <c r="F8" s="279">
        <f>F7/B5</f>
        <v>9.0788727066389274</v>
      </c>
      <c r="G8" s="3"/>
    </row>
    <row r="9" spans="1:7" ht="18.75" x14ac:dyDescent="0.3">
      <c r="A9" s="1" t="s">
        <v>66</v>
      </c>
      <c r="B9" s="162">
        <v>4475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88" t="s">
        <v>18</v>
      </c>
      <c r="B11" s="2089"/>
      <c r="C11" s="571"/>
      <c r="D11" s="571"/>
      <c r="E11" s="572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166"/>
      <c r="D13" s="166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161"/>
      <c r="B16" s="161"/>
      <c r="C16" s="22"/>
      <c r="D16" s="25"/>
      <c r="E16" s="23"/>
      <c r="F16" s="23" t="s">
        <v>84</v>
      </c>
    </row>
    <row r="17" spans="1:12" ht="18.75" x14ac:dyDescent="0.3">
      <c r="A17" s="2073" t="s">
        <v>23</v>
      </c>
      <c r="B17" s="2074"/>
      <c r="C17" s="176"/>
      <c r="D17" s="280"/>
      <c r="E17" s="1"/>
      <c r="F17" s="211"/>
    </row>
    <row r="18" spans="1:12" ht="18.75" x14ac:dyDescent="0.3">
      <c r="A18" s="29" t="s">
        <v>24</v>
      </c>
      <c r="B18" s="176"/>
      <c r="C18" s="167" t="s">
        <v>25</v>
      </c>
      <c r="D18" s="163" t="s">
        <v>26</v>
      </c>
      <c r="E18" s="1"/>
      <c r="F18" s="212"/>
    </row>
    <row r="19" spans="1:12" ht="18.75" x14ac:dyDescent="0.3">
      <c r="A19" s="2179" t="s">
        <v>27</v>
      </c>
      <c r="B19" s="2124"/>
      <c r="C19" s="20">
        <v>0.14000000000000001</v>
      </c>
      <c r="D19" s="74">
        <f>B5*C19/100*1000</f>
        <v>185.04500000000002</v>
      </c>
      <c r="E19" s="1"/>
      <c r="F19" s="212"/>
    </row>
    <row r="20" spans="1:12" ht="18.75" x14ac:dyDescent="0.3">
      <c r="A20" s="2179" t="s">
        <v>28</v>
      </c>
      <c r="B20" s="2180"/>
      <c r="C20" s="119">
        <v>4.0000000000000001E-3</v>
      </c>
      <c r="D20" s="74">
        <f>B5*C20/100*1000</f>
        <v>5.286999999999999</v>
      </c>
      <c r="E20" s="1"/>
      <c r="F20" s="212"/>
    </row>
    <row r="21" spans="1:12" ht="18.75" x14ac:dyDescent="0.3">
      <c r="A21" s="2077" t="s">
        <v>52</v>
      </c>
      <c r="B21" s="2077"/>
      <c r="C21" s="20">
        <v>3.1E-2</v>
      </c>
      <c r="D21" s="74">
        <f>B5*C21/100*1000</f>
        <v>40.974249999999998</v>
      </c>
      <c r="E21" s="1"/>
      <c r="F21" s="213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ARENA</v>
      </c>
      <c r="C24" s="2130"/>
      <c r="D24" s="162" t="s">
        <v>30</v>
      </c>
      <c r="E24" s="9">
        <f>F4</f>
        <v>305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73"/>
      <c r="D25" s="2173"/>
      <c r="E25" s="9"/>
      <c r="F25" s="4"/>
    </row>
    <row r="26" spans="1:12" ht="18.75" x14ac:dyDescent="0.3">
      <c r="A26" s="2075" t="s">
        <v>24</v>
      </c>
      <c r="B26" s="2075"/>
      <c r="C26" s="167" t="s">
        <v>25</v>
      </c>
      <c r="D26" s="163" t="s">
        <v>26</v>
      </c>
      <c r="E26" s="1"/>
      <c r="F26" s="1"/>
    </row>
    <row r="27" spans="1:12" ht="18.75" x14ac:dyDescent="0.3">
      <c r="A27" s="2149" t="str">
        <f>A19</f>
        <v>PARDO LUMACRON SER 150%</v>
      </c>
      <c r="B27" s="2150"/>
      <c r="C27" s="48">
        <f>C19</f>
        <v>0.14000000000000001</v>
      </c>
      <c r="D27" s="49">
        <f>B5*C27/100*1000</f>
        <v>185.04500000000002</v>
      </c>
      <c r="E27" s="1"/>
      <c r="F27" s="1"/>
    </row>
    <row r="28" spans="1:12" ht="18.75" x14ac:dyDescent="0.3">
      <c r="A28" s="2149" t="str">
        <f>A20</f>
        <v>RUBINA LUMACRON 2GFL CONC</v>
      </c>
      <c r="B28" s="2150"/>
      <c r="C28" s="48">
        <f>C20</f>
        <v>4.0000000000000001E-3</v>
      </c>
      <c r="D28" s="49">
        <f>D20</f>
        <v>5.286999999999999</v>
      </c>
      <c r="E28" s="1"/>
      <c r="F28" s="1"/>
    </row>
    <row r="29" spans="1:12" ht="18.75" x14ac:dyDescent="0.3">
      <c r="A29" s="2149" t="str">
        <f>A21</f>
        <v>AZUL LUMACRON FBLE 150%</v>
      </c>
      <c r="B29" s="2150"/>
      <c r="C29" s="48">
        <f>C21</f>
        <v>3.1E-2</v>
      </c>
      <c r="D29" s="49">
        <f>D21</f>
        <v>40.974249999999998</v>
      </c>
      <c r="E29" s="2107" t="s">
        <v>83</v>
      </c>
      <c r="F29" s="2108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4">
    <mergeCell ref="A1:B1"/>
    <mergeCell ref="C1:D1"/>
    <mergeCell ref="E1:F1"/>
    <mergeCell ref="A12:B12"/>
    <mergeCell ref="A13:B13"/>
    <mergeCell ref="A27:B27"/>
    <mergeCell ref="A28:B28"/>
    <mergeCell ref="A29:B29"/>
    <mergeCell ref="A11:B11"/>
    <mergeCell ref="A21:B21"/>
    <mergeCell ref="B24:C24"/>
    <mergeCell ref="A25:B25"/>
    <mergeCell ref="C25:D25"/>
    <mergeCell ref="A26:B26"/>
    <mergeCell ref="A15:B15"/>
    <mergeCell ref="A17:B17"/>
    <mergeCell ref="A19:B19"/>
    <mergeCell ref="A20:B20"/>
    <mergeCell ref="A14:B14"/>
    <mergeCell ref="E29:F29"/>
    <mergeCell ref="A31:D31"/>
    <mergeCell ref="A32:B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28" zoomScale="130" zoomScaleNormal="130" workbookViewId="0">
      <selection activeCell="A34" sqref="A34:F34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162" t="s">
        <v>33</v>
      </c>
      <c r="G3" s="3"/>
    </row>
    <row r="4" spans="1:7" ht="18.75" x14ac:dyDescent="0.3">
      <c r="A4" s="1" t="s">
        <v>4</v>
      </c>
      <c r="B4" s="137">
        <v>1.62</v>
      </c>
      <c r="C4" s="3" t="s">
        <v>5</v>
      </c>
      <c r="D4" s="3"/>
      <c r="E4" s="3" t="s">
        <v>6</v>
      </c>
      <c r="F4" s="135">
        <v>304</v>
      </c>
      <c r="G4" s="3"/>
    </row>
    <row r="5" spans="1:7" ht="18.75" x14ac:dyDescent="0.3">
      <c r="A5" s="1" t="s">
        <v>7</v>
      </c>
      <c r="B5" s="138">
        <f>B6*B8</f>
        <v>133.10999999999999</v>
      </c>
      <c r="C5" s="3" t="s">
        <v>8</v>
      </c>
      <c r="D5" s="3"/>
      <c r="E5" s="5" t="s">
        <v>9</v>
      </c>
      <c r="F5" s="162" t="s">
        <v>10</v>
      </c>
      <c r="G5" s="3"/>
    </row>
    <row r="6" spans="1:7" ht="18.75" x14ac:dyDescent="0.3">
      <c r="A6" s="1" t="s">
        <v>11</v>
      </c>
      <c r="B6" s="139">
        <v>306</v>
      </c>
      <c r="C6" s="3" t="s">
        <v>5</v>
      </c>
      <c r="D6" s="3"/>
      <c r="E6" s="3" t="s">
        <v>12</v>
      </c>
      <c r="F6" s="162" t="s">
        <v>13</v>
      </c>
      <c r="G6" s="3"/>
    </row>
    <row r="7" spans="1:7" ht="18.75" x14ac:dyDescent="0.3">
      <c r="A7" s="1" t="s">
        <v>14</v>
      </c>
      <c r="B7" s="136" t="s">
        <v>78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62">
        <f>F7/B5</f>
        <v>9.0151002929907609</v>
      </c>
      <c r="G8" s="3"/>
    </row>
    <row r="9" spans="1:7" ht="18.75" x14ac:dyDescent="0.3">
      <c r="A9" s="1" t="s">
        <v>66</v>
      </c>
      <c r="B9" s="162">
        <v>4475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64" t="s">
        <v>18</v>
      </c>
      <c r="B11" s="13"/>
      <c r="C11" s="165"/>
      <c r="D11" s="165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166"/>
      <c r="D13" s="166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9.5" thickBot="1" x14ac:dyDescent="0.35">
      <c r="A18" s="161"/>
      <c r="B18" s="161"/>
      <c r="C18" s="22"/>
      <c r="D18" s="25"/>
      <c r="E18" s="23"/>
      <c r="F18" s="1"/>
    </row>
    <row r="19" spans="1:12" ht="18.75" x14ac:dyDescent="0.3">
      <c r="A19" s="2188" t="s">
        <v>23</v>
      </c>
      <c r="B19" s="2189"/>
      <c r="C19" s="27"/>
      <c r="D19" s="28"/>
      <c r="E19" s="1"/>
      <c r="F19" s="1"/>
    </row>
    <row r="20" spans="1:12" ht="18.75" x14ac:dyDescent="0.3">
      <c r="A20" s="29" t="s">
        <v>24</v>
      </c>
      <c r="B20" s="176"/>
      <c r="C20" s="167" t="s">
        <v>25</v>
      </c>
      <c r="D20" s="163" t="s">
        <v>26</v>
      </c>
      <c r="E20" s="1"/>
      <c r="F20" s="1"/>
    </row>
    <row r="21" spans="1:12" ht="18.75" x14ac:dyDescent="0.3">
      <c r="A21" s="2179" t="s">
        <v>27</v>
      </c>
      <c r="B21" s="2124"/>
      <c r="C21" s="20">
        <v>0.14000000000000001</v>
      </c>
      <c r="D21" s="74">
        <f>B5*C21/100*1000</f>
        <v>186.35400000000001</v>
      </c>
      <c r="E21" s="1"/>
      <c r="F21" s="1"/>
    </row>
    <row r="22" spans="1:12" ht="18.75" x14ac:dyDescent="0.3">
      <c r="A22" s="2179" t="s">
        <v>28</v>
      </c>
      <c r="B22" s="2180"/>
      <c r="C22" s="119">
        <v>4.0000000000000001E-3</v>
      </c>
      <c r="D22" s="74">
        <f>B5*C22/100*1000</f>
        <v>5.3243999999999989</v>
      </c>
      <c r="E22" s="1"/>
      <c r="F22" s="1"/>
    </row>
    <row r="23" spans="1:12" ht="18.75" x14ac:dyDescent="0.3">
      <c r="A23" s="2077" t="s">
        <v>52</v>
      </c>
      <c r="B23" s="2077"/>
      <c r="C23" s="20">
        <v>3.1E-2</v>
      </c>
      <c r="D23" s="74">
        <f>B5*C23/100*1000</f>
        <v>41.264099999999999</v>
      </c>
      <c r="E23" s="1"/>
      <c r="F23" s="1"/>
    </row>
    <row r="24" spans="1:12" ht="18.75" x14ac:dyDescent="0.3">
      <c r="A24" s="2105"/>
      <c r="B24" s="2105"/>
      <c r="C24" s="22" t="s">
        <v>29</v>
      </c>
      <c r="D24" s="23"/>
      <c r="E24" s="1"/>
      <c r="F24" s="1"/>
    </row>
    <row r="25" spans="1:12" s="43" customFormat="1" ht="19.5" thickBot="1" x14ac:dyDescent="0.35">
      <c r="A25" s="38"/>
      <c r="B25" s="38"/>
      <c r="C25" s="39"/>
      <c r="D25" s="40"/>
      <c r="E25" s="41"/>
      <c r="F25" s="41"/>
      <c r="G25" s="42"/>
      <c r="H25" s="42"/>
      <c r="I25" s="42"/>
      <c r="J25" s="42"/>
      <c r="K25" s="42"/>
      <c r="L25" s="42"/>
    </row>
    <row r="26" spans="1:12" ht="18.75" x14ac:dyDescent="0.3">
      <c r="A26" s="36"/>
      <c r="B26" s="36"/>
      <c r="C26" s="22"/>
      <c r="D26" s="23"/>
      <c r="E26" s="25"/>
      <c r="F26" s="25"/>
    </row>
    <row r="27" spans="1:12" ht="18.75" x14ac:dyDescent="0.3">
      <c r="A27" s="3" t="str">
        <f>B2</f>
        <v>TELARES D SUR</v>
      </c>
      <c r="B27" s="2130" t="str">
        <f>B7</f>
        <v>ARENA</v>
      </c>
      <c r="C27" s="2130"/>
      <c r="D27" s="162" t="s">
        <v>30</v>
      </c>
      <c r="E27" s="9">
        <f>F4</f>
        <v>304</v>
      </c>
      <c r="F27" s="4">
        <f ca="1">F2</f>
        <v>45555</v>
      </c>
    </row>
    <row r="28" spans="1:12" ht="18.75" x14ac:dyDescent="0.3">
      <c r="A28" s="2152" t="str">
        <f>A19</f>
        <v>Colorantes</v>
      </c>
      <c r="B28" s="2152"/>
      <c r="C28" s="2173"/>
      <c r="D28" s="2173"/>
      <c r="E28" s="9"/>
      <c r="F28" s="4"/>
    </row>
    <row r="29" spans="1:12" ht="18.75" x14ac:dyDescent="0.3">
      <c r="A29" s="2075" t="s">
        <v>24</v>
      </c>
      <c r="B29" s="2075"/>
      <c r="C29" s="167" t="s">
        <v>25</v>
      </c>
      <c r="D29" s="163" t="s">
        <v>26</v>
      </c>
      <c r="E29" s="1"/>
      <c r="F29" s="1"/>
    </row>
    <row r="30" spans="1:12" ht="18.75" x14ac:dyDescent="0.3">
      <c r="A30" s="2149" t="str">
        <f>A21</f>
        <v>PARDO LUMACRON SER 150%</v>
      </c>
      <c r="B30" s="2150"/>
      <c r="C30" s="48">
        <f>C21</f>
        <v>0.14000000000000001</v>
      </c>
      <c r="D30" s="49">
        <f>B5*C30/100*1000</f>
        <v>186.35400000000001</v>
      </c>
      <c r="E30" s="1"/>
      <c r="F30" s="1"/>
    </row>
    <row r="31" spans="1:12" ht="18.75" x14ac:dyDescent="0.3">
      <c r="A31" s="2149" t="str">
        <f>A22</f>
        <v>RUBINA LUMACRON 2GFL CONC</v>
      </c>
      <c r="B31" s="2150"/>
      <c r="C31" s="48">
        <f>C22</f>
        <v>4.0000000000000001E-3</v>
      </c>
      <c r="D31" s="49">
        <f>D22</f>
        <v>5.3243999999999989</v>
      </c>
      <c r="E31" s="1"/>
      <c r="F31" s="1"/>
    </row>
    <row r="32" spans="1:12" ht="18.75" x14ac:dyDescent="0.3">
      <c r="A32" s="2149" t="str">
        <f>A23</f>
        <v>AZUL LUMACRON FBLE 150%</v>
      </c>
      <c r="B32" s="2150"/>
      <c r="C32" s="48">
        <f>C23</f>
        <v>3.1E-2</v>
      </c>
      <c r="D32" s="49">
        <f>D23</f>
        <v>41.264099999999999</v>
      </c>
      <c r="E32" s="1"/>
      <c r="F32" s="1"/>
    </row>
    <row r="33" spans="1:6" x14ac:dyDescent="0.25">
      <c r="D33" s="50"/>
    </row>
    <row r="34" spans="1:6" x14ac:dyDescent="0.25">
      <c r="A34" s="2070" t="s">
        <v>79</v>
      </c>
      <c r="B34" s="2070"/>
      <c r="C34" s="2070"/>
      <c r="D34" s="2070"/>
      <c r="E34" s="2070"/>
      <c r="F34" s="2070"/>
    </row>
  </sheetData>
  <mergeCells count="22">
    <mergeCell ref="A22:B22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9:B19"/>
    <mergeCell ref="A21:B21"/>
    <mergeCell ref="A30:B30"/>
    <mergeCell ref="A31:B31"/>
    <mergeCell ref="A32:B32"/>
    <mergeCell ref="A34:F34"/>
    <mergeCell ref="A23:B23"/>
    <mergeCell ref="A24:B24"/>
    <mergeCell ref="B27:C27"/>
    <mergeCell ref="A28:B28"/>
    <mergeCell ref="C28:D28"/>
    <mergeCell ref="A29:B29"/>
  </mergeCells>
  <pageMargins left="0.7" right="0.7" top="0.75" bottom="0.75" header="0.3" footer="0.3"/>
  <pageSetup paperSize="9" orientation="portrait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28" zoomScale="130" zoomScaleNormal="130" workbookViewId="0">
      <selection activeCell="A33" sqref="A3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162" t="s">
        <v>33</v>
      </c>
      <c r="G3" s="3"/>
    </row>
    <row r="4" spans="1:7" ht="18.75" x14ac:dyDescent="0.3">
      <c r="A4" s="1" t="s">
        <v>4</v>
      </c>
      <c r="B4" s="137">
        <v>1.62</v>
      </c>
      <c r="C4" s="3" t="s">
        <v>5</v>
      </c>
      <c r="D4" s="3"/>
      <c r="E4" s="3" t="s">
        <v>6</v>
      </c>
      <c r="F4" s="135">
        <v>303</v>
      </c>
      <c r="G4" s="3"/>
    </row>
    <row r="5" spans="1:7" ht="18.75" x14ac:dyDescent="0.3">
      <c r="A5" s="1" t="s">
        <v>7</v>
      </c>
      <c r="B5" s="138">
        <f>B6*B8</f>
        <v>132.24</v>
      </c>
      <c r="C5" s="3" t="s">
        <v>8</v>
      </c>
      <c r="D5" s="3"/>
      <c r="E5" s="5" t="s">
        <v>9</v>
      </c>
      <c r="F5" s="162" t="s">
        <v>10</v>
      </c>
      <c r="G5" s="3"/>
    </row>
    <row r="6" spans="1:7" ht="18.75" x14ac:dyDescent="0.3">
      <c r="A6" s="1" t="s">
        <v>11</v>
      </c>
      <c r="B6" s="139">
        <v>304</v>
      </c>
      <c r="C6" s="3" t="s">
        <v>5</v>
      </c>
      <c r="D6" s="3"/>
      <c r="E6" s="3" t="s">
        <v>12</v>
      </c>
      <c r="F6" s="162" t="s">
        <v>13</v>
      </c>
      <c r="G6" s="3"/>
    </row>
    <row r="7" spans="1:7" ht="18.75" x14ac:dyDescent="0.3">
      <c r="A7" s="1" t="s">
        <v>14</v>
      </c>
      <c r="B7" s="136" t="s">
        <v>78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62">
        <f>F7/B5</f>
        <v>9.0744101633393814</v>
      </c>
      <c r="G8" s="3"/>
    </row>
    <row r="9" spans="1:7" ht="18.75" x14ac:dyDescent="0.3">
      <c r="A9" s="1" t="s">
        <v>66</v>
      </c>
      <c r="B9" s="162">
        <v>4475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64" t="s">
        <v>18</v>
      </c>
      <c r="B11" s="13"/>
      <c r="C11" s="165"/>
      <c r="D11" s="165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166"/>
      <c r="D13" s="166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9.5" thickBot="1" x14ac:dyDescent="0.35">
      <c r="A18" s="161"/>
      <c r="B18" s="161"/>
      <c r="C18" s="22"/>
      <c r="D18" s="25"/>
      <c r="E18" s="23"/>
      <c r="F18" s="1"/>
    </row>
    <row r="19" spans="1:12" ht="18.75" x14ac:dyDescent="0.3">
      <c r="A19" s="2188" t="s">
        <v>23</v>
      </c>
      <c r="B19" s="2189"/>
      <c r="C19" s="27"/>
      <c r="D19" s="28"/>
      <c r="E19" s="1"/>
      <c r="F19" s="1"/>
    </row>
    <row r="20" spans="1:12" ht="18.75" x14ac:dyDescent="0.3">
      <c r="A20" s="29" t="s">
        <v>24</v>
      </c>
      <c r="B20" s="176"/>
      <c r="C20" s="167" t="s">
        <v>25</v>
      </c>
      <c r="D20" s="163" t="s">
        <v>26</v>
      </c>
      <c r="E20" s="1"/>
      <c r="F20" s="1"/>
    </row>
    <row r="21" spans="1:12" ht="18.75" x14ac:dyDescent="0.3">
      <c r="A21" s="2179" t="s">
        <v>27</v>
      </c>
      <c r="B21" s="2124"/>
      <c r="C21" s="20">
        <v>0.14000000000000001</v>
      </c>
      <c r="D21" s="74">
        <f>B5*C21/100*1000</f>
        <v>185.13600000000005</v>
      </c>
      <c r="E21" s="1"/>
      <c r="F21" s="1"/>
    </row>
    <row r="22" spans="1:12" ht="18.75" x14ac:dyDescent="0.3">
      <c r="A22" s="2179" t="s">
        <v>28</v>
      </c>
      <c r="B22" s="2180"/>
      <c r="C22" s="119">
        <v>4.0000000000000001E-3</v>
      </c>
      <c r="D22" s="74">
        <f>B5*C22/100*1000</f>
        <v>5.289600000000001</v>
      </c>
      <c r="E22" s="1"/>
      <c r="F22" s="1"/>
    </row>
    <row r="23" spans="1:12" ht="18.75" x14ac:dyDescent="0.3">
      <c r="A23" s="2077" t="s">
        <v>52</v>
      </c>
      <c r="B23" s="2077"/>
      <c r="C23" s="20">
        <v>3.1E-2</v>
      </c>
      <c r="D23" s="74">
        <f>B5*C23/100*1000</f>
        <v>40.994400000000006</v>
      </c>
      <c r="E23" s="1"/>
      <c r="F23" s="1"/>
    </row>
    <row r="24" spans="1:12" ht="18.75" x14ac:dyDescent="0.3">
      <c r="A24" s="2105"/>
      <c r="B24" s="2105"/>
      <c r="C24" s="22" t="s">
        <v>29</v>
      </c>
      <c r="D24" s="23"/>
      <c r="E24" s="1"/>
      <c r="F24" s="1"/>
    </row>
    <row r="25" spans="1:12" s="43" customFormat="1" ht="19.5" thickBot="1" x14ac:dyDescent="0.35">
      <c r="A25" s="38"/>
      <c r="B25" s="38"/>
      <c r="C25" s="39"/>
      <c r="D25" s="40"/>
      <c r="E25" s="41"/>
      <c r="F25" s="41"/>
      <c r="G25" s="42"/>
      <c r="H25" s="42"/>
      <c r="I25" s="42"/>
      <c r="J25" s="42"/>
      <c r="K25" s="42"/>
      <c r="L25" s="42"/>
    </row>
    <row r="26" spans="1:12" ht="18.75" x14ac:dyDescent="0.3">
      <c r="A26" s="36"/>
      <c r="B26" s="36"/>
      <c r="C26" s="22"/>
      <c r="D26" s="23"/>
      <c r="E26" s="25"/>
      <c r="F26" s="25"/>
    </row>
    <row r="27" spans="1:12" ht="18.75" x14ac:dyDescent="0.3">
      <c r="A27" s="3" t="str">
        <f>B2</f>
        <v>TELARES D SUR</v>
      </c>
      <c r="B27" s="2130" t="str">
        <f>B7</f>
        <v>ARENA</v>
      </c>
      <c r="C27" s="2130"/>
      <c r="D27" s="162" t="s">
        <v>30</v>
      </c>
      <c r="E27" s="9">
        <f>F4</f>
        <v>303</v>
      </c>
      <c r="F27" s="4">
        <f ca="1">F2</f>
        <v>45555</v>
      </c>
    </row>
    <row r="28" spans="1:12" ht="18.75" x14ac:dyDescent="0.3">
      <c r="A28" s="2152" t="str">
        <f>A19</f>
        <v>Colorantes</v>
      </c>
      <c r="B28" s="2152"/>
      <c r="C28" s="2173"/>
      <c r="D28" s="2173"/>
      <c r="E28" s="9"/>
      <c r="F28" s="4"/>
    </row>
    <row r="29" spans="1:12" ht="18.75" x14ac:dyDescent="0.3">
      <c r="A29" s="2075" t="s">
        <v>24</v>
      </c>
      <c r="B29" s="2075"/>
      <c r="C29" s="167" t="s">
        <v>25</v>
      </c>
      <c r="D29" s="163" t="s">
        <v>26</v>
      </c>
      <c r="E29" s="1"/>
      <c r="F29" s="1"/>
    </row>
    <row r="30" spans="1:12" ht="18.75" x14ac:dyDescent="0.3">
      <c r="A30" s="2149" t="str">
        <f>A21</f>
        <v>PARDO LUMACRON SER 150%</v>
      </c>
      <c r="B30" s="2150"/>
      <c r="C30" s="48">
        <f>C21</f>
        <v>0.14000000000000001</v>
      </c>
      <c r="D30" s="49">
        <f>B5*C30/100*1000</f>
        <v>185.13600000000005</v>
      </c>
      <c r="E30" s="1"/>
      <c r="F30" s="1"/>
    </row>
    <row r="31" spans="1:12" ht="18.75" x14ac:dyDescent="0.3">
      <c r="A31" s="2149" t="str">
        <f>A22</f>
        <v>RUBINA LUMACRON 2GFL CONC</v>
      </c>
      <c r="B31" s="2150"/>
      <c r="C31" s="48">
        <f>C22</f>
        <v>4.0000000000000001E-3</v>
      </c>
      <c r="D31" s="49">
        <f>D22</f>
        <v>5.289600000000001</v>
      </c>
      <c r="E31" s="1"/>
      <c r="F31" s="1"/>
    </row>
    <row r="32" spans="1:12" ht="18.75" x14ac:dyDescent="0.3">
      <c r="A32" s="2149" t="str">
        <f>A23</f>
        <v>AZUL LUMACRON FBLE 150%</v>
      </c>
      <c r="B32" s="2150"/>
      <c r="C32" s="48">
        <f>C23</f>
        <v>3.1E-2</v>
      </c>
      <c r="D32" s="49">
        <f>D23</f>
        <v>40.994400000000006</v>
      </c>
      <c r="E32" s="1"/>
      <c r="F32" s="1"/>
    </row>
    <row r="33" spans="1:6" x14ac:dyDescent="0.25">
      <c r="D33" s="50"/>
    </row>
    <row r="34" spans="1:6" x14ac:dyDescent="0.25">
      <c r="A34" s="2070" t="s">
        <v>79</v>
      </c>
      <c r="B34" s="2070"/>
      <c r="C34" s="2070"/>
      <c r="D34" s="2070"/>
      <c r="E34" s="2070"/>
      <c r="F34" s="2070"/>
    </row>
  </sheetData>
  <mergeCells count="22">
    <mergeCell ref="A14:B14"/>
    <mergeCell ref="A1:B1"/>
    <mergeCell ref="C1:D1"/>
    <mergeCell ref="E1:F1"/>
    <mergeCell ref="A12:B12"/>
    <mergeCell ref="A13:B13"/>
    <mergeCell ref="A15:B15"/>
    <mergeCell ref="A16:B16"/>
    <mergeCell ref="A17:B17"/>
    <mergeCell ref="A19:B19"/>
    <mergeCell ref="A21:B21"/>
    <mergeCell ref="A22:B22"/>
    <mergeCell ref="A23:B23"/>
    <mergeCell ref="A24:B24"/>
    <mergeCell ref="B27:C27"/>
    <mergeCell ref="A28:B28"/>
    <mergeCell ref="A30:B30"/>
    <mergeCell ref="A31:B31"/>
    <mergeCell ref="A32:B32"/>
    <mergeCell ref="C28:D28"/>
    <mergeCell ref="A34:F34"/>
    <mergeCell ref="A29:B29"/>
  </mergeCells>
  <pageMargins left="0.7" right="0.7" top="0.75" bottom="0.75" header="0.3" footer="0.3"/>
  <pageSetup paperSize="9" orientation="portrait"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22" zoomScale="130" zoomScaleNormal="130" workbookViewId="0">
      <selection activeCell="E12" sqref="E1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136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162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300</v>
      </c>
      <c r="G4" s="3"/>
    </row>
    <row r="5" spans="1:7" ht="18.75" x14ac:dyDescent="0.3">
      <c r="A5" s="1" t="s">
        <v>7</v>
      </c>
      <c r="B5" s="138">
        <f>B6*B8</f>
        <v>143.55000000000001</v>
      </c>
      <c r="C5" s="3" t="s">
        <v>8</v>
      </c>
      <c r="D5" s="3"/>
      <c r="E5" s="5" t="s">
        <v>9</v>
      </c>
      <c r="F5" s="162" t="s">
        <v>10</v>
      </c>
      <c r="G5" s="3"/>
    </row>
    <row r="6" spans="1:7" ht="18.75" x14ac:dyDescent="0.3">
      <c r="A6" s="1" t="s">
        <v>11</v>
      </c>
      <c r="B6" s="139">
        <v>330</v>
      </c>
      <c r="C6" s="3" t="s">
        <v>5</v>
      </c>
      <c r="D6" s="3"/>
      <c r="E6" s="3" t="s">
        <v>12</v>
      </c>
      <c r="F6" s="162" t="s">
        <v>13</v>
      </c>
      <c r="G6" s="3"/>
    </row>
    <row r="7" spans="1:7" ht="18.75" x14ac:dyDescent="0.3">
      <c r="A7" s="1" t="s">
        <v>14</v>
      </c>
      <c r="B7" s="136" t="s">
        <v>56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62">
        <f>F7/B5</f>
        <v>8.3594566353187041</v>
      </c>
      <c r="G8" s="3"/>
    </row>
    <row r="9" spans="1:7" ht="18.75" x14ac:dyDescent="0.3">
      <c r="A9" s="1" t="s">
        <v>66</v>
      </c>
      <c r="B9" s="1">
        <v>4480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64" t="s">
        <v>18</v>
      </c>
      <c r="B11" s="13"/>
      <c r="C11" s="165"/>
      <c r="D11" s="165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 t="s">
        <v>72</v>
      </c>
      <c r="F12" s="1"/>
    </row>
    <row r="13" spans="1:7" ht="18.75" x14ac:dyDescent="0.3">
      <c r="A13" s="2154" t="s">
        <v>20</v>
      </c>
      <c r="B13" s="2155"/>
      <c r="C13" s="166"/>
      <c r="D13" s="166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9.5" thickBot="1" x14ac:dyDescent="0.35">
      <c r="A17" s="2177"/>
      <c r="B17" s="2178"/>
      <c r="C17" s="22"/>
      <c r="D17" s="23"/>
      <c r="E17" s="23"/>
      <c r="F17" s="1"/>
    </row>
    <row r="18" spans="1:12" ht="18.75" x14ac:dyDescent="0.3">
      <c r="A18" s="2188" t="s">
        <v>23</v>
      </c>
      <c r="B18" s="2189"/>
      <c r="C18" s="27"/>
      <c r="D18" s="28"/>
      <c r="E18" s="1"/>
      <c r="F18" s="1"/>
    </row>
    <row r="19" spans="1:12" ht="18.75" x14ac:dyDescent="0.3">
      <c r="A19" s="29" t="s">
        <v>24</v>
      </c>
      <c r="B19" s="176"/>
      <c r="C19" s="167" t="s">
        <v>25</v>
      </c>
      <c r="D19" s="163" t="s">
        <v>26</v>
      </c>
      <c r="E19" s="1"/>
      <c r="F19" s="1"/>
    </row>
    <row r="20" spans="1:12" ht="18.75" x14ac:dyDescent="0.3">
      <c r="A20" s="2179" t="s">
        <v>57</v>
      </c>
      <c r="B20" s="2124"/>
      <c r="C20" s="20">
        <v>1</v>
      </c>
      <c r="D20" s="74">
        <f>B5*C20/100*1000</f>
        <v>1435.5000000000002</v>
      </c>
      <c r="E20" s="1"/>
      <c r="F20" s="1"/>
    </row>
    <row r="21" spans="1:12" ht="18.75" x14ac:dyDescent="0.3">
      <c r="A21" s="2179"/>
      <c r="B21" s="2180"/>
      <c r="C21" s="20"/>
      <c r="D21" s="74"/>
      <c r="E21" s="1"/>
      <c r="F21" s="1"/>
    </row>
    <row r="22" spans="1:12" ht="18.75" x14ac:dyDescent="0.3">
      <c r="A22" s="2077"/>
      <c r="B22" s="2077"/>
      <c r="C22" s="20"/>
      <c r="D22" s="74"/>
      <c r="E22" s="1"/>
      <c r="F22" s="1"/>
    </row>
    <row r="23" spans="1:12" ht="18.75" x14ac:dyDescent="0.3">
      <c r="A23" s="2105"/>
      <c r="B23" s="2105"/>
      <c r="C23" s="22" t="s">
        <v>29</v>
      </c>
      <c r="D23" s="23"/>
      <c r="E23" s="1"/>
      <c r="F23" s="1"/>
    </row>
    <row r="24" spans="1:12" s="43" customFormat="1" ht="19.5" thickBot="1" x14ac:dyDescent="0.35">
      <c r="A24" s="38"/>
      <c r="B24" s="38"/>
      <c r="C24" s="39"/>
      <c r="D24" s="40"/>
      <c r="E24" s="41"/>
      <c r="F24" s="41"/>
      <c r="G24" s="42"/>
      <c r="H24" s="42"/>
      <c r="I24" s="42"/>
      <c r="J24" s="42"/>
      <c r="K24" s="42"/>
      <c r="L24" s="42"/>
    </row>
    <row r="25" spans="1:12" ht="18.75" x14ac:dyDescent="0.3">
      <c r="A25" s="36"/>
      <c r="B25" s="36"/>
      <c r="C25" s="22"/>
      <c r="D25" s="23"/>
      <c r="E25" s="25"/>
      <c r="F25" s="25"/>
    </row>
    <row r="26" spans="1:12" ht="19.5" thickBot="1" x14ac:dyDescent="0.35">
      <c r="A26" s="3" t="str">
        <f>B2</f>
        <v>TELARES D SUR</v>
      </c>
      <c r="B26" s="2130" t="str">
        <f>B7</f>
        <v>AMARILLO LIMON</v>
      </c>
      <c r="C26" s="2130"/>
      <c r="D26" s="162" t="s">
        <v>30</v>
      </c>
      <c r="E26" s="9">
        <f>F4</f>
        <v>300</v>
      </c>
      <c r="F26" s="4">
        <f ca="1">F2</f>
        <v>45555</v>
      </c>
    </row>
    <row r="27" spans="1:12" ht="19.5" thickBot="1" x14ac:dyDescent="0.35">
      <c r="A27" s="2194" t="str">
        <f>A18</f>
        <v>Colorantes</v>
      </c>
      <c r="B27" s="2195"/>
      <c r="C27" s="58"/>
      <c r="D27" s="59"/>
      <c r="E27" s="9"/>
      <c r="F27" s="4"/>
    </row>
    <row r="28" spans="1:12" ht="18.75" x14ac:dyDescent="0.3">
      <c r="A28" s="2075" t="s">
        <v>24</v>
      </c>
      <c r="B28" s="2075"/>
      <c r="C28" s="56" t="s">
        <v>25</v>
      </c>
      <c r="D28" s="160" t="s">
        <v>26</v>
      </c>
      <c r="E28" s="1"/>
      <c r="F28" s="1"/>
    </row>
    <row r="29" spans="1:12" ht="15.75" customHeight="1" x14ac:dyDescent="0.3">
      <c r="A29" s="2123" t="str">
        <f>A20</f>
        <v xml:space="preserve">AMARILLO LUMACRON SHW </v>
      </c>
      <c r="B29" s="2124"/>
      <c r="C29" s="48">
        <f>C20</f>
        <v>1</v>
      </c>
      <c r="D29" s="49">
        <f>B5*C29/100*1000</f>
        <v>1435.5000000000002</v>
      </c>
      <c r="E29" s="1"/>
      <c r="F29" s="1"/>
    </row>
    <row r="30" spans="1:12" ht="15" customHeight="1" x14ac:dyDescent="0.3">
      <c r="A30" s="2123"/>
      <c r="B30" s="2124"/>
      <c r="C30" s="48"/>
      <c r="D30" s="49"/>
      <c r="E30" s="1"/>
      <c r="F30" s="1"/>
    </row>
    <row r="31" spans="1:12" ht="15" customHeight="1" x14ac:dyDescent="0.3">
      <c r="A31" s="2123"/>
      <c r="B31" s="2124"/>
      <c r="C31" s="48"/>
      <c r="D31" s="49"/>
      <c r="E31" s="1"/>
      <c r="F31" s="1"/>
    </row>
    <row r="32" spans="1:12" ht="18.75" x14ac:dyDescent="0.3">
      <c r="A32" s="175"/>
      <c r="B32" s="175"/>
      <c r="C32" s="22"/>
      <c r="D32" s="144"/>
      <c r="E32" s="1"/>
      <c r="F32" s="1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4">
    <mergeCell ref="A14:B14"/>
    <mergeCell ref="A1:B1"/>
    <mergeCell ref="C1:D1"/>
    <mergeCell ref="E1:F1"/>
    <mergeCell ref="A12:B12"/>
    <mergeCell ref="A13:B13"/>
    <mergeCell ref="A28:B28"/>
    <mergeCell ref="A15:B15"/>
    <mergeCell ref="A16:B16"/>
    <mergeCell ref="A17:B17"/>
    <mergeCell ref="A18:B18"/>
    <mergeCell ref="A20:B20"/>
    <mergeCell ref="A21:B21"/>
    <mergeCell ref="A22:B22"/>
    <mergeCell ref="A23:B23"/>
    <mergeCell ref="B26:C26"/>
    <mergeCell ref="A27:B27"/>
    <mergeCell ref="A37:B37"/>
    <mergeCell ref="A29:B29"/>
    <mergeCell ref="A30:B30"/>
    <mergeCell ref="A31:B31"/>
    <mergeCell ref="A34:D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9"/>
  <sheetViews>
    <sheetView topLeftCell="A31" zoomScale="130" zoomScaleNormal="130" workbookViewId="0">
      <selection activeCell="A36" sqref="A36:D39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68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59</v>
      </c>
      <c r="C3" s="3"/>
      <c r="D3" s="5"/>
      <c r="E3" s="3" t="s">
        <v>3</v>
      </c>
      <c r="F3" s="155" t="s">
        <v>33</v>
      </c>
      <c r="G3" s="3"/>
    </row>
    <row r="4" spans="1:7" ht="18.75" x14ac:dyDescent="0.3">
      <c r="A4" s="1" t="s">
        <v>4</v>
      </c>
      <c r="B4" s="6">
        <v>1.52</v>
      </c>
      <c r="C4" s="3" t="s">
        <v>5</v>
      </c>
      <c r="D4" s="3"/>
      <c r="E4" s="3" t="s">
        <v>6</v>
      </c>
      <c r="F4" s="135">
        <v>287</v>
      </c>
      <c r="G4" s="3"/>
    </row>
    <row r="5" spans="1:7" ht="18.75" x14ac:dyDescent="0.3">
      <c r="A5" s="1" t="s">
        <v>7</v>
      </c>
      <c r="B5" s="8">
        <f>B6*B8</f>
        <v>125</v>
      </c>
      <c r="C5" s="3" t="s">
        <v>8</v>
      </c>
      <c r="D5" s="3"/>
      <c r="E5" s="5" t="s">
        <v>9</v>
      </c>
      <c r="F5" s="155" t="s">
        <v>10</v>
      </c>
      <c r="G5" s="3"/>
    </row>
    <row r="6" spans="1:7" ht="18.75" x14ac:dyDescent="0.3">
      <c r="A6" s="1" t="s">
        <v>11</v>
      </c>
      <c r="B6" s="10">
        <v>500</v>
      </c>
      <c r="C6" s="3" t="s">
        <v>5</v>
      </c>
      <c r="D6" s="3"/>
      <c r="E6" s="3" t="s">
        <v>12</v>
      </c>
      <c r="F6" s="155" t="s">
        <v>13</v>
      </c>
      <c r="G6" s="3"/>
    </row>
    <row r="7" spans="1:7" ht="18.75" x14ac:dyDescent="0.3">
      <c r="A7" s="1" t="s">
        <v>14</v>
      </c>
      <c r="B7" s="2205" t="s">
        <v>75</v>
      </c>
      <c r="C7" s="2205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0.25</v>
      </c>
      <c r="C8" s="3"/>
      <c r="D8" s="3"/>
      <c r="E8" s="3" t="s">
        <v>17</v>
      </c>
      <c r="F8" s="159">
        <f>F7/B5</f>
        <v>9.6</v>
      </c>
      <c r="G8" s="3"/>
    </row>
    <row r="9" spans="1:7" ht="18.75" x14ac:dyDescent="0.3">
      <c r="A9" s="1" t="s">
        <v>66</v>
      </c>
      <c r="B9" s="1">
        <v>4637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157"/>
      <c r="D12" s="157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52"/>
      <c r="D14" s="152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99" t="s">
        <v>76</v>
      </c>
      <c r="B17" s="2092"/>
      <c r="C17" s="2093"/>
      <c r="D17" s="21">
        <v>3.4</v>
      </c>
      <c r="E17" s="19">
        <f>F7*D17</f>
        <v>4080</v>
      </c>
      <c r="F17" s="1"/>
    </row>
    <row r="18" spans="1:12" ht="18.75" x14ac:dyDescent="0.3">
      <c r="A18" s="2077" t="s">
        <v>77</v>
      </c>
      <c r="B18" s="2077"/>
      <c r="C18" s="2077"/>
      <c r="D18" s="2077"/>
      <c r="E18" s="2077"/>
      <c r="F18" s="1"/>
    </row>
    <row r="19" spans="1:12" ht="19.5" thickBot="1" x14ac:dyDescent="0.35">
      <c r="A19" s="156"/>
      <c r="B19" s="156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47" t="s">
        <v>84</v>
      </c>
    </row>
    <row r="21" spans="1:12" ht="18.75" x14ac:dyDescent="0.3">
      <c r="A21" s="2079" t="s">
        <v>24</v>
      </c>
      <c r="B21" s="2079"/>
      <c r="C21" s="153" t="s">
        <v>25</v>
      </c>
      <c r="D21" s="32" t="s">
        <v>26</v>
      </c>
      <c r="E21" s="1"/>
      <c r="F21" s="21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325</v>
      </c>
      <c r="E22" s="1"/>
      <c r="F22" s="212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93.75</v>
      </c>
      <c r="E23" s="1"/>
      <c r="F23" s="212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2000</v>
      </c>
      <c r="E24" s="1"/>
      <c r="F24" s="212"/>
    </row>
    <row r="25" spans="1:12" ht="18.75" x14ac:dyDescent="0.3">
      <c r="A25" s="2105"/>
      <c r="B25" s="2105"/>
      <c r="C25" s="22" t="s">
        <v>29</v>
      </c>
      <c r="D25" s="23"/>
      <c r="E25" s="1"/>
      <c r="F25" s="213"/>
    </row>
    <row r="26" spans="1:12" ht="18.75" x14ac:dyDescent="0.3">
      <c r="A26" s="36"/>
      <c r="B26" s="36"/>
      <c r="C26" s="22"/>
      <c r="D26" s="23"/>
      <c r="E26" s="1"/>
      <c r="F26" s="1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9.5" thickBot="1" x14ac:dyDescent="0.35">
      <c r="A29" s="3" t="str">
        <f>B2</f>
        <v>TELARES D SUR</v>
      </c>
      <c r="B29" s="2130" t="str">
        <f>B7</f>
        <v>MARINO CLASICO</v>
      </c>
      <c r="C29" s="2130"/>
      <c r="D29" s="155" t="s">
        <v>30</v>
      </c>
      <c r="E29" s="9">
        <f>F4</f>
        <v>287</v>
      </c>
      <c r="F29" s="4">
        <f ca="1">F2</f>
        <v>45555</v>
      </c>
    </row>
    <row r="30" spans="1:12" ht="19.5" thickBot="1" x14ac:dyDescent="0.35">
      <c r="A30" s="2194" t="str">
        <f>A20</f>
        <v>Colorantes</v>
      </c>
      <c r="B30" s="2195"/>
      <c r="C30" s="58"/>
      <c r="D30" s="59"/>
      <c r="E30" s="9"/>
      <c r="F30" s="4"/>
    </row>
    <row r="31" spans="1:12" ht="18.75" x14ac:dyDescent="0.3">
      <c r="A31" s="2075" t="s">
        <v>24</v>
      </c>
      <c r="B31" s="2075"/>
      <c r="C31" s="56" t="s">
        <v>25</v>
      </c>
      <c r="D31" s="154" t="s">
        <v>26</v>
      </c>
      <c r="E31" s="1"/>
      <c r="F31" s="1"/>
    </row>
    <row r="32" spans="1:12" ht="18.75" x14ac:dyDescent="0.3">
      <c r="A32" s="2123" t="str">
        <f>A22</f>
        <v>PARDO LUMACRON SER 150%</v>
      </c>
      <c r="B32" s="2124"/>
      <c r="C32" s="48">
        <f>C22</f>
        <v>0.26</v>
      </c>
      <c r="D32" s="49">
        <f>B5*C32/100*1000</f>
        <v>325</v>
      </c>
      <c r="E32" s="1"/>
      <c r="F32" s="1"/>
    </row>
    <row r="33" spans="1:6" ht="18.75" x14ac:dyDescent="0.3">
      <c r="A33" s="2123" t="str">
        <f>A23</f>
        <v>RUBINA LUMACRON 2GFL CONC</v>
      </c>
      <c r="B33" s="2124"/>
      <c r="C33" s="48">
        <f>C23</f>
        <v>7.4999999999999997E-2</v>
      </c>
      <c r="D33" s="49">
        <f>D23</f>
        <v>93.75</v>
      </c>
      <c r="E33" s="1"/>
      <c r="F33" s="1"/>
    </row>
    <row r="34" spans="1:6" ht="18.75" x14ac:dyDescent="0.3">
      <c r="A34" s="2123" t="str">
        <f>A24</f>
        <v>AZUL MARINO DIANIX CC</v>
      </c>
      <c r="B34" s="2124"/>
      <c r="C34" s="48">
        <f>C24</f>
        <v>1.6</v>
      </c>
      <c r="D34" s="49">
        <f>D24</f>
        <v>2000</v>
      </c>
      <c r="E34" s="2107" t="s">
        <v>83</v>
      </c>
      <c r="F34" s="2108"/>
    </row>
    <row r="35" spans="1:6" x14ac:dyDescent="0.25">
      <c r="D35" s="50"/>
    </row>
    <row r="36" spans="1:6" x14ac:dyDescent="0.25">
      <c r="A36" s="2070" t="s">
        <v>69</v>
      </c>
      <c r="B36" s="2070"/>
      <c r="C36" s="2070"/>
      <c r="D36" s="2070"/>
    </row>
    <row r="37" spans="1:6" x14ac:dyDescent="0.25">
      <c r="A37" s="2070" t="s">
        <v>70</v>
      </c>
      <c r="B37" s="2070"/>
      <c r="C37" s="141">
        <v>2</v>
      </c>
      <c r="D37" s="141">
        <f>F7*C37</f>
        <v>2400</v>
      </c>
    </row>
    <row r="38" spans="1:6" x14ac:dyDescent="0.25">
      <c r="A38" s="2070" t="s">
        <v>71</v>
      </c>
      <c r="B38" s="2070"/>
      <c r="C38" s="141">
        <f>C37</f>
        <v>2</v>
      </c>
      <c r="D38" s="141">
        <f>F7*C38</f>
        <v>2400</v>
      </c>
    </row>
    <row r="39" spans="1:6" x14ac:dyDescent="0.25">
      <c r="A39" s="2070" t="s">
        <v>21</v>
      </c>
      <c r="B39" s="2070"/>
      <c r="C39" s="141">
        <v>1.5</v>
      </c>
      <c r="D39" s="141">
        <f>F7*C39</f>
        <v>1800</v>
      </c>
    </row>
  </sheetData>
  <mergeCells count="28">
    <mergeCell ref="E34:F34"/>
    <mergeCell ref="A36:D36"/>
    <mergeCell ref="A37:B37"/>
    <mergeCell ref="A38:B38"/>
    <mergeCell ref="A39:B39"/>
    <mergeCell ref="A13:B13"/>
    <mergeCell ref="A1:B1"/>
    <mergeCell ref="C1:D1"/>
    <mergeCell ref="E1:F1"/>
    <mergeCell ref="B7:C7"/>
    <mergeCell ref="A12:B12"/>
    <mergeCell ref="A24:B24"/>
    <mergeCell ref="A25:B25"/>
    <mergeCell ref="B29:C29"/>
    <mergeCell ref="A14:B14"/>
    <mergeCell ref="A15:B15"/>
    <mergeCell ref="A16:B16"/>
    <mergeCell ref="A20:B20"/>
    <mergeCell ref="A17:C17"/>
    <mergeCell ref="A18:E18"/>
    <mergeCell ref="A21:B21"/>
    <mergeCell ref="A22:B22"/>
    <mergeCell ref="A23:B23"/>
    <mergeCell ref="A30:B30"/>
    <mergeCell ref="A31:B31"/>
    <mergeCell ref="A32:B32"/>
    <mergeCell ref="A33:B33"/>
    <mergeCell ref="A34:B34"/>
  </mergeCells>
  <pageMargins left="0.7" right="0.7" top="0.75" bottom="0.75" header="0.3" footer="0.3"/>
  <pageSetup paperSize="9" orientation="portrait"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1"/>
  <sheetViews>
    <sheetView topLeftCell="A19" zoomScale="130" zoomScaleNormal="130" workbookViewId="0">
      <selection activeCell="F18" sqref="F18:F22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68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7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275" t="s">
        <v>59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78">
        <v>1.52</v>
      </c>
      <c r="C4" s="3" t="s">
        <v>5</v>
      </c>
      <c r="D4" s="3"/>
      <c r="E4" s="3" t="s">
        <v>6</v>
      </c>
      <c r="F4" s="279">
        <v>286</v>
      </c>
      <c r="G4" s="3"/>
    </row>
    <row r="5" spans="1:7" ht="18.75" x14ac:dyDescent="0.3">
      <c r="A5" s="1" t="s">
        <v>7</v>
      </c>
      <c r="B5" s="277">
        <f>B6*B8</f>
        <v>125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76">
        <v>500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129" t="s">
        <v>75</v>
      </c>
      <c r="C7" s="2129"/>
      <c r="D7" s="3"/>
      <c r="E7" s="3" t="s">
        <v>15</v>
      </c>
      <c r="F7" s="279">
        <v>1200</v>
      </c>
      <c r="G7" s="3"/>
    </row>
    <row r="8" spans="1:7" ht="18.75" x14ac:dyDescent="0.3">
      <c r="A8" s="1" t="s">
        <v>16</v>
      </c>
      <c r="B8" s="274">
        <v>0.25</v>
      </c>
      <c r="C8" s="3"/>
      <c r="D8" s="3"/>
      <c r="E8" s="3" t="s">
        <v>17</v>
      </c>
      <c r="F8" s="735">
        <f>F7/B5</f>
        <v>9.6</v>
      </c>
      <c r="G8" s="3"/>
    </row>
    <row r="9" spans="1:7" ht="18.75" x14ac:dyDescent="0.3">
      <c r="A9" s="1" t="s">
        <v>66</v>
      </c>
      <c r="B9" s="1">
        <v>4637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088" t="s">
        <v>18</v>
      </c>
      <c r="B12" s="2089"/>
      <c r="C12" s="723"/>
      <c r="D12" s="723"/>
      <c r="E12" s="722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21">
        <f>F7*D13</f>
        <v>360</v>
      </c>
      <c r="F13" s="1"/>
    </row>
    <row r="14" spans="1:7" ht="18.75" x14ac:dyDescent="0.3">
      <c r="A14" s="2154" t="s">
        <v>20</v>
      </c>
      <c r="B14" s="2155"/>
      <c r="C14" s="152"/>
      <c r="D14" s="152">
        <v>1</v>
      </c>
      <c r="E14" s="21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156"/>
      <c r="B17" s="156"/>
      <c r="C17" s="22"/>
      <c r="D17" s="25"/>
      <c r="E17" s="23"/>
      <c r="F17" s="1"/>
    </row>
    <row r="18" spans="1:12" ht="18.75" x14ac:dyDescent="0.3">
      <c r="A18" s="2073" t="s">
        <v>23</v>
      </c>
      <c r="B18" s="2074"/>
      <c r="C18" s="176"/>
      <c r="D18" s="280"/>
      <c r="E18" s="1"/>
      <c r="F18" s="211"/>
    </row>
    <row r="19" spans="1:12" ht="18.75" x14ac:dyDescent="0.3">
      <c r="A19" s="2079" t="s">
        <v>24</v>
      </c>
      <c r="B19" s="2079"/>
      <c r="C19" s="153" t="s">
        <v>25</v>
      </c>
      <c r="D19" s="718" t="s">
        <v>26</v>
      </c>
      <c r="E19" s="1"/>
      <c r="F19" s="212"/>
    </row>
    <row r="20" spans="1:12" ht="18.75" x14ac:dyDescent="0.3">
      <c r="A20" s="2077" t="s">
        <v>27</v>
      </c>
      <c r="B20" s="2077"/>
      <c r="C20" s="20">
        <v>0.26</v>
      </c>
      <c r="D20" s="74">
        <f>B5*C20/100*1000</f>
        <v>325</v>
      </c>
      <c r="E20" s="1"/>
      <c r="F20" s="212"/>
    </row>
    <row r="21" spans="1:12" ht="18.75" x14ac:dyDescent="0.3">
      <c r="A21" s="2077" t="s">
        <v>28</v>
      </c>
      <c r="B21" s="2077"/>
      <c r="C21" s="20">
        <v>7.4999999999999997E-2</v>
      </c>
      <c r="D21" s="74">
        <f>B5*C21/100*1000</f>
        <v>93.75</v>
      </c>
      <c r="E21" s="1"/>
      <c r="F21" s="212"/>
    </row>
    <row r="22" spans="1:12" ht="18.75" x14ac:dyDescent="0.3">
      <c r="A22" s="2077" t="s">
        <v>49</v>
      </c>
      <c r="B22" s="2077"/>
      <c r="C22" s="20">
        <v>1.6</v>
      </c>
      <c r="D22" s="74">
        <f>B5*C22/100*1000</f>
        <v>2000</v>
      </c>
      <c r="E22" s="1"/>
      <c r="F22" s="213"/>
    </row>
    <row r="23" spans="1:12" s="43" customFormat="1" ht="19.5" thickBot="1" x14ac:dyDescent="0.35">
      <c r="A23" s="38"/>
      <c r="B23" s="38"/>
      <c r="C23" s="39"/>
      <c r="D23" s="40"/>
      <c r="E23" s="41"/>
      <c r="F23" s="41"/>
      <c r="G23" s="42"/>
      <c r="H23" s="42"/>
      <c r="I23" s="42"/>
      <c r="J23" s="42"/>
      <c r="K23" s="42"/>
      <c r="L23" s="42"/>
    </row>
    <row r="24" spans="1:12" ht="18.75" x14ac:dyDescent="0.3">
      <c r="A24" s="36"/>
      <c r="B24" s="36"/>
      <c r="C24" s="22"/>
      <c r="D24" s="23"/>
      <c r="E24" s="25"/>
      <c r="F24" s="25"/>
    </row>
    <row r="25" spans="1:12" ht="18.75" x14ac:dyDescent="0.3">
      <c r="A25" s="3" t="str">
        <f>B2</f>
        <v>TELARES D SUR</v>
      </c>
      <c r="B25" s="2130" t="str">
        <f>B7</f>
        <v>MARINO CLASICO</v>
      </c>
      <c r="C25" s="2130"/>
      <c r="D25" s="155" t="s">
        <v>30</v>
      </c>
      <c r="E25" s="9">
        <f>F4</f>
        <v>286</v>
      </c>
      <c r="F25" s="4">
        <f ca="1">F2</f>
        <v>45555</v>
      </c>
    </row>
    <row r="26" spans="1:12" ht="18.75" x14ac:dyDescent="0.3">
      <c r="A26" s="2131" t="str">
        <f>A18</f>
        <v>Colorantes</v>
      </c>
      <c r="B26" s="2132"/>
      <c r="C26" s="281"/>
      <c r="D26" s="282"/>
      <c r="E26" s="9"/>
      <c r="F26" s="4"/>
    </row>
    <row r="27" spans="1:12" ht="18.75" x14ac:dyDescent="0.3">
      <c r="A27" s="2075" t="s">
        <v>24</v>
      </c>
      <c r="B27" s="2075"/>
      <c r="C27" s="56" t="s">
        <v>25</v>
      </c>
      <c r="D27" s="154" t="s">
        <v>26</v>
      </c>
      <c r="E27" s="1"/>
      <c r="F27" s="1"/>
    </row>
    <row r="28" spans="1:12" ht="18.75" x14ac:dyDescent="0.3">
      <c r="A28" s="2123" t="str">
        <f>A20</f>
        <v>PARDO LUMACRON SER 150%</v>
      </c>
      <c r="B28" s="2124"/>
      <c r="C28" s="48">
        <f>C20</f>
        <v>0.26</v>
      </c>
      <c r="D28" s="49">
        <f>B5*C28/100*1000</f>
        <v>325</v>
      </c>
      <c r="E28" s="1"/>
      <c r="F28" s="1"/>
    </row>
    <row r="29" spans="1:12" ht="18.75" x14ac:dyDescent="0.3">
      <c r="A29" s="2123" t="str">
        <f>A21</f>
        <v>RUBINA LUMACRON 2GFL CONC</v>
      </c>
      <c r="B29" s="2124"/>
      <c r="C29" s="48">
        <f>C21</f>
        <v>7.4999999999999997E-2</v>
      </c>
      <c r="D29" s="49">
        <f>D21</f>
        <v>93.75</v>
      </c>
      <c r="E29" s="1"/>
      <c r="F29" s="1"/>
    </row>
    <row r="30" spans="1:12" ht="18.75" x14ac:dyDescent="0.3">
      <c r="A30" s="2123" t="str">
        <f>A22</f>
        <v>AZUL MARINO DIANIX CC</v>
      </c>
      <c r="B30" s="2124"/>
      <c r="C30" s="48">
        <f>C22</f>
        <v>1.6</v>
      </c>
      <c r="D30" s="49">
        <f>D22</f>
        <v>2000</v>
      </c>
      <c r="E30" s="2069" t="s">
        <v>83</v>
      </c>
      <c r="F30" s="2069"/>
    </row>
    <row r="31" spans="1:12" x14ac:dyDescent="0.25">
      <c r="D31" s="50"/>
    </row>
  </sheetData>
  <mergeCells count="21">
    <mergeCell ref="E30:F30"/>
    <mergeCell ref="A19:B19"/>
    <mergeCell ref="A1:B1"/>
    <mergeCell ref="C1:D1"/>
    <mergeCell ref="E1:F1"/>
    <mergeCell ref="A12:B12"/>
    <mergeCell ref="A13:B13"/>
    <mergeCell ref="A14:B14"/>
    <mergeCell ref="A27:B27"/>
    <mergeCell ref="A28:B28"/>
    <mergeCell ref="A29:B29"/>
    <mergeCell ref="A30:B30"/>
    <mergeCell ref="B7:C7"/>
    <mergeCell ref="A20:B20"/>
    <mergeCell ref="A21:B21"/>
    <mergeCell ref="A22:B22"/>
    <mergeCell ref="B25:C25"/>
    <mergeCell ref="A26:B26"/>
    <mergeCell ref="A15:B15"/>
    <mergeCell ref="A16:B16"/>
    <mergeCell ref="A18:B18"/>
  </mergeCells>
  <pageMargins left="0.7" right="0.7" top="0.75" bottom="0.75" header="0.3" footer="0.3"/>
  <pageSetup paperSize="9" orientation="portrait"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0" zoomScale="130" zoomScaleNormal="130" workbookViewId="0">
      <selection activeCell="F38" sqref="F38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59</v>
      </c>
      <c r="C3" s="3"/>
      <c r="D3" s="5"/>
      <c r="E3" s="3" t="s">
        <v>3</v>
      </c>
      <c r="F3" s="149" t="s">
        <v>33</v>
      </c>
      <c r="G3" s="3"/>
    </row>
    <row r="4" spans="1:7" ht="18.75" x14ac:dyDescent="0.3">
      <c r="A4" s="1" t="s">
        <v>4</v>
      </c>
      <c r="B4" s="6">
        <v>1.52</v>
      </c>
      <c r="C4" s="3" t="s">
        <v>5</v>
      </c>
      <c r="D4" s="3"/>
      <c r="E4" s="3" t="s">
        <v>6</v>
      </c>
      <c r="F4" s="135">
        <v>284</v>
      </c>
      <c r="G4" s="3"/>
    </row>
    <row r="5" spans="1:7" ht="18.75" x14ac:dyDescent="0.3">
      <c r="A5" s="1" t="s">
        <v>7</v>
      </c>
      <c r="B5" s="8">
        <f>B6*B8</f>
        <v>124.5</v>
      </c>
      <c r="C5" s="3" t="s">
        <v>8</v>
      </c>
      <c r="D5" s="3"/>
      <c r="E5" s="5" t="s">
        <v>9</v>
      </c>
      <c r="F5" s="149" t="s">
        <v>10</v>
      </c>
      <c r="G5" s="3"/>
    </row>
    <row r="6" spans="1:7" ht="18.75" x14ac:dyDescent="0.3">
      <c r="A6" s="1" t="s">
        <v>11</v>
      </c>
      <c r="B6" s="10">
        <v>498</v>
      </c>
      <c r="C6" s="3" t="s">
        <v>5</v>
      </c>
      <c r="D6" s="3"/>
      <c r="E6" s="3" t="s">
        <v>12</v>
      </c>
      <c r="F6" s="149" t="s">
        <v>13</v>
      </c>
      <c r="G6" s="3"/>
    </row>
    <row r="7" spans="1:7" ht="18.75" x14ac:dyDescent="0.3">
      <c r="A7" s="1" t="s">
        <v>14</v>
      </c>
      <c r="B7" s="136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0.25</v>
      </c>
      <c r="C8" s="3"/>
      <c r="D8" s="3"/>
      <c r="E8" s="3" t="s">
        <v>17</v>
      </c>
      <c r="F8" s="1">
        <f>F7/B5</f>
        <v>9.6385542168674707</v>
      </c>
      <c r="G8" s="3"/>
    </row>
    <row r="9" spans="1:7" ht="18.75" x14ac:dyDescent="0.3">
      <c r="A9" s="1" t="s">
        <v>66</v>
      </c>
      <c r="B9" s="1" t="s">
        <v>29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50"/>
      <c r="D11" s="150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147"/>
      <c r="D13" s="147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/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151"/>
      <c r="B19" s="151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148" t="s">
        <v>25</v>
      </c>
      <c r="D21" s="146" t="s">
        <v>26</v>
      </c>
      <c r="E21" s="1"/>
      <c r="F21" s="211"/>
    </row>
    <row r="22" spans="1:12" ht="18.75" x14ac:dyDescent="0.3">
      <c r="A22" s="2077" t="s">
        <v>28</v>
      </c>
      <c r="B22" s="2077"/>
      <c r="C22" s="20">
        <v>0.1</v>
      </c>
      <c r="D22" s="74">
        <f>B5*C22/100*1000</f>
        <v>124.50000000000001</v>
      </c>
      <c r="E22" s="1"/>
      <c r="F22" s="212"/>
    </row>
    <row r="23" spans="1:12" ht="18.75" x14ac:dyDescent="0.3">
      <c r="A23" s="2077" t="s">
        <v>74</v>
      </c>
      <c r="B23" s="2077"/>
      <c r="C23" s="34">
        <v>3.6</v>
      </c>
      <c r="D23" s="74">
        <f>B5*C23/100*1000</f>
        <v>4482</v>
      </c>
      <c r="E23" s="1"/>
      <c r="F23" s="212"/>
    </row>
    <row r="24" spans="1:12" ht="18.75" x14ac:dyDescent="0.3">
      <c r="A24" s="2148" t="s">
        <v>29</v>
      </c>
      <c r="B24" s="2148"/>
      <c r="C24" s="20"/>
      <c r="D24" s="74"/>
      <c r="E24" s="1"/>
      <c r="F24" s="213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8.75" x14ac:dyDescent="0.3">
      <c r="A28" s="1" t="str">
        <f>B2</f>
        <v>TELARES D SUR</v>
      </c>
      <c r="B28" s="1"/>
      <c r="C28" s="44" t="str">
        <f>B7</f>
        <v>NEGRO</v>
      </c>
      <c r="D28" s="149" t="s">
        <v>30</v>
      </c>
      <c r="E28" s="9">
        <f>F4</f>
        <v>284</v>
      </c>
      <c r="F28" s="4">
        <f ca="1">F2</f>
        <v>45555</v>
      </c>
    </row>
    <row r="29" spans="1:12" ht="18.75" x14ac:dyDescent="0.3">
      <c r="A29" s="2079" t="s">
        <v>24</v>
      </c>
      <c r="B29" s="2079"/>
      <c r="C29" s="148" t="s">
        <v>25</v>
      </c>
      <c r="D29" s="146" t="s">
        <v>26</v>
      </c>
      <c r="E29" s="1"/>
      <c r="F29" s="1"/>
    </row>
    <row r="30" spans="1:12" ht="18.75" x14ac:dyDescent="0.3">
      <c r="A30" s="2149" t="str">
        <f>A22</f>
        <v>RUBINA LUMACRON 2GFL CONC</v>
      </c>
      <c r="B30" s="2150"/>
      <c r="C30" s="48">
        <v>0.1</v>
      </c>
      <c r="D30" s="49">
        <f>B5*C30/100*1000</f>
        <v>124.50000000000001</v>
      </c>
      <c r="E30" s="1"/>
      <c r="F30" s="1"/>
    </row>
    <row r="31" spans="1:12" ht="18.75" x14ac:dyDescent="0.3">
      <c r="A31" s="2123" t="str">
        <f>A23</f>
        <v>NEGRO DISPERSO TQ EXSF 300%</v>
      </c>
      <c r="B31" s="2124"/>
      <c r="C31" s="48">
        <f>C23</f>
        <v>3.6</v>
      </c>
      <c r="D31" s="49">
        <f t="shared" ref="D31" si="0">D23</f>
        <v>4482</v>
      </c>
      <c r="E31" s="1"/>
      <c r="F31" s="1"/>
    </row>
    <row r="32" spans="1:12" ht="15" customHeight="1" x14ac:dyDescent="0.3">
      <c r="A32" s="2095"/>
      <c r="B32" s="2096"/>
      <c r="C32" s="48"/>
      <c r="D32" s="49"/>
      <c r="E32" s="2107" t="s">
        <v>83</v>
      </c>
      <c r="F32" s="2108"/>
    </row>
    <row r="33" spans="1:4" x14ac:dyDescent="0.25">
      <c r="D33" s="50"/>
    </row>
    <row r="34" spans="1:4" x14ac:dyDescent="0.25">
      <c r="A34" s="2070" t="s">
        <v>69</v>
      </c>
      <c r="B34" s="2070"/>
      <c r="C34" s="2070"/>
      <c r="D34" s="2070"/>
    </row>
    <row r="35" spans="1:4" x14ac:dyDescent="0.25">
      <c r="A35" s="2070" t="s">
        <v>70</v>
      </c>
      <c r="B35" s="2070"/>
      <c r="C35" s="141">
        <v>2</v>
      </c>
      <c r="D35" s="141">
        <f>F7*C35</f>
        <v>2400</v>
      </c>
    </row>
    <row r="36" spans="1:4" x14ac:dyDescent="0.25">
      <c r="A36" s="2070" t="s">
        <v>71</v>
      </c>
      <c r="B36" s="2070"/>
      <c r="C36" s="141">
        <f>C35</f>
        <v>2</v>
      </c>
      <c r="D36" s="141">
        <f>F7*C36</f>
        <v>2400</v>
      </c>
    </row>
    <row r="37" spans="1:4" x14ac:dyDescent="0.25">
      <c r="A37" s="2070" t="s">
        <v>21</v>
      </c>
      <c r="B37" s="2070"/>
      <c r="C37" s="141">
        <v>1.5</v>
      </c>
      <c r="D37" s="141">
        <f>F7*C37</f>
        <v>1800</v>
      </c>
    </row>
  </sheetData>
  <mergeCells count="26">
    <mergeCell ref="E32:F32"/>
    <mergeCell ref="A34:D34"/>
    <mergeCell ref="A35:B35"/>
    <mergeCell ref="A36:B36"/>
    <mergeCell ref="A37:B37"/>
    <mergeCell ref="A30:B30"/>
    <mergeCell ref="A31:B31"/>
    <mergeCell ref="A32:B32"/>
    <mergeCell ref="A21:B21"/>
    <mergeCell ref="A22:B22"/>
    <mergeCell ref="A23:B23"/>
    <mergeCell ref="A24:B24"/>
    <mergeCell ref="A25:B25"/>
    <mergeCell ref="A29:B29"/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8" zoomScale="130" zoomScaleNormal="130" workbookViewId="0">
      <selection activeCell="A24" sqref="A24:B24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59</v>
      </c>
      <c r="C3" s="3"/>
      <c r="D3" s="5"/>
      <c r="E3" s="3" t="s">
        <v>3</v>
      </c>
      <c r="F3" s="149" t="s">
        <v>33</v>
      </c>
      <c r="G3" s="3"/>
    </row>
    <row r="4" spans="1:7" ht="18.75" x14ac:dyDescent="0.3">
      <c r="A4" s="1" t="s">
        <v>4</v>
      </c>
      <c r="B4" s="6">
        <v>1.52</v>
      </c>
      <c r="C4" s="3" t="s">
        <v>5</v>
      </c>
      <c r="D4" s="3"/>
      <c r="E4" s="3" t="s">
        <v>6</v>
      </c>
      <c r="F4" s="135">
        <v>283</v>
      </c>
      <c r="G4" s="3"/>
    </row>
    <row r="5" spans="1:7" ht="18.75" x14ac:dyDescent="0.3">
      <c r="A5" s="1" t="s">
        <v>7</v>
      </c>
      <c r="B5" s="8">
        <f>B6*B8</f>
        <v>124.5</v>
      </c>
      <c r="C5" s="3" t="s">
        <v>8</v>
      </c>
      <c r="D5" s="3"/>
      <c r="E5" s="5" t="s">
        <v>9</v>
      </c>
      <c r="F5" s="149" t="s">
        <v>10</v>
      </c>
      <c r="G5" s="3"/>
    </row>
    <row r="6" spans="1:7" ht="18.75" x14ac:dyDescent="0.3">
      <c r="A6" s="1" t="s">
        <v>11</v>
      </c>
      <c r="B6" s="10">
        <v>498</v>
      </c>
      <c r="C6" s="3" t="s">
        <v>5</v>
      </c>
      <c r="D6" s="3"/>
      <c r="E6" s="3" t="s">
        <v>12</v>
      </c>
      <c r="F6" s="149" t="s">
        <v>13</v>
      </c>
      <c r="G6" s="3"/>
    </row>
    <row r="7" spans="1:7" ht="18.75" x14ac:dyDescent="0.3">
      <c r="A7" s="1" t="s">
        <v>14</v>
      </c>
      <c r="B7" s="136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0.25</v>
      </c>
      <c r="C8" s="3"/>
      <c r="D8" s="3"/>
      <c r="E8" s="3" t="s">
        <v>17</v>
      </c>
      <c r="F8" s="1">
        <f>F7/B5</f>
        <v>9.6385542168674707</v>
      </c>
      <c r="G8" s="3"/>
    </row>
    <row r="9" spans="1:7" ht="18.75" x14ac:dyDescent="0.3">
      <c r="A9" s="1"/>
      <c r="B9" s="1" t="s">
        <v>29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50"/>
      <c r="D11" s="150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147"/>
      <c r="D13" s="147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/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151"/>
      <c r="B19" s="151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148" t="s">
        <v>25</v>
      </c>
      <c r="D21" s="146" t="s">
        <v>26</v>
      </c>
      <c r="E21" s="1"/>
      <c r="F21" s="1"/>
    </row>
    <row r="22" spans="1:12" ht="18.75" x14ac:dyDescent="0.3">
      <c r="A22" s="2077" t="s">
        <v>28</v>
      </c>
      <c r="B22" s="2077"/>
      <c r="C22" s="20">
        <v>0.1</v>
      </c>
      <c r="D22" s="74">
        <f>B5*C22/100*1000</f>
        <v>124.50000000000001</v>
      </c>
      <c r="E22" s="1"/>
      <c r="F22" s="1"/>
    </row>
    <row r="23" spans="1:12" ht="18.75" x14ac:dyDescent="0.3">
      <c r="A23" s="2077" t="s">
        <v>74</v>
      </c>
      <c r="B23" s="2077"/>
      <c r="C23" s="34">
        <v>3.6</v>
      </c>
      <c r="D23" s="74">
        <f>B5*C23/100*1000</f>
        <v>4482</v>
      </c>
      <c r="E23" s="1"/>
      <c r="F23" s="1"/>
    </row>
    <row r="24" spans="1:12" ht="18.75" x14ac:dyDescent="0.3">
      <c r="A24" s="2148"/>
      <c r="B24" s="2148"/>
      <c r="C24" s="20"/>
      <c r="D24" s="74"/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8.75" x14ac:dyDescent="0.3">
      <c r="A30" s="1" t="str">
        <f>B2</f>
        <v>TELARES D SUR</v>
      </c>
      <c r="B30" s="1"/>
      <c r="C30" s="44" t="str">
        <f>B7</f>
        <v>NEGRO</v>
      </c>
      <c r="D30" s="149" t="s">
        <v>30</v>
      </c>
      <c r="E30" s="9">
        <f>F4</f>
        <v>283</v>
      </c>
      <c r="F30" s="4">
        <f ca="1">F2</f>
        <v>45555</v>
      </c>
    </row>
    <row r="31" spans="1:12" ht="18.75" x14ac:dyDescent="0.3">
      <c r="A31" s="2079" t="s">
        <v>24</v>
      </c>
      <c r="B31" s="2079"/>
      <c r="C31" s="148" t="s">
        <v>25</v>
      </c>
      <c r="D31" s="146" t="s">
        <v>26</v>
      </c>
      <c r="E31" s="1"/>
      <c r="F31" s="1"/>
    </row>
    <row r="32" spans="1:12" ht="18.75" x14ac:dyDescent="0.3">
      <c r="A32" s="2149" t="str">
        <f>A22</f>
        <v>RUBINA LUMACRON 2GFL CONC</v>
      </c>
      <c r="B32" s="2150"/>
      <c r="C32" s="48">
        <v>0.1</v>
      </c>
      <c r="D32" s="49">
        <f>B5*C32/100*1000</f>
        <v>124.50000000000001</v>
      </c>
      <c r="E32" s="1"/>
      <c r="F32" s="1"/>
    </row>
    <row r="33" spans="1:6" ht="18.75" x14ac:dyDescent="0.3">
      <c r="A33" s="2123" t="str">
        <f>A23</f>
        <v>NEGRO DISPERSO TQ EXSF 300%</v>
      </c>
      <c r="B33" s="2124"/>
      <c r="C33" s="48">
        <f>C23</f>
        <v>3.6</v>
      </c>
      <c r="D33" s="49">
        <f t="shared" ref="D33" si="0">D23</f>
        <v>4482</v>
      </c>
      <c r="E33" s="1"/>
      <c r="F33" s="1"/>
    </row>
    <row r="34" spans="1:6" ht="18.75" x14ac:dyDescent="0.3">
      <c r="A34" s="2095"/>
      <c r="B34" s="2096"/>
      <c r="C34" s="48"/>
      <c r="D34" s="49"/>
      <c r="E34" s="1"/>
      <c r="F34" s="1"/>
    </row>
    <row r="35" spans="1:6" x14ac:dyDescent="0.25">
      <c r="D35" s="50"/>
    </row>
  </sheetData>
  <mergeCells count="21">
    <mergeCell ref="A32:B32"/>
    <mergeCell ref="A33:B33"/>
    <mergeCell ref="A34:B34"/>
    <mergeCell ref="A21:B21"/>
    <mergeCell ref="A22:B22"/>
    <mergeCell ref="A23:B23"/>
    <mergeCell ref="A24:B24"/>
    <mergeCell ref="A25:B25"/>
    <mergeCell ref="A31:B31"/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8" zoomScale="130" zoomScaleNormal="130" workbookViewId="0">
      <selection activeCell="C25" sqref="C25:D2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45" t="s">
        <v>73</v>
      </c>
      <c r="B2" s="14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133" t="s">
        <v>33</v>
      </c>
      <c r="G3" s="3"/>
    </row>
    <row r="4" spans="1:7" ht="18.75" x14ac:dyDescent="0.3">
      <c r="A4" s="1" t="s">
        <v>4</v>
      </c>
      <c r="B4" s="137">
        <v>1.62</v>
      </c>
      <c r="C4" s="3" t="s">
        <v>5</v>
      </c>
      <c r="D4" s="3"/>
      <c r="E4" s="3" t="s">
        <v>6</v>
      </c>
      <c r="F4" s="135">
        <v>278</v>
      </c>
      <c r="G4" s="3"/>
    </row>
    <row r="5" spans="1:7" ht="18.75" x14ac:dyDescent="0.3">
      <c r="A5" s="1" t="s">
        <v>7</v>
      </c>
      <c r="B5" s="138">
        <f>B6*B8</f>
        <v>145.72499999999999</v>
      </c>
      <c r="C5" s="3" t="s">
        <v>8</v>
      </c>
      <c r="D5" s="3"/>
      <c r="E5" s="5" t="s">
        <v>9</v>
      </c>
      <c r="F5" s="133" t="s">
        <v>10</v>
      </c>
      <c r="G5" s="3"/>
    </row>
    <row r="6" spans="1:7" ht="18.75" x14ac:dyDescent="0.3">
      <c r="A6" s="1" t="s">
        <v>11</v>
      </c>
      <c r="B6" s="139">
        <v>335</v>
      </c>
      <c r="C6" s="3" t="s">
        <v>5</v>
      </c>
      <c r="D6" s="3"/>
      <c r="E6" s="3" t="s">
        <v>12</v>
      </c>
      <c r="F6" s="133" t="s">
        <v>13</v>
      </c>
      <c r="G6" s="3"/>
    </row>
    <row r="7" spans="1:7" ht="18.75" x14ac:dyDescent="0.3">
      <c r="A7" s="1" t="s">
        <v>14</v>
      </c>
      <c r="B7" s="136" t="s">
        <v>60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">
        <f>F7/B5</f>
        <v>8.2346886258363359</v>
      </c>
      <c r="G8" s="3"/>
    </row>
    <row r="9" spans="1:7" ht="18.75" x14ac:dyDescent="0.3">
      <c r="A9" s="1" t="s">
        <v>66</v>
      </c>
      <c r="B9" s="1">
        <v>4548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134"/>
      <c r="D13" s="134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72" t="s">
        <v>25</v>
      </c>
      <c r="D18" s="131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4.0000000000000001E-3</v>
      </c>
      <c r="D19" s="74">
        <f>B5*C19/100*1000</f>
        <v>5.8289999999999997</v>
      </c>
      <c r="E19" s="1"/>
      <c r="F19" s="1"/>
    </row>
    <row r="20" spans="1:12" ht="18.75" x14ac:dyDescent="0.3">
      <c r="A20" s="2077" t="s">
        <v>62</v>
      </c>
      <c r="B20" s="2077"/>
      <c r="C20" s="119">
        <v>8.5000000000000006E-3</v>
      </c>
      <c r="D20" s="74">
        <f>B5*C20/100*1000</f>
        <v>12.386625</v>
      </c>
      <c r="E20" s="1"/>
      <c r="F20" s="1"/>
    </row>
    <row r="21" spans="1:12" ht="18.75" x14ac:dyDescent="0.3">
      <c r="A21" s="2077" t="s">
        <v>63</v>
      </c>
      <c r="B21" s="2077"/>
      <c r="C21" s="119">
        <v>0.96</v>
      </c>
      <c r="D21" s="74">
        <f>B5*C21/100*1000</f>
        <v>1398.9599999999998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47" t="str">
        <f>A7</f>
        <v>Color</v>
      </c>
      <c r="C24" s="44" t="str">
        <f>B7</f>
        <v>CYAN</v>
      </c>
      <c r="D24" s="133" t="s">
        <v>30</v>
      </c>
      <c r="E24" s="9">
        <f>F4</f>
        <v>278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72" t="s">
        <v>25</v>
      </c>
      <c r="D26" s="132" t="s">
        <v>26</v>
      </c>
      <c r="E26" s="1"/>
      <c r="F26" s="1"/>
    </row>
    <row r="27" spans="1:12" ht="18.75" x14ac:dyDescent="0.3">
      <c r="A27" s="2149" t="str">
        <f>A19</f>
        <v>AMARILLO LUMACRON E3G 200%</v>
      </c>
      <c r="B27" s="2150"/>
      <c r="C27" s="117">
        <f>C19</f>
        <v>4.0000000000000001E-3</v>
      </c>
      <c r="D27" s="49">
        <f>B5*C27/100*1000</f>
        <v>5.8289999999999997</v>
      </c>
      <c r="E27" s="1"/>
      <c r="F27" s="1"/>
    </row>
    <row r="28" spans="1:12" ht="18.75" x14ac:dyDescent="0.3">
      <c r="A28" s="2149" t="str">
        <f>A20</f>
        <v>ROJO SERILENE 2BL 200%</v>
      </c>
      <c r="B28" s="2150"/>
      <c r="C28" s="117">
        <f>C20</f>
        <v>8.5000000000000006E-3</v>
      </c>
      <c r="D28" s="49">
        <f>D20</f>
        <v>12.386625</v>
      </c>
      <c r="E28" s="1"/>
      <c r="F28" s="1"/>
    </row>
    <row r="29" spans="1:12" ht="18.75" x14ac:dyDescent="0.3">
      <c r="A29" s="2149" t="str">
        <f>A21</f>
        <v>TURQUESA LUMACRON SGL 200%</v>
      </c>
      <c r="B29" s="2150"/>
      <c r="C29" s="117">
        <f>C21</f>
        <v>0.96</v>
      </c>
      <c r="D29" s="49">
        <f>D21</f>
        <v>1398.9599999999998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6">
    <mergeCell ref="A34:B34"/>
    <mergeCell ref="A35:B35"/>
    <mergeCell ref="A26:B26"/>
    <mergeCell ref="A27:B27"/>
    <mergeCell ref="A28:B28"/>
    <mergeCell ref="A29:B29"/>
    <mergeCell ref="A32:D32"/>
    <mergeCell ref="A33:B33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A25:B25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topLeftCell="A4" zoomScale="130" zoomScaleNormal="130" workbookViewId="0">
      <selection activeCell="A12" sqref="A12:XFD1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45" t="s">
        <v>73</v>
      </c>
      <c r="B2" s="657" t="s">
        <v>31</v>
      </c>
      <c r="C2" s="3"/>
      <c r="D2" s="3"/>
      <c r="E2" s="3" t="s">
        <v>1</v>
      </c>
      <c r="F2" s="658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279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277</v>
      </c>
      <c r="G4" s="3"/>
    </row>
    <row r="5" spans="1:7" ht="18.75" x14ac:dyDescent="0.3">
      <c r="A5" s="1" t="s">
        <v>7</v>
      </c>
      <c r="B5" s="275">
        <f>B6*B8</f>
        <v>140.94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324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0.435</v>
      </c>
      <c r="C8" s="3"/>
      <c r="D8" s="3"/>
      <c r="E8" s="3" t="s">
        <v>17</v>
      </c>
      <c r="F8" s="296">
        <f>F7/B5</f>
        <v>8.5142613878246056</v>
      </c>
      <c r="G8" s="3"/>
    </row>
    <row r="9" spans="1:7" ht="18.75" x14ac:dyDescent="0.3">
      <c r="A9" s="1" t="s">
        <v>66</v>
      </c>
      <c r="B9" s="1">
        <v>4548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20</v>
      </c>
      <c r="B12" s="2155"/>
      <c r="C12" s="134"/>
      <c r="D12" s="134">
        <v>1</v>
      </c>
      <c r="E12" s="21">
        <f>F7*D12</f>
        <v>1200</v>
      </c>
      <c r="F12" s="1"/>
    </row>
    <row r="13" spans="1:7" ht="18.75" x14ac:dyDescent="0.3">
      <c r="A13" s="2154" t="s">
        <v>21</v>
      </c>
      <c r="B13" s="2155"/>
      <c r="C13" s="20"/>
      <c r="D13" s="21">
        <v>2</v>
      </c>
      <c r="E13" s="21">
        <f>D13*F7</f>
        <v>2400</v>
      </c>
      <c r="F13" s="1"/>
    </row>
    <row r="14" spans="1:7" ht="18.75" x14ac:dyDescent="0.3">
      <c r="A14" s="2072" t="s">
        <v>22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144"/>
      <c r="B15" s="2144"/>
      <c r="C15" s="51"/>
      <c r="D15" s="81"/>
      <c r="E15" s="81"/>
      <c r="F15" s="654" t="s">
        <v>84</v>
      </c>
    </row>
    <row r="16" spans="1:7" ht="18.75" x14ac:dyDescent="0.3">
      <c r="A16" s="2106" t="s">
        <v>23</v>
      </c>
      <c r="B16" s="2106"/>
      <c r="C16" s="2088" t="s">
        <v>72</v>
      </c>
      <c r="D16" s="2090"/>
      <c r="E16" s="1"/>
      <c r="F16" s="211"/>
    </row>
    <row r="17" spans="1:12" ht="18.75" x14ac:dyDescent="0.3">
      <c r="A17" s="2079" t="s">
        <v>24</v>
      </c>
      <c r="B17" s="2079"/>
      <c r="C17" s="72" t="s">
        <v>25</v>
      </c>
      <c r="D17" s="131" t="s">
        <v>26</v>
      </c>
      <c r="E17" s="1"/>
      <c r="F17" s="212"/>
    </row>
    <row r="18" spans="1:12" ht="18.75" x14ac:dyDescent="0.3">
      <c r="A18" s="2077" t="s">
        <v>61</v>
      </c>
      <c r="B18" s="2077"/>
      <c r="C18" s="119">
        <v>4.0000000000000001E-3</v>
      </c>
      <c r="D18" s="74">
        <f>B5*C18/100*1000</f>
        <v>5.6376000000000008</v>
      </c>
      <c r="E18" s="1"/>
      <c r="F18" s="212"/>
    </row>
    <row r="19" spans="1:12" ht="18.75" x14ac:dyDescent="0.3">
      <c r="A19" s="2077" t="s">
        <v>62</v>
      </c>
      <c r="B19" s="2077"/>
      <c r="C19" s="119">
        <v>8.5000000000000006E-3</v>
      </c>
      <c r="D19" s="74">
        <f>B5*C19/100*1000</f>
        <v>11.979900000000002</v>
      </c>
      <c r="E19" s="1"/>
      <c r="F19" s="212"/>
    </row>
    <row r="20" spans="1:12" ht="18.75" x14ac:dyDescent="0.3">
      <c r="A20" s="2077" t="s">
        <v>63</v>
      </c>
      <c r="B20" s="2077"/>
      <c r="C20" s="119">
        <v>0.96</v>
      </c>
      <c r="D20" s="74">
        <f>B5*C20/100*1000</f>
        <v>1353.0240000000001</v>
      </c>
      <c r="E20" s="1"/>
      <c r="F20" s="213"/>
    </row>
    <row r="21" spans="1:12" s="43" customFormat="1" ht="19.5" thickBot="1" x14ac:dyDescent="0.35">
      <c r="A21" s="38"/>
      <c r="B21" s="38"/>
      <c r="C21" s="39"/>
      <c r="D21" s="40"/>
      <c r="E21" s="41"/>
      <c r="F21" s="41"/>
      <c r="G21" s="42"/>
      <c r="H21" s="42"/>
      <c r="I21" s="42"/>
      <c r="J21" s="42"/>
      <c r="K21" s="42"/>
      <c r="L21" s="42"/>
    </row>
    <row r="22" spans="1:12" ht="18.75" x14ac:dyDescent="0.3">
      <c r="A22" s="36"/>
      <c r="B22" s="36"/>
      <c r="C22" s="22"/>
      <c r="D22" s="23"/>
      <c r="E22" s="25"/>
      <c r="F22" s="25"/>
    </row>
    <row r="23" spans="1:12" ht="18.75" x14ac:dyDescent="0.3">
      <c r="A23" s="3" t="str">
        <f>B2</f>
        <v>TELARES D SUR</v>
      </c>
      <c r="B23" s="2130" t="str">
        <f>B7</f>
        <v>CYAN</v>
      </c>
      <c r="C23" s="2130"/>
      <c r="D23" s="133" t="s">
        <v>30</v>
      </c>
      <c r="E23" s="9">
        <f>F4</f>
        <v>277</v>
      </c>
      <c r="F23" s="4">
        <f ca="1">F2</f>
        <v>45555</v>
      </c>
    </row>
    <row r="24" spans="1:12" ht="18.75" x14ac:dyDescent="0.3">
      <c r="A24" s="2152" t="str">
        <f>A16</f>
        <v>Colorantes</v>
      </c>
      <c r="B24" s="2152"/>
      <c r="C24" s="2152"/>
      <c r="D24" s="2152"/>
      <c r="E24" s="9"/>
      <c r="F24" s="4"/>
    </row>
    <row r="25" spans="1:12" ht="18.75" x14ac:dyDescent="0.3">
      <c r="A25" s="2075" t="s">
        <v>24</v>
      </c>
      <c r="B25" s="2075"/>
      <c r="C25" s="72" t="s">
        <v>25</v>
      </c>
      <c r="D25" s="132" t="s">
        <v>26</v>
      </c>
      <c r="E25" s="1"/>
      <c r="F25" s="1"/>
    </row>
    <row r="26" spans="1:12" ht="18.75" x14ac:dyDescent="0.3">
      <c r="A26" s="2149" t="str">
        <f>A18</f>
        <v>AMARILLO LUMACRON E3G 200%</v>
      </c>
      <c r="B26" s="2150"/>
      <c r="C26" s="117">
        <f>C18</f>
        <v>4.0000000000000001E-3</v>
      </c>
      <c r="D26" s="49">
        <f>B5*C26/100*1000</f>
        <v>5.6376000000000008</v>
      </c>
      <c r="E26" s="1"/>
      <c r="F26" s="1"/>
    </row>
    <row r="27" spans="1:12" ht="18.75" x14ac:dyDescent="0.3">
      <c r="A27" s="2149" t="str">
        <f>A19</f>
        <v>ROJO SERILENE 2BL 200%</v>
      </c>
      <c r="B27" s="2150"/>
      <c r="C27" s="117">
        <f>C19</f>
        <v>8.5000000000000006E-3</v>
      </c>
      <c r="D27" s="49">
        <f>D19</f>
        <v>11.979900000000002</v>
      </c>
      <c r="E27" s="1"/>
      <c r="F27" s="1"/>
    </row>
    <row r="28" spans="1:12" ht="18.75" x14ac:dyDescent="0.3">
      <c r="A28" s="2149" t="str">
        <f>A20</f>
        <v>TURQUESA LUMACRON SGL 200%</v>
      </c>
      <c r="B28" s="2150"/>
      <c r="C28" s="117">
        <f>C20</f>
        <v>0.96</v>
      </c>
      <c r="D28" s="49">
        <f>D20</f>
        <v>1353.0240000000001</v>
      </c>
      <c r="E28" s="2069" t="s">
        <v>83</v>
      </c>
      <c r="F28" s="2069"/>
    </row>
    <row r="29" spans="1:12" ht="18.75" x14ac:dyDescent="0.3">
      <c r="A29" s="142"/>
      <c r="B29" s="142"/>
      <c r="C29" s="143"/>
      <c r="D29" s="144"/>
      <c r="E29" s="1"/>
      <c r="F29" s="1"/>
    </row>
    <row r="30" spans="1:12" x14ac:dyDescent="0.25">
      <c r="D30" s="50"/>
    </row>
    <row r="31" spans="1:12" x14ac:dyDescent="0.25">
      <c r="A31" s="2070" t="s">
        <v>69</v>
      </c>
      <c r="B31" s="2070"/>
      <c r="C31" s="2070"/>
      <c r="D31" s="2070"/>
    </row>
    <row r="32" spans="1:12" x14ac:dyDescent="0.25">
      <c r="A32" s="2070" t="s">
        <v>70</v>
      </c>
      <c r="B32" s="2070"/>
      <c r="C32" s="141">
        <v>2</v>
      </c>
      <c r="D32" s="141">
        <f>F7*C32</f>
        <v>2400</v>
      </c>
    </row>
    <row r="33" spans="1:4" x14ac:dyDescent="0.25">
      <c r="A33" s="2070" t="s">
        <v>71</v>
      </c>
      <c r="B33" s="2070"/>
      <c r="C33" s="141">
        <f>C32</f>
        <v>2</v>
      </c>
      <c r="D33" s="141">
        <f>F7*C33</f>
        <v>2400</v>
      </c>
    </row>
    <row r="34" spans="1:4" x14ac:dyDescent="0.25">
      <c r="A34" s="2070" t="s">
        <v>21</v>
      </c>
      <c r="B34" s="2070"/>
      <c r="C34" s="141">
        <v>1.5</v>
      </c>
      <c r="D34" s="141">
        <f>F7*C34</f>
        <v>1800</v>
      </c>
    </row>
  </sheetData>
  <mergeCells count="27">
    <mergeCell ref="A19:B19"/>
    <mergeCell ref="A20:B20"/>
    <mergeCell ref="B23:C23"/>
    <mergeCell ref="A33:B33"/>
    <mergeCell ref="A34:B34"/>
    <mergeCell ref="A25:B25"/>
    <mergeCell ref="A26:B26"/>
    <mergeCell ref="A27:B27"/>
    <mergeCell ref="A28:B28"/>
    <mergeCell ref="A31:D31"/>
    <mergeCell ref="A32:B32"/>
    <mergeCell ref="E28:F28"/>
    <mergeCell ref="A1:B1"/>
    <mergeCell ref="C1:D1"/>
    <mergeCell ref="E1:F1"/>
    <mergeCell ref="A11:B11"/>
    <mergeCell ref="C11:E11"/>
    <mergeCell ref="A24:B24"/>
    <mergeCell ref="C24:D24"/>
    <mergeCell ref="A12:B12"/>
    <mergeCell ref="A13:B13"/>
    <mergeCell ref="A14:B14"/>
    <mergeCell ref="A15:B15"/>
    <mergeCell ref="A16:B16"/>
    <mergeCell ref="C16:D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4" zoomScale="130" zoomScaleNormal="130" workbookViewId="0">
      <selection activeCell="A11" sqref="A11:B11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45" t="s">
        <v>73</v>
      </c>
      <c r="B2" s="14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133" t="s">
        <v>33</v>
      </c>
      <c r="G3" s="3"/>
    </row>
    <row r="4" spans="1:7" ht="18.75" x14ac:dyDescent="0.3">
      <c r="A4" s="1" t="s">
        <v>4</v>
      </c>
      <c r="B4" s="137">
        <v>1.62</v>
      </c>
      <c r="C4" s="3" t="s">
        <v>5</v>
      </c>
      <c r="D4" s="3"/>
      <c r="E4" s="3" t="s">
        <v>6</v>
      </c>
      <c r="F4" s="135">
        <v>276</v>
      </c>
      <c r="G4" s="3"/>
    </row>
    <row r="5" spans="1:7" ht="18.75" x14ac:dyDescent="0.3">
      <c r="A5" s="1" t="s">
        <v>7</v>
      </c>
      <c r="B5" s="138">
        <f>B6*B8</f>
        <v>139.19999999999999</v>
      </c>
      <c r="C5" s="3" t="s">
        <v>8</v>
      </c>
      <c r="D5" s="3"/>
      <c r="E5" s="5" t="s">
        <v>9</v>
      </c>
      <c r="F5" s="133" t="s">
        <v>10</v>
      </c>
      <c r="G5" s="3"/>
    </row>
    <row r="6" spans="1:7" ht="18.75" x14ac:dyDescent="0.3">
      <c r="A6" s="1" t="s">
        <v>11</v>
      </c>
      <c r="B6" s="139">
        <v>320</v>
      </c>
      <c r="C6" s="3" t="s">
        <v>5</v>
      </c>
      <c r="D6" s="3"/>
      <c r="E6" s="3" t="s">
        <v>12</v>
      </c>
      <c r="F6" s="133" t="s">
        <v>13</v>
      </c>
      <c r="G6" s="3"/>
    </row>
    <row r="7" spans="1:7" ht="18.75" x14ac:dyDescent="0.3">
      <c r="A7" s="1" t="s">
        <v>14</v>
      </c>
      <c r="B7" s="136" t="s">
        <v>60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">
        <f>F7/B5</f>
        <v>8.6206896551724146</v>
      </c>
      <c r="G8" s="3"/>
    </row>
    <row r="9" spans="1:7" ht="18.75" x14ac:dyDescent="0.3">
      <c r="A9" s="1" t="s">
        <v>66</v>
      </c>
      <c r="B9" s="1">
        <v>4548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072" t="s">
        <v>20</v>
      </c>
      <c r="B13" s="2072"/>
      <c r="C13" s="134"/>
      <c r="D13" s="134">
        <v>1</v>
      </c>
      <c r="E13" s="21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72" t="s">
        <v>25</v>
      </c>
      <c r="D18" s="131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4.0000000000000001E-3</v>
      </c>
      <c r="D19" s="74">
        <f>B5*C19/100*1000</f>
        <v>5.5679999999999996</v>
      </c>
      <c r="E19" s="1"/>
      <c r="F19" s="1"/>
    </row>
    <row r="20" spans="1:12" ht="18.75" x14ac:dyDescent="0.3">
      <c r="A20" s="2077" t="s">
        <v>62</v>
      </c>
      <c r="B20" s="2077"/>
      <c r="C20" s="119">
        <v>8.5000000000000006E-3</v>
      </c>
      <c r="D20" s="74">
        <f>B5*C20/100*1000</f>
        <v>11.832000000000001</v>
      </c>
      <c r="E20" s="1"/>
      <c r="F20" s="1"/>
    </row>
    <row r="21" spans="1:12" ht="18.75" x14ac:dyDescent="0.3">
      <c r="A21" s="2077" t="s">
        <v>63</v>
      </c>
      <c r="B21" s="2077"/>
      <c r="C21" s="119">
        <v>0.96</v>
      </c>
      <c r="D21" s="74">
        <f>B5*C21/100*1000</f>
        <v>1336.3199999999997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133" t="s">
        <v>30</v>
      </c>
      <c r="E24" s="9">
        <f>F4</f>
        <v>276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72" t="s">
        <v>25</v>
      </c>
      <c r="D26" s="132" t="s">
        <v>26</v>
      </c>
      <c r="E26" s="1"/>
      <c r="F26" s="1"/>
    </row>
    <row r="27" spans="1:12" ht="18.75" x14ac:dyDescent="0.3">
      <c r="A27" s="2149" t="str">
        <f>A19</f>
        <v>AMARILLO LUMACRON E3G 200%</v>
      </c>
      <c r="B27" s="2150"/>
      <c r="C27" s="117">
        <f>C19</f>
        <v>4.0000000000000001E-3</v>
      </c>
      <c r="D27" s="49">
        <f>B5*C27/100*1000</f>
        <v>5.5679999999999996</v>
      </c>
      <c r="E27" s="1"/>
      <c r="F27" s="1"/>
    </row>
    <row r="28" spans="1:12" ht="18.75" x14ac:dyDescent="0.3">
      <c r="A28" s="2149" t="str">
        <f>A20</f>
        <v>ROJO SERILENE 2BL 200%</v>
      </c>
      <c r="B28" s="2150"/>
      <c r="C28" s="117">
        <f>C20</f>
        <v>8.5000000000000006E-3</v>
      </c>
      <c r="D28" s="49">
        <f>D20</f>
        <v>11.832000000000001</v>
      </c>
      <c r="E28" s="1"/>
      <c r="F28" s="1"/>
    </row>
    <row r="29" spans="1:12" ht="18.75" x14ac:dyDescent="0.3">
      <c r="A29" s="2149" t="str">
        <f>A21</f>
        <v>TURQUESA LUMACRON SGL 200%</v>
      </c>
      <c r="B29" s="2150"/>
      <c r="C29" s="117">
        <f>C21</f>
        <v>0.96</v>
      </c>
      <c r="D29" s="49">
        <f>D21</f>
        <v>1336.3199999999997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34:B34"/>
    <mergeCell ref="A35:B35"/>
    <mergeCell ref="A26:B26"/>
    <mergeCell ref="A27:B27"/>
    <mergeCell ref="A28:B28"/>
    <mergeCell ref="A29:B29"/>
    <mergeCell ref="A32:D32"/>
    <mergeCell ref="A33:B33"/>
    <mergeCell ref="A25:B25"/>
    <mergeCell ref="C25:D25"/>
    <mergeCell ref="A13:B13"/>
    <mergeCell ref="A14:B14"/>
    <mergeCell ref="A15:B15"/>
    <mergeCell ref="A16:B16"/>
    <mergeCell ref="A17:B17"/>
    <mergeCell ref="C17:D17"/>
    <mergeCell ref="A18:B18"/>
    <mergeCell ref="A19:B19"/>
    <mergeCell ref="A20:B20"/>
    <mergeCell ref="A21:B21"/>
    <mergeCell ref="B24:C24"/>
    <mergeCell ref="A12:B12"/>
    <mergeCell ref="A1:B1"/>
    <mergeCell ref="C1:D1"/>
    <mergeCell ref="E1:F1"/>
    <mergeCell ref="A11:B11"/>
    <mergeCell ref="C11:E11"/>
  </mergeCells>
  <pageMargins left="0.7" right="0.7" top="0.75" bottom="0.75" header="0.3" footer="0.3"/>
  <pageSetup paperSize="9" orientation="portrait"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7" zoomScale="130" zoomScaleNormal="130" workbookViewId="0">
      <selection activeCell="B8" sqref="B8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64</v>
      </c>
      <c r="C3" s="3"/>
      <c r="D3" s="5"/>
      <c r="E3" s="3" t="s">
        <v>3</v>
      </c>
      <c r="F3" s="155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135">
        <v>238</v>
      </c>
      <c r="G4" s="3"/>
    </row>
    <row r="5" spans="1:7" ht="18.75" x14ac:dyDescent="0.3">
      <c r="A5" s="1" t="s">
        <v>7</v>
      </c>
      <c r="B5" s="8">
        <f>B6*B8</f>
        <v>150.94499999999999</v>
      </c>
      <c r="C5" s="3" t="s">
        <v>8</v>
      </c>
      <c r="D5" s="3"/>
      <c r="E5" s="5" t="s">
        <v>9</v>
      </c>
      <c r="F5" s="155" t="s">
        <v>10</v>
      </c>
      <c r="G5" s="3"/>
    </row>
    <row r="6" spans="1:7" ht="18.75" x14ac:dyDescent="0.3">
      <c r="A6" s="1" t="s">
        <v>11</v>
      </c>
      <c r="B6" s="10">
        <v>347</v>
      </c>
      <c r="C6" s="3" t="s">
        <v>5</v>
      </c>
      <c r="D6" s="3"/>
      <c r="E6" s="3" t="s">
        <v>12</v>
      </c>
      <c r="F6" s="155" t="s">
        <v>13</v>
      </c>
      <c r="G6" s="3"/>
    </row>
    <row r="7" spans="1:7" ht="18.75" x14ac:dyDescent="0.3">
      <c r="A7" s="1" t="s">
        <v>14</v>
      </c>
      <c r="B7" s="136" t="s">
        <v>80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40">
        <v>0.435</v>
      </c>
      <c r="C8" s="3"/>
      <c r="D8" s="3"/>
      <c r="E8" s="3" t="s">
        <v>17</v>
      </c>
      <c r="F8" s="155">
        <f>F7/B5</f>
        <v>7.9499155321474717</v>
      </c>
      <c r="G8" s="3"/>
    </row>
    <row r="9" spans="1:7" ht="18.75" x14ac:dyDescent="0.3">
      <c r="A9" s="1" t="s">
        <v>66</v>
      </c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130"/>
      <c r="D12" s="130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28"/>
      <c r="D14" s="12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129"/>
      <c r="B19" s="129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392.45699999999999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113.20874999999999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2415.12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</v>
      </c>
      <c r="C30" s="2130"/>
      <c r="D30" s="126" t="s">
        <v>30</v>
      </c>
      <c r="E30" s="9">
        <f>F4</f>
        <v>238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127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392.45699999999999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113.20874999999999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2415.12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22"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237</v>
      </c>
      <c r="G4" s="3"/>
    </row>
    <row r="5" spans="1:7" ht="18.75" x14ac:dyDescent="0.3">
      <c r="A5" s="1" t="s">
        <v>7</v>
      </c>
      <c r="B5" s="8">
        <f>B6*B8</f>
        <v>150.94499999999999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7.9499155321474717</v>
      </c>
      <c r="G8" s="3"/>
    </row>
    <row r="9" spans="1:7" ht="18.75" x14ac:dyDescent="0.3">
      <c r="A9" s="1" t="s">
        <v>66</v>
      </c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130"/>
      <c r="D12" s="130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28"/>
      <c r="D14" s="12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129"/>
      <c r="B19" s="129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392.45699999999999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113.20874999999999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2415.12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126" t="s">
        <v>30</v>
      </c>
      <c r="E30" s="9">
        <f>F4</f>
        <v>237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127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392.45699999999999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113.20874999999999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2415.12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3" sqref="B3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236</v>
      </c>
      <c r="G4" s="3"/>
    </row>
    <row r="5" spans="1:7" ht="18.75" x14ac:dyDescent="0.3">
      <c r="A5" s="1" t="s">
        <v>7</v>
      </c>
      <c r="B5" s="8">
        <f>B6*B8</f>
        <v>150.94499999999999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7.9499155321474717</v>
      </c>
      <c r="G8" s="3"/>
    </row>
    <row r="9" spans="1:7" ht="18.75" x14ac:dyDescent="0.3">
      <c r="A9" s="1" t="s">
        <v>66</v>
      </c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130"/>
      <c r="D12" s="130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28"/>
      <c r="D14" s="12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129"/>
      <c r="B19" s="129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392.45699999999999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113.20874999999999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2415.12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126" t="s">
        <v>30</v>
      </c>
      <c r="E30" s="9">
        <f>F4</f>
        <v>236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127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392.45699999999999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113.20874999999999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2415.12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7" sqref="B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68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218</v>
      </c>
      <c r="G4" s="3"/>
    </row>
    <row r="5" spans="1:7" ht="18.75" x14ac:dyDescent="0.3">
      <c r="A5" s="1" t="s">
        <v>7</v>
      </c>
      <c r="B5" s="8">
        <f>B6*B8</f>
        <v>147.03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338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65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8.1615996735360135</v>
      </c>
      <c r="G8" s="3"/>
    </row>
    <row r="9" spans="1:7" ht="18.75" x14ac:dyDescent="0.3">
      <c r="A9" s="1" t="s">
        <v>66</v>
      </c>
      <c r="B9" s="1">
        <v>4432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4" t="s">
        <v>18</v>
      </c>
      <c r="B12" s="13"/>
      <c r="C12" s="125"/>
      <c r="D12" s="125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22"/>
      <c r="D14" s="122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123"/>
      <c r="B19" s="123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61</v>
      </c>
      <c r="B22" s="2124"/>
      <c r="C22" s="20">
        <v>0.24</v>
      </c>
      <c r="D22" s="33">
        <f>B5*C22/100*1000</f>
        <v>352.87199999999996</v>
      </c>
      <c r="E22" s="1"/>
      <c r="F22" s="1"/>
    </row>
    <row r="23" spans="1:12" ht="18.75" x14ac:dyDescent="0.3">
      <c r="A23" s="2179" t="s">
        <v>67</v>
      </c>
      <c r="B23" s="2207"/>
      <c r="C23" s="34">
        <v>0.36</v>
      </c>
      <c r="D23" s="33">
        <f>B5*C23/100*1000</f>
        <v>529.30799999999999</v>
      </c>
      <c r="E23" s="1"/>
      <c r="F23" s="1"/>
    </row>
    <row r="24" spans="1:12" ht="19.5" thickBot="1" x14ac:dyDescent="0.35">
      <c r="A24" s="2203"/>
      <c r="B24" s="2204"/>
      <c r="C24" s="35" t="s">
        <v>29</v>
      </c>
      <c r="D24" s="33"/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9.5" thickBot="1" x14ac:dyDescent="0.35">
      <c r="A29" s="3" t="str">
        <f>B2</f>
        <v>TELARES D SUR</v>
      </c>
      <c r="B29" s="2130" t="str">
        <f>B7</f>
        <v>VERDE FERRO</v>
      </c>
      <c r="C29" s="2130"/>
      <c r="D29" s="120" t="s">
        <v>30</v>
      </c>
      <c r="E29" s="9">
        <f>F4</f>
        <v>218</v>
      </c>
      <c r="F29" s="4">
        <f ca="1">F2</f>
        <v>45555</v>
      </c>
    </row>
    <row r="30" spans="1:12" ht="19.5" thickBot="1" x14ac:dyDescent="0.35">
      <c r="A30" s="2194" t="str">
        <f>A20</f>
        <v>Colorantes</v>
      </c>
      <c r="B30" s="2195"/>
      <c r="C30" s="58"/>
      <c r="D30" s="59"/>
      <c r="E30" s="9"/>
      <c r="F30" s="4"/>
    </row>
    <row r="31" spans="1:12" ht="18.75" x14ac:dyDescent="0.3">
      <c r="A31" s="2075" t="s">
        <v>24</v>
      </c>
      <c r="B31" s="2075"/>
      <c r="C31" s="56" t="s">
        <v>25</v>
      </c>
      <c r="D31" s="121" t="s">
        <v>26</v>
      </c>
      <c r="E31" s="1"/>
      <c r="F31" s="1"/>
    </row>
    <row r="32" spans="1:12" ht="18.75" x14ac:dyDescent="0.3">
      <c r="A32" s="2123" t="str">
        <f>A22</f>
        <v>AMARILLO LUMACRON E3G 200%</v>
      </c>
      <c r="B32" s="2124"/>
      <c r="C32" s="48">
        <f>C22</f>
        <v>0.24</v>
      </c>
      <c r="D32" s="49">
        <f>B5*C32/100*1000</f>
        <v>352.87199999999996</v>
      </c>
      <c r="E32" s="1"/>
      <c r="F32" s="1"/>
    </row>
    <row r="33" spans="1:6" ht="18.75" x14ac:dyDescent="0.3">
      <c r="A33" s="2123" t="str">
        <f>A23</f>
        <v>AZUL LUMACRON F2GS 200%</v>
      </c>
      <c r="B33" s="2124"/>
      <c r="C33" s="48">
        <f>C23</f>
        <v>0.36</v>
      </c>
      <c r="D33" s="49">
        <f>B5*C33/100*1000</f>
        <v>529.30799999999999</v>
      </c>
      <c r="E33" s="1"/>
      <c r="F33" s="1"/>
    </row>
    <row r="34" spans="1:6" ht="18.75" x14ac:dyDescent="0.3">
      <c r="A34" s="2123"/>
      <c r="B34" s="2124"/>
      <c r="C34" s="48"/>
      <c r="D34" s="49"/>
      <c r="E34" s="1"/>
      <c r="F34" s="1"/>
    </row>
    <row r="35" spans="1:6" x14ac:dyDescent="0.25">
      <c r="D35" s="50"/>
    </row>
  </sheetData>
  <mergeCells count="20"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20:B20"/>
    <mergeCell ref="A22:B22"/>
    <mergeCell ref="A33:B33"/>
    <mergeCell ref="A34:B34"/>
    <mergeCell ref="A24:B24"/>
    <mergeCell ref="A25:B25"/>
    <mergeCell ref="B29:C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68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217</v>
      </c>
      <c r="G4" s="3"/>
    </row>
    <row r="5" spans="1:7" ht="18.75" x14ac:dyDescent="0.3">
      <c r="A5" s="1" t="s">
        <v>7</v>
      </c>
      <c r="B5" s="8">
        <f>B6*B8</f>
        <v>147.9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340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65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8.1135902636916839</v>
      </c>
      <c r="G8" s="3"/>
    </row>
    <row r="9" spans="1:7" ht="18.75" x14ac:dyDescent="0.3">
      <c r="A9" s="1" t="s">
        <v>66</v>
      </c>
      <c r="B9" s="1">
        <v>4432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4" t="s">
        <v>18</v>
      </c>
      <c r="B12" s="13"/>
      <c r="C12" s="125"/>
      <c r="D12" s="125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22"/>
      <c r="D14" s="122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123"/>
      <c r="B19" s="123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61</v>
      </c>
      <c r="B22" s="2124"/>
      <c r="C22" s="20">
        <v>0.24</v>
      </c>
      <c r="D22" s="33">
        <f>B5*C22/100*1000</f>
        <v>354.96</v>
      </c>
      <c r="E22" s="1"/>
      <c r="F22" s="1"/>
    </row>
    <row r="23" spans="1:12" ht="18.75" x14ac:dyDescent="0.3">
      <c r="A23" s="2179" t="s">
        <v>67</v>
      </c>
      <c r="B23" s="2207"/>
      <c r="C23" s="34">
        <v>0.36</v>
      </c>
      <c r="D23" s="33">
        <f>B5*C23/100*1000</f>
        <v>532.44000000000005</v>
      </c>
      <c r="E23" s="1"/>
      <c r="F23" s="1"/>
    </row>
    <row r="24" spans="1:12" ht="19.5" thickBot="1" x14ac:dyDescent="0.35">
      <c r="A24" s="2203"/>
      <c r="B24" s="2204"/>
      <c r="C24" s="35" t="s">
        <v>29</v>
      </c>
      <c r="D24" s="33"/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9.5" thickBot="1" x14ac:dyDescent="0.35">
      <c r="A29" s="3" t="str">
        <f>B2</f>
        <v>TELARES D SUR</v>
      </c>
      <c r="B29" s="2130" t="str">
        <f>B7</f>
        <v>VERDE FERRO</v>
      </c>
      <c r="C29" s="2130"/>
      <c r="D29" s="120" t="s">
        <v>30</v>
      </c>
      <c r="E29" s="9">
        <f>F4</f>
        <v>217</v>
      </c>
      <c r="F29" s="4">
        <f ca="1">F2</f>
        <v>45555</v>
      </c>
    </row>
    <row r="30" spans="1:12" ht="19.5" thickBot="1" x14ac:dyDescent="0.35">
      <c r="A30" s="2194" t="str">
        <f>A20</f>
        <v>Colorantes</v>
      </c>
      <c r="B30" s="2195"/>
      <c r="C30" s="58"/>
      <c r="D30" s="59"/>
      <c r="E30" s="9"/>
      <c r="F30" s="4"/>
    </row>
    <row r="31" spans="1:12" ht="18.75" x14ac:dyDescent="0.3">
      <c r="A31" s="2075" t="s">
        <v>24</v>
      </c>
      <c r="B31" s="2075"/>
      <c r="C31" s="56" t="s">
        <v>25</v>
      </c>
      <c r="D31" s="121" t="s">
        <v>26</v>
      </c>
      <c r="E31" s="1"/>
      <c r="F31" s="1"/>
    </row>
    <row r="32" spans="1:12" ht="18.75" x14ac:dyDescent="0.3">
      <c r="A32" s="2123" t="str">
        <f>A22</f>
        <v>AMARILLO LUMACRON E3G 200%</v>
      </c>
      <c r="B32" s="2124"/>
      <c r="C32" s="48">
        <f>C22</f>
        <v>0.24</v>
      </c>
      <c r="D32" s="49">
        <f>B5*C32/100*1000</f>
        <v>354.96</v>
      </c>
      <c r="E32" s="1"/>
      <c r="F32" s="1"/>
    </row>
    <row r="33" spans="1:6" ht="18.75" x14ac:dyDescent="0.3">
      <c r="A33" s="2123" t="str">
        <f>A23</f>
        <v>AZUL LUMACRON F2GS 200%</v>
      </c>
      <c r="B33" s="2124"/>
      <c r="C33" s="48">
        <f>C23</f>
        <v>0.36</v>
      </c>
      <c r="D33" s="49">
        <f>B5*C33/100*1000</f>
        <v>532.44000000000005</v>
      </c>
      <c r="E33" s="1"/>
      <c r="F33" s="1"/>
    </row>
    <row r="34" spans="1:6" ht="18.75" x14ac:dyDescent="0.3">
      <c r="A34" s="2123"/>
      <c r="B34" s="2124"/>
      <c r="C34" s="48"/>
      <c r="D34" s="49"/>
      <c r="E34" s="1"/>
      <c r="F34" s="1"/>
    </row>
    <row r="35" spans="1:6" x14ac:dyDescent="0.25">
      <c r="D35" s="50"/>
    </row>
  </sheetData>
  <mergeCells count="20"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20:B20"/>
    <mergeCell ref="A22:B22"/>
    <mergeCell ref="A33:B33"/>
    <mergeCell ref="A34:B34"/>
    <mergeCell ref="A24:B24"/>
    <mergeCell ref="A25:B25"/>
    <mergeCell ref="B29:C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zoomScale="130" zoomScaleNormal="130" workbookViewId="0">
      <selection activeCell="B10" sqref="B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68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216</v>
      </c>
      <c r="G4" s="3"/>
    </row>
    <row r="5" spans="1:7" ht="18.75" x14ac:dyDescent="0.3">
      <c r="A5" s="1" t="s">
        <v>7</v>
      </c>
      <c r="B5" s="8">
        <f>B6*B8</f>
        <v>159.64500000000001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367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65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7.5166776284882078</v>
      </c>
      <c r="G8" s="3"/>
    </row>
    <row r="9" spans="1:7" ht="18.75" x14ac:dyDescent="0.3">
      <c r="A9" s="1" t="s">
        <v>66</v>
      </c>
      <c r="B9" s="1">
        <v>4432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4" t="s">
        <v>18</v>
      </c>
      <c r="B12" s="13"/>
      <c r="C12" s="125"/>
      <c r="D12" s="125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22"/>
      <c r="D14" s="122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123"/>
      <c r="B19" s="123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61</v>
      </c>
      <c r="B22" s="2124"/>
      <c r="C22" s="20">
        <v>0.24</v>
      </c>
      <c r="D22" s="33">
        <f>B5*C22/100*1000</f>
        <v>383.14799999999997</v>
      </c>
      <c r="E22" s="1"/>
      <c r="F22" s="1"/>
    </row>
    <row r="23" spans="1:12" ht="18.75" x14ac:dyDescent="0.3">
      <c r="A23" s="2179" t="s">
        <v>67</v>
      </c>
      <c r="B23" s="2207"/>
      <c r="C23" s="34">
        <v>0.36</v>
      </c>
      <c r="D23" s="33">
        <f>B5*C23/100*1000</f>
        <v>574.72199999999998</v>
      </c>
      <c r="E23" s="1"/>
      <c r="F23" s="1"/>
    </row>
    <row r="24" spans="1:12" ht="19.5" thickBot="1" x14ac:dyDescent="0.35">
      <c r="A24" s="2203"/>
      <c r="B24" s="2204"/>
      <c r="C24" s="35" t="s">
        <v>29</v>
      </c>
      <c r="D24" s="33"/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9.5" thickBot="1" x14ac:dyDescent="0.35">
      <c r="A29" s="3" t="str">
        <f>B2</f>
        <v>TELARES D SUR</v>
      </c>
      <c r="B29" s="2130" t="str">
        <f>B7</f>
        <v>VERDE FERRO</v>
      </c>
      <c r="C29" s="2130"/>
      <c r="D29" s="120" t="s">
        <v>30</v>
      </c>
      <c r="E29" s="9">
        <f>F4</f>
        <v>216</v>
      </c>
      <c r="F29" s="4">
        <f ca="1">F2</f>
        <v>45555</v>
      </c>
    </row>
    <row r="30" spans="1:12" ht="19.5" thickBot="1" x14ac:dyDescent="0.35">
      <c r="A30" s="2194" t="str">
        <f>A20</f>
        <v>Colorantes</v>
      </c>
      <c r="B30" s="2195"/>
      <c r="C30" s="58"/>
      <c r="D30" s="59"/>
      <c r="E30" s="9"/>
      <c r="F30" s="4"/>
    </row>
    <row r="31" spans="1:12" ht="18.75" x14ac:dyDescent="0.3">
      <c r="A31" s="2075" t="s">
        <v>24</v>
      </c>
      <c r="B31" s="2075"/>
      <c r="C31" s="56" t="s">
        <v>25</v>
      </c>
      <c r="D31" s="121" t="s">
        <v>26</v>
      </c>
      <c r="E31" s="1"/>
      <c r="F31" s="1"/>
    </row>
    <row r="32" spans="1:12" ht="18.75" x14ac:dyDescent="0.3">
      <c r="A32" s="2123" t="str">
        <f>A22</f>
        <v>AMARILLO LUMACRON E3G 200%</v>
      </c>
      <c r="B32" s="2124"/>
      <c r="C32" s="48">
        <f>C22</f>
        <v>0.24</v>
      </c>
      <c r="D32" s="49">
        <f>B5*C32/100*1000</f>
        <v>383.14799999999997</v>
      </c>
      <c r="E32" s="1"/>
      <c r="F32" s="1"/>
    </row>
    <row r="33" spans="1:6" ht="18.75" x14ac:dyDescent="0.3">
      <c r="A33" s="2123" t="str">
        <f>A23</f>
        <v>AZUL LUMACRON F2GS 200%</v>
      </c>
      <c r="B33" s="2124"/>
      <c r="C33" s="48">
        <f>C23</f>
        <v>0.36</v>
      </c>
      <c r="D33" s="49">
        <f>B5*C33/100*1000</f>
        <v>574.72199999999998</v>
      </c>
      <c r="E33" s="1"/>
      <c r="F33" s="1"/>
    </row>
    <row r="34" spans="1:6" ht="18.75" x14ac:dyDescent="0.3">
      <c r="A34" s="2123"/>
      <c r="B34" s="2124"/>
      <c r="C34" s="48"/>
      <c r="D34" s="49"/>
      <c r="E34" s="1"/>
      <c r="F34" s="1"/>
    </row>
    <row r="35" spans="1:6" x14ac:dyDescent="0.25">
      <c r="D35" s="50"/>
    </row>
  </sheetData>
  <mergeCells count="20">
    <mergeCell ref="A15:B15"/>
    <mergeCell ref="A1:B1"/>
    <mergeCell ref="C1:D1"/>
    <mergeCell ref="E1:F1"/>
    <mergeCell ref="A13:B13"/>
    <mergeCell ref="A14:B14"/>
    <mergeCell ref="A16:B16"/>
    <mergeCell ref="A17:B17"/>
    <mergeCell ref="A18:B18"/>
    <mergeCell ref="A20:B20"/>
    <mergeCell ref="A22:B22"/>
    <mergeCell ref="A32:B32"/>
    <mergeCell ref="A33:B33"/>
    <mergeCell ref="A34:B34"/>
    <mergeCell ref="A23:B23"/>
    <mergeCell ref="A24:B24"/>
    <mergeCell ref="A25:B25"/>
    <mergeCell ref="B29:C29"/>
    <mergeCell ref="A30:B30"/>
    <mergeCell ref="A31:B31"/>
  </mergeCells>
  <pageMargins left="0.7" right="0.7" top="0.75" bottom="0.75" header="0.3" footer="0.3"/>
  <pageSetup paperSize="9" orientation="portrait"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C10" sqref="C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215</v>
      </c>
      <c r="G4" s="3"/>
    </row>
    <row r="5" spans="1:7" ht="18.75" x14ac:dyDescent="0.3">
      <c r="A5" s="1" t="s">
        <v>7</v>
      </c>
      <c r="B5" s="8">
        <f>B6*B8</f>
        <v>150.94499999999999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65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7.9499155321474717</v>
      </c>
      <c r="G8" s="3"/>
    </row>
    <row r="9" spans="1:7" ht="18.75" x14ac:dyDescent="0.3">
      <c r="A9" s="1" t="s">
        <v>66</v>
      </c>
      <c r="B9" s="1">
        <v>4433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12" t="s">
        <v>18</v>
      </c>
      <c r="B12" s="13"/>
      <c r="C12" s="113"/>
      <c r="D12" s="113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11"/>
      <c r="D14" s="111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110"/>
      <c r="B20" s="110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61</v>
      </c>
      <c r="B23" s="2124"/>
      <c r="C23" s="20">
        <v>0.24</v>
      </c>
      <c r="D23" s="33">
        <f>B5*C23/100*1000</f>
        <v>362.26799999999997</v>
      </c>
      <c r="E23" s="1"/>
      <c r="F23" s="1"/>
    </row>
    <row r="24" spans="1:12" ht="18.75" x14ac:dyDescent="0.3">
      <c r="A24" s="2179" t="s">
        <v>67</v>
      </c>
      <c r="B24" s="2207"/>
      <c r="C24" s="34">
        <v>0.36</v>
      </c>
      <c r="D24" s="33">
        <f>B5*C24/100*1000</f>
        <v>543.40199999999993</v>
      </c>
      <c r="E24" s="1"/>
      <c r="F24" s="1"/>
    </row>
    <row r="25" spans="1:12" ht="19.5" thickBot="1" x14ac:dyDescent="0.35">
      <c r="A25" s="2203"/>
      <c r="B25" s="2204"/>
      <c r="C25" s="35" t="s">
        <v>29</v>
      </c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FERRO</v>
      </c>
      <c r="C31" s="2130"/>
      <c r="D31" s="114" t="s">
        <v>30</v>
      </c>
      <c r="E31" s="9">
        <f>F4</f>
        <v>215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115" t="s">
        <v>26</v>
      </c>
      <c r="E33" s="1"/>
      <c r="F33" s="1"/>
    </row>
    <row r="34" spans="1:6" ht="18.75" x14ac:dyDescent="0.3">
      <c r="A34" s="2123" t="str">
        <f>A23</f>
        <v>AMARILLO LUMACRON E3G 200%</v>
      </c>
      <c r="B34" s="2124"/>
      <c r="C34" s="48">
        <f>C23</f>
        <v>0.24</v>
      </c>
      <c r="D34" s="49">
        <f>B5*C34/100*1000</f>
        <v>362.26799999999997</v>
      </c>
      <c r="E34" s="1"/>
      <c r="F34" s="1"/>
    </row>
    <row r="35" spans="1:6" ht="18.75" x14ac:dyDescent="0.3">
      <c r="A35" s="2123" t="str">
        <f>A24</f>
        <v>AZUL LUMACRON F2GS 200%</v>
      </c>
      <c r="B35" s="2124"/>
      <c r="C35" s="48">
        <f>C24</f>
        <v>0.36</v>
      </c>
      <c r="D35" s="49">
        <f>B5*C35/100*1000</f>
        <v>543.40199999999993</v>
      </c>
      <c r="E35" s="1"/>
      <c r="F35" s="1"/>
    </row>
    <row r="36" spans="1:6" ht="18.75" x14ac:dyDescent="0.3">
      <c r="A36" s="2123"/>
      <c r="B36" s="2124"/>
      <c r="C36" s="48"/>
      <c r="D36" s="49"/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25" zoomScale="130" zoomScaleNormal="130" workbookViewId="0">
      <selection activeCell="A25" sqref="A25:B2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214</v>
      </c>
      <c r="G4" s="3"/>
    </row>
    <row r="5" spans="1:7" ht="18.75" x14ac:dyDescent="0.3">
      <c r="A5" s="1" t="s">
        <v>7</v>
      </c>
      <c r="B5" s="8">
        <f>B6*B8</f>
        <v>152.25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350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65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7.8817733990147785</v>
      </c>
      <c r="G8" s="3"/>
    </row>
    <row r="9" spans="1:7" ht="18.75" x14ac:dyDescent="0.3">
      <c r="A9" s="1" t="s">
        <v>66</v>
      </c>
      <c r="B9" s="1">
        <v>4433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12" t="s">
        <v>18</v>
      </c>
      <c r="B12" s="13"/>
      <c r="C12" s="113"/>
      <c r="D12" s="113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11"/>
      <c r="D14" s="111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110"/>
      <c r="B20" s="110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61</v>
      </c>
      <c r="B23" s="2124"/>
      <c r="C23" s="20">
        <v>0.24</v>
      </c>
      <c r="D23" s="33">
        <f>B5*C23/100*1000</f>
        <v>365.4</v>
      </c>
      <c r="E23" s="1"/>
      <c r="F23" s="1"/>
    </row>
    <row r="24" spans="1:12" ht="18.75" x14ac:dyDescent="0.3">
      <c r="A24" s="2179" t="s">
        <v>67</v>
      </c>
      <c r="B24" s="2207"/>
      <c r="C24" s="34">
        <v>0.36</v>
      </c>
      <c r="D24" s="33">
        <f>B5*C24/100*1000</f>
        <v>548.09999999999991</v>
      </c>
      <c r="E24" s="1"/>
      <c r="F24" s="1"/>
    </row>
    <row r="25" spans="1:12" ht="19.5" thickBot="1" x14ac:dyDescent="0.35">
      <c r="A25" s="2203"/>
      <c r="B25" s="2204"/>
      <c r="C25" s="35" t="s">
        <v>29</v>
      </c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FERRO</v>
      </c>
      <c r="C31" s="2130"/>
      <c r="D31" s="114" t="s">
        <v>30</v>
      </c>
      <c r="E31" s="9">
        <f>F4</f>
        <v>214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115" t="s">
        <v>26</v>
      </c>
      <c r="E33" s="1"/>
      <c r="F33" s="1"/>
    </row>
    <row r="34" spans="1:6" ht="18.75" x14ac:dyDescent="0.3">
      <c r="A34" s="2123" t="str">
        <f>A23</f>
        <v>AMARILLO LUMACRON E3G 200%</v>
      </c>
      <c r="B34" s="2124"/>
      <c r="C34" s="48">
        <f>C23</f>
        <v>0.24</v>
      </c>
      <c r="D34" s="49">
        <f>B5*C34/100*1000</f>
        <v>365.4</v>
      </c>
      <c r="E34" s="1"/>
      <c r="F34" s="1"/>
    </row>
    <row r="35" spans="1:6" ht="18.75" x14ac:dyDescent="0.3">
      <c r="A35" s="2123" t="str">
        <f>A24</f>
        <v>AZUL LUMACRON F2GS 200%</v>
      </c>
      <c r="B35" s="2124"/>
      <c r="C35" s="48">
        <f>C24</f>
        <v>0.36</v>
      </c>
      <c r="D35" s="49">
        <f>B5*C35/100*1000</f>
        <v>548.09999999999991</v>
      </c>
      <c r="E35" s="1"/>
      <c r="F35" s="1"/>
    </row>
    <row r="36" spans="1:6" ht="18.75" x14ac:dyDescent="0.3">
      <c r="A36" s="2123"/>
      <c r="B36" s="2124"/>
      <c r="C36" s="48"/>
      <c r="D36" s="49"/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6" zoomScale="130" zoomScaleNormal="130" workbookViewId="0">
      <selection activeCell="A25" sqref="A25:B2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213</v>
      </c>
      <c r="G4" s="3"/>
    </row>
    <row r="5" spans="1:7" ht="18.75" x14ac:dyDescent="0.3">
      <c r="A5" s="1" t="s">
        <v>7</v>
      </c>
      <c r="B5" s="8">
        <f>B6*B8</f>
        <v>152.25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350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65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7.8817733990147785</v>
      </c>
      <c r="G8" s="3"/>
    </row>
    <row r="9" spans="1:7" ht="18.75" x14ac:dyDescent="0.3">
      <c r="A9" s="1" t="s">
        <v>66</v>
      </c>
      <c r="B9" s="1">
        <v>4433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12" t="s">
        <v>18</v>
      </c>
      <c r="B12" s="13"/>
      <c r="C12" s="113"/>
      <c r="D12" s="113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11"/>
      <c r="D14" s="111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110"/>
      <c r="B20" s="110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61</v>
      </c>
      <c r="B23" s="2124"/>
      <c r="C23" s="20">
        <v>0.24</v>
      </c>
      <c r="D23" s="33">
        <f>B5*C23/100*1000</f>
        <v>365.4</v>
      </c>
      <c r="E23" s="1"/>
      <c r="F23" s="1"/>
    </row>
    <row r="24" spans="1:12" ht="18.75" x14ac:dyDescent="0.3">
      <c r="A24" s="2179" t="s">
        <v>67</v>
      </c>
      <c r="B24" s="2207"/>
      <c r="C24" s="34">
        <v>0.36</v>
      </c>
      <c r="D24" s="33">
        <f>B5*C24/100*1000</f>
        <v>548.09999999999991</v>
      </c>
      <c r="E24" s="1"/>
      <c r="F24" s="1"/>
    </row>
    <row r="25" spans="1:12" ht="19.5" thickBot="1" x14ac:dyDescent="0.35">
      <c r="A25" s="2203"/>
      <c r="B25" s="2204"/>
      <c r="C25" s="35" t="s">
        <v>29</v>
      </c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FERRO</v>
      </c>
      <c r="C31" s="2130"/>
      <c r="D31" s="114" t="s">
        <v>30</v>
      </c>
      <c r="E31" s="9">
        <f>F4</f>
        <v>213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115" t="s">
        <v>26</v>
      </c>
      <c r="E33" s="1"/>
      <c r="F33" s="1"/>
    </row>
    <row r="34" spans="1:6" ht="18.75" x14ac:dyDescent="0.3">
      <c r="A34" s="2123" t="str">
        <f>A23</f>
        <v>AMARILLO LUMACRON E3G 200%</v>
      </c>
      <c r="B34" s="2124"/>
      <c r="C34" s="48">
        <f>C23</f>
        <v>0.24</v>
      </c>
      <c r="D34" s="49">
        <f>B5*C34/100*1000</f>
        <v>365.4</v>
      </c>
      <c r="E34" s="1"/>
      <c r="F34" s="1"/>
    </row>
    <row r="35" spans="1:6" ht="18.75" x14ac:dyDescent="0.3">
      <c r="A35" s="2123" t="str">
        <f>A24</f>
        <v>AZUL LUMACRON F2GS 200%</v>
      </c>
      <c r="B35" s="2124"/>
      <c r="C35" s="48">
        <f>C24</f>
        <v>0.36</v>
      </c>
      <c r="D35" s="49">
        <f>B5*C35/100*1000</f>
        <v>548.09999999999991</v>
      </c>
      <c r="E35" s="1"/>
      <c r="F35" s="1"/>
    </row>
    <row r="36" spans="1:6" ht="18.75" x14ac:dyDescent="0.3">
      <c r="A36" s="2123"/>
      <c r="B36" s="2124"/>
      <c r="C36" s="48"/>
      <c r="D36" s="49"/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0" zoomScale="130" zoomScaleNormal="130" workbookViewId="0">
      <selection activeCell="D27" sqref="D2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98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75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75" t="s">
        <v>64</v>
      </c>
      <c r="C3" s="3"/>
      <c r="D3" s="5"/>
      <c r="E3" s="3" t="s">
        <v>3</v>
      </c>
      <c r="F3" s="133" t="s">
        <v>33</v>
      </c>
      <c r="G3" s="3"/>
    </row>
    <row r="4" spans="1:7" ht="18.75" x14ac:dyDescent="0.3">
      <c r="A4" s="1" t="s">
        <v>4</v>
      </c>
      <c r="B4" s="294">
        <v>1.62</v>
      </c>
      <c r="C4" s="3" t="s">
        <v>5</v>
      </c>
      <c r="D4" s="3"/>
      <c r="E4" s="3" t="s">
        <v>6</v>
      </c>
      <c r="F4" s="279">
        <v>212</v>
      </c>
      <c r="G4" s="3"/>
    </row>
    <row r="5" spans="1:7" ht="18.75" x14ac:dyDescent="0.3">
      <c r="A5" s="1" t="s">
        <v>7</v>
      </c>
      <c r="B5" s="138">
        <f>B6*B8</f>
        <v>148.33500000000001</v>
      </c>
      <c r="C5" s="3" t="s">
        <v>8</v>
      </c>
      <c r="D5" s="3"/>
      <c r="E5" s="5" t="s">
        <v>9</v>
      </c>
      <c r="F5" s="279" t="s">
        <v>10</v>
      </c>
      <c r="G5" s="3"/>
    </row>
    <row r="6" spans="1:7" ht="18.75" x14ac:dyDescent="0.3">
      <c r="A6" s="1" t="s">
        <v>11</v>
      </c>
      <c r="B6" s="293">
        <v>341</v>
      </c>
      <c r="C6" s="3" t="s">
        <v>5</v>
      </c>
      <c r="D6" s="3"/>
      <c r="E6" s="3" t="s">
        <v>12</v>
      </c>
      <c r="F6" s="279" t="s">
        <v>13</v>
      </c>
      <c r="G6" s="3"/>
    </row>
    <row r="7" spans="1:7" ht="18.75" x14ac:dyDescent="0.3">
      <c r="A7" s="1" t="s">
        <v>14</v>
      </c>
      <c r="B7" s="275" t="s">
        <v>60</v>
      </c>
      <c r="C7" s="3"/>
      <c r="D7" s="3"/>
      <c r="E7" s="3" t="s">
        <v>15</v>
      </c>
      <c r="F7" s="296">
        <v>1200</v>
      </c>
      <c r="G7" s="3"/>
    </row>
    <row r="8" spans="1:7" ht="18.75" x14ac:dyDescent="0.3">
      <c r="A8" s="1" t="s">
        <v>16</v>
      </c>
      <c r="B8" s="274">
        <v>0.435</v>
      </c>
      <c r="C8" s="3"/>
      <c r="D8" s="3"/>
      <c r="E8" s="3" t="s">
        <v>17</v>
      </c>
      <c r="F8" s="1">
        <f>F7/B5</f>
        <v>8.0897967438568106</v>
      </c>
      <c r="G8" s="3"/>
    </row>
    <row r="9" spans="1:7" ht="18.75" x14ac:dyDescent="0.3">
      <c r="A9" s="1" t="s">
        <v>66</v>
      </c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8.75" x14ac:dyDescent="0.3">
      <c r="A11" s="2079" t="s">
        <v>18</v>
      </c>
      <c r="B11" s="2079"/>
      <c r="C11" s="2088"/>
      <c r="D11" s="2089"/>
      <c r="E11" s="2090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21">
        <f>F7*D12</f>
        <v>360</v>
      </c>
      <c r="F12" s="1"/>
    </row>
    <row r="13" spans="1:7" ht="18.75" x14ac:dyDescent="0.3">
      <c r="A13" s="2154" t="s">
        <v>20</v>
      </c>
      <c r="B13" s="2155"/>
      <c r="C13" s="106"/>
      <c r="D13" s="106">
        <v>1</v>
      </c>
      <c r="E13" s="21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21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6" t="s">
        <v>23</v>
      </c>
      <c r="B17" s="2106"/>
      <c r="C17" s="2088" t="s">
        <v>72</v>
      </c>
      <c r="D17" s="2090"/>
      <c r="E17" s="1"/>
      <c r="F17" s="1"/>
    </row>
    <row r="18" spans="1:12" ht="18.75" x14ac:dyDescent="0.3">
      <c r="A18" s="2079" t="s">
        <v>24</v>
      </c>
      <c r="B18" s="2079"/>
      <c r="C18" s="72" t="s">
        <v>25</v>
      </c>
      <c r="D18" s="131" t="s">
        <v>26</v>
      </c>
      <c r="E18" s="1"/>
      <c r="F18" s="1"/>
    </row>
    <row r="19" spans="1:12" ht="18.75" x14ac:dyDescent="0.3">
      <c r="A19" s="2077" t="s">
        <v>61</v>
      </c>
      <c r="B19" s="2077"/>
      <c r="C19" s="119">
        <v>4.0000000000000001E-3</v>
      </c>
      <c r="D19" s="74">
        <f>B5*C19/100*1000</f>
        <v>5.9334000000000007</v>
      </c>
      <c r="E19" s="1"/>
      <c r="F19" s="1"/>
    </row>
    <row r="20" spans="1:12" ht="18.75" x14ac:dyDescent="0.3">
      <c r="A20" s="2077" t="s">
        <v>62</v>
      </c>
      <c r="B20" s="2077"/>
      <c r="C20" s="119">
        <v>8.5000000000000006E-3</v>
      </c>
      <c r="D20" s="74">
        <f>B5*C20/100*1000</f>
        <v>12.608475</v>
      </c>
      <c r="E20" s="1"/>
      <c r="F20" s="1"/>
    </row>
    <row r="21" spans="1:12" ht="18.75" x14ac:dyDescent="0.3">
      <c r="A21" s="2077" t="s">
        <v>63</v>
      </c>
      <c r="B21" s="2077"/>
      <c r="C21" s="119">
        <v>0.96</v>
      </c>
      <c r="D21" s="74">
        <f>B5*C21/100*1000</f>
        <v>1424.0159999999998</v>
      </c>
      <c r="E21" s="1"/>
      <c r="F21" s="1"/>
    </row>
    <row r="22" spans="1:12" s="43" customFormat="1" ht="19.5" thickBot="1" x14ac:dyDescent="0.35">
      <c r="A22" s="38"/>
      <c r="B22" s="38"/>
      <c r="C22" s="39"/>
      <c r="D22" s="40"/>
      <c r="E22" s="41"/>
      <c r="F22" s="41"/>
      <c r="G22" s="42"/>
      <c r="H22" s="42"/>
      <c r="I22" s="42"/>
      <c r="J22" s="42"/>
      <c r="K22" s="42"/>
      <c r="L22" s="42"/>
    </row>
    <row r="23" spans="1:12" ht="18.75" x14ac:dyDescent="0.3">
      <c r="A23" s="36"/>
      <c r="B23" s="36"/>
      <c r="C23" s="22"/>
      <c r="D23" s="23"/>
      <c r="E23" s="25"/>
      <c r="F23" s="25"/>
    </row>
    <row r="24" spans="1:12" ht="18.75" x14ac:dyDescent="0.3">
      <c r="A24" s="3" t="str">
        <f>B2</f>
        <v>TELARES D SUR</v>
      </c>
      <c r="B24" s="2130" t="str">
        <f>B7</f>
        <v>CYAN</v>
      </c>
      <c r="C24" s="2130"/>
      <c r="D24" s="104" t="s">
        <v>30</v>
      </c>
      <c r="E24" s="9">
        <f>F4</f>
        <v>212</v>
      </c>
      <c r="F24" s="4">
        <f ca="1">F2</f>
        <v>45555</v>
      </c>
    </row>
    <row r="25" spans="1:12" ht="18.75" x14ac:dyDescent="0.3">
      <c r="A25" s="2152" t="str">
        <f>A17</f>
        <v>Colorantes</v>
      </c>
      <c r="B25" s="2152"/>
      <c r="C25" s="2152"/>
      <c r="D25" s="2152"/>
      <c r="E25" s="9"/>
      <c r="F25" s="4"/>
    </row>
    <row r="26" spans="1:12" ht="18.75" x14ac:dyDescent="0.3">
      <c r="A26" s="2075" t="s">
        <v>24</v>
      </c>
      <c r="B26" s="2075"/>
      <c r="C26" s="72" t="s">
        <v>25</v>
      </c>
      <c r="D26" s="105" t="s">
        <v>26</v>
      </c>
      <c r="E26" s="1"/>
      <c r="F26" s="1"/>
    </row>
    <row r="27" spans="1:12" ht="18.75" x14ac:dyDescent="0.3">
      <c r="A27" s="2123" t="str">
        <f>A19</f>
        <v>AMARILLO LUMACRON E3G 200%</v>
      </c>
      <c r="B27" s="2124"/>
      <c r="C27" s="119">
        <f>C19</f>
        <v>4.0000000000000001E-3</v>
      </c>
      <c r="D27" s="74">
        <f>B5*C27/100*1000</f>
        <v>5.9334000000000007</v>
      </c>
      <c r="E27" s="1"/>
      <c r="F27" s="1"/>
    </row>
    <row r="28" spans="1:12" ht="18.75" x14ac:dyDescent="0.3">
      <c r="A28" s="2123" t="str">
        <f>A20</f>
        <v>ROJO SERILENE 2BL 200%</v>
      </c>
      <c r="B28" s="2124"/>
      <c r="C28" s="119">
        <f>C20</f>
        <v>8.5000000000000006E-3</v>
      </c>
      <c r="D28" s="74">
        <f>D20</f>
        <v>12.608475</v>
      </c>
      <c r="E28" s="1"/>
      <c r="F28" s="1"/>
    </row>
    <row r="29" spans="1:12" ht="18.75" x14ac:dyDescent="0.3">
      <c r="A29" s="2123" t="str">
        <f>A21</f>
        <v>TURQUESA LUMACRON SGL 200%</v>
      </c>
      <c r="B29" s="2124"/>
      <c r="C29" s="119">
        <f>C21</f>
        <v>0.96</v>
      </c>
      <c r="D29" s="74">
        <f>D21</f>
        <v>1424.0159999999998</v>
      </c>
      <c r="E29" s="1"/>
      <c r="F29" s="1"/>
    </row>
    <row r="30" spans="1:12" ht="18.75" x14ac:dyDescent="0.3">
      <c r="A30" s="142"/>
      <c r="B30" s="142"/>
      <c r="C30" s="143"/>
      <c r="D30" s="144"/>
      <c r="E30" s="1"/>
      <c r="F30" s="1"/>
    </row>
    <row r="31" spans="1:12" x14ac:dyDescent="0.25">
      <c r="D31" s="50"/>
    </row>
    <row r="32" spans="1:12" x14ac:dyDescent="0.25">
      <c r="A32" s="2070" t="s">
        <v>69</v>
      </c>
      <c r="B32" s="2070"/>
      <c r="C32" s="2070"/>
      <c r="D32" s="2070"/>
    </row>
    <row r="33" spans="1:4" x14ac:dyDescent="0.25">
      <c r="A33" s="2070" t="s">
        <v>70</v>
      </c>
      <c r="B33" s="2070"/>
      <c r="C33" s="141">
        <v>2</v>
      </c>
      <c r="D33" s="141">
        <f>F7*C33</f>
        <v>2400</v>
      </c>
    </row>
    <row r="34" spans="1:4" x14ac:dyDescent="0.25">
      <c r="A34" s="2070" t="s">
        <v>71</v>
      </c>
      <c r="B34" s="2070"/>
      <c r="C34" s="141">
        <f>C33</f>
        <v>2</v>
      </c>
      <c r="D34" s="141">
        <f>F7*C34</f>
        <v>2400</v>
      </c>
    </row>
    <row r="35" spans="1:4" x14ac:dyDescent="0.25">
      <c r="A35" s="2070" t="s">
        <v>21</v>
      </c>
      <c r="B35" s="2070"/>
      <c r="C35" s="141">
        <v>1.5</v>
      </c>
      <c r="D35" s="141">
        <f>F7*C35</f>
        <v>1800</v>
      </c>
    </row>
  </sheetData>
  <mergeCells count="27">
    <mergeCell ref="A32:D32"/>
    <mergeCell ref="A33:B33"/>
    <mergeCell ref="A34:B34"/>
    <mergeCell ref="A35:B35"/>
    <mergeCell ref="A18:B18"/>
    <mergeCell ref="C25:D25"/>
    <mergeCell ref="A20:B20"/>
    <mergeCell ref="A1:B1"/>
    <mergeCell ref="C1:D1"/>
    <mergeCell ref="E1:F1"/>
    <mergeCell ref="A12:B12"/>
    <mergeCell ref="A13:B13"/>
    <mergeCell ref="A11:B11"/>
    <mergeCell ref="C11:E11"/>
    <mergeCell ref="A14:B14"/>
    <mergeCell ref="A15:B15"/>
    <mergeCell ref="A16:B16"/>
    <mergeCell ref="A17:B17"/>
    <mergeCell ref="A19:B19"/>
    <mergeCell ref="C17:D17"/>
    <mergeCell ref="A28:B28"/>
    <mergeCell ref="A29:B29"/>
    <mergeCell ref="A21:B21"/>
    <mergeCell ref="B24:C24"/>
    <mergeCell ref="A25:B25"/>
    <mergeCell ref="A26:B26"/>
    <mergeCell ref="A27:B27"/>
  </mergeCells>
  <pageMargins left="0.7" right="0.7" top="0.75" bottom="0.75" header="0.3" footer="0.3"/>
  <pageSetup paperSize="9" orientation="portrait"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4"/>
  <sheetViews>
    <sheetView zoomScale="130" zoomScaleNormal="130" workbookViewId="0">
      <selection activeCell="A9" sqref="A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211</v>
      </c>
      <c r="G4" s="3"/>
    </row>
    <row r="5" spans="1:7" ht="18.75" x14ac:dyDescent="0.3">
      <c r="A5" s="1" t="s">
        <v>7</v>
      </c>
      <c r="B5" s="8">
        <f>B6*B8</f>
        <v>143.55000000000001</v>
      </c>
      <c r="C5" s="3" t="s">
        <v>8</v>
      </c>
      <c r="D5" s="3"/>
      <c r="E5" s="5" t="s">
        <v>9</v>
      </c>
      <c r="F5" s="9" t="s">
        <v>29</v>
      </c>
      <c r="G5" s="3"/>
    </row>
    <row r="6" spans="1:7" ht="18.75" x14ac:dyDescent="0.3">
      <c r="A6" s="1" t="s">
        <v>11</v>
      </c>
      <c r="B6" s="10">
        <v>330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60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8.3594566353187041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08" t="s">
        <v>18</v>
      </c>
      <c r="B11" s="13"/>
      <c r="C11" s="109"/>
      <c r="D11" s="109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106"/>
      <c r="D13" s="106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21">
        <f>D15*F7</f>
        <v>2400</v>
      </c>
      <c r="F15" s="1"/>
    </row>
    <row r="16" spans="1:7" ht="18.75" x14ac:dyDescent="0.3">
      <c r="A16" s="2144"/>
      <c r="B16" s="2144"/>
      <c r="C16" s="51"/>
      <c r="D16" s="81"/>
      <c r="E16" s="81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9.5" thickBot="1" x14ac:dyDescent="0.35">
      <c r="A18" s="107"/>
      <c r="B18" s="107"/>
      <c r="C18" s="22"/>
      <c r="D18" s="25"/>
      <c r="E18" s="23"/>
      <c r="F18" s="1"/>
    </row>
    <row r="19" spans="1:12" ht="18.75" x14ac:dyDescent="0.3">
      <c r="A19" s="2188" t="s">
        <v>23</v>
      </c>
      <c r="B19" s="2189"/>
      <c r="C19" s="27"/>
      <c r="D19" s="28"/>
      <c r="E19" s="1"/>
      <c r="F19" s="1"/>
    </row>
    <row r="20" spans="1:12" ht="18.75" x14ac:dyDescent="0.3">
      <c r="A20" s="29" t="s">
        <v>24</v>
      </c>
      <c r="B20" s="30"/>
      <c r="C20" s="31" t="s">
        <v>25</v>
      </c>
      <c r="D20" s="32" t="s">
        <v>26</v>
      </c>
      <c r="E20" s="1"/>
      <c r="F20" s="1"/>
    </row>
    <row r="21" spans="1:12" ht="18.75" x14ac:dyDescent="0.3">
      <c r="A21" s="2179" t="s">
        <v>61</v>
      </c>
      <c r="B21" s="2124"/>
      <c r="C21" s="119">
        <v>4.0000000000000001E-3</v>
      </c>
      <c r="D21" s="33">
        <f>B5*C21/100*1000</f>
        <v>5.7420000000000009</v>
      </c>
      <c r="E21" s="1"/>
      <c r="F21" s="1"/>
    </row>
    <row r="22" spans="1:12" ht="18.75" x14ac:dyDescent="0.3">
      <c r="A22" s="2179" t="s">
        <v>62</v>
      </c>
      <c r="B22" s="2207"/>
      <c r="C22" s="116">
        <v>8.5000000000000006E-3</v>
      </c>
      <c r="D22" s="33">
        <f>B5*C22/100*1000</f>
        <v>12.201750000000002</v>
      </c>
      <c r="E22" s="1"/>
      <c r="F22" s="1"/>
    </row>
    <row r="23" spans="1:12" ht="19.5" thickBot="1" x14ac:dyDescent="0.35">
      <c r="A23" s="2203" t="s">
        <v>63</v>
      </c>
      <c r="B23" s="2204"/>
      <c r="C23" s="118">
        <v>0.96</v>
      </c>
      <c r="D23" s="33">
        <f>B5*C23/100*1000</f>
        <v>1378.08</v>
      </c>
      <c r="E23" s="1"/>
      <c r="F23" s="1"/>
    </row>
    <row r="24" spans="1:12" ht="18.75" x14ac:dyDescent="0.3">
      <c r="A24" s="2206"/>
      <c r="B24" s="2206"/>
      <c r="C24" s="22" t="s">
        <v>29</v>
      </c>
      <c r="D24" s="23"/>
      <c r="E24" s="1"/>
      <c r="F24" s="1"/>
    </row>
    <row r="25" spans="1:12" ht="18.75" x14ac:dyDescent="0.3">
      <c r="A25" s="36"/>
      <c r="B25" s="36"/>
      <c r="C25" s="22"/>
      <c r="D25" s="23"/>
      <c r="E25" s="1"/>
      <c r="F25" s="1"/>
    </row>
    <row r="26" spans="1:12" s="43" customFormat="1" ht="19.5" thickBot="1" x14ac:dyDescent="0.35">
      <c r="A26" s="38"/>
      <c r="B26" s="38"/>
      <c r="C26" s="39"/>
      <c r="D26" s="40"/>
      <c r="E26" s="41"/>
      <c r="F26" s="41"/>
      <c r="G26" s="42"/>
      <c r="H26" s="42"/>
      <c r="I26" s="42"/>
      <c r="J26" s="42"/>
      <c r="K26" s="42"/>
      <c r="L26" s="42"/>
    </row>
    <row r="27" spans="1:12" ht="18.75" x14ac:dyDescent="0.3">
      <c r="A27" s="36"/>
      <c r="B27" s="36"/>
      <c r="C27" s="22"/>
      <c r="D27" s="23"/>
      <c r="E27" s="25"/>
      <c r="F27" s="25"/>
    </row>
    <row r="28" spans="1:12" ht="19.5" thickBot="1" x14ac:dyDescent="0.35">
      <c r="A28" s="3" t="str">
        <f>B2</f>
        <v>TELARES D SUR</v>
      </c>
      <c r="B28" s="2130" t="str">
        <f>B7</f>
        <v>CYAN</v>
      </c>
      <c r="C28" s="2130"/>
      <c r="D28" s="104" t="s">
        <v>30</v>
      </c>
      <c r="E28" s="9">
        <f>F4</f>
        <v>211</v>
      </c>
      <c r="F28" s="4">
        <f ca="1">F2</f>
        <v>45555</v>
      </c>
    </row>
    <row r="29" spans="1:12" ht="19.5" thickBot="1" x14ac:dyDescent="0.35">
      <c r="A29" s="2194" t="str">
        <f>A19</f>
        <v>Colorantes</v>
      </c>
      <c r="B29" s="2195"/>
      <c r="C29" s="58"/>
      <c r="D29" s="59"/>
      <c r="E29" s="9"/>
      <c r="F29" s="4"/>
    </row>
    <row r="30" spans="1:12" ht="18.75" x14ac:dyDescent="0.3">
      <c r="A30" s="2075" t="s">
        <v>24</v>
      </c>
      <c r="B30" s="2075"/>
      <c r="C30" s="56" t="s">
        <v>25</v>
      </c>
      <c r="D30" s="105" t="s">
        <v>26</v>
      </c>
      <c r="E30" s="1"/>
      <c r="F30" s="1"/>
    </row>
    <row r="31" spans="1:12" ht="18.75" x14ac:dyDescent="0.3">
      <c r="A31" s="2149" t="str">
        <f>A21</f>
        <v>AMARILLO LUMACRON E3G 200%</v>
      </c>
      <c r="B31" s="2150"/>
      <c r="C31" s="117">
        <f>C21</f>
        <v>4.0000000000000001E-3</v>
      </c>
      <c r="D31" s="49">
        <f>B5*C31/100*1000</f>
        <v>5.7420000000000009</v>
      </c>
      <c r="E31" s="1"/>
      <c r="F31" s="1"/>
    </row>
    <row r="32" spans="1:12" ht="18.75" x14ac:dyDescent="0.3">
      <c r="A32" s="2149" t="str">
        <f>A22</f>
        <v>ROJO SERILENE 2BL 200%</v>
      </c>
      <c r="B32" s="2150"/>
      <c r="C32" s="117">
        <f>C22</f>
        <v>8.5000000000000006E-3</v>
      </c>
      <c r="D32" s="49">
        <f>D22</f>
        <v>12.201750000000002</v>
      </c>
      <c r="E32" s="1"/>
      <c r="F32" s="1"/>
    </row>
    <row r="33" spans="1:6" ht="18.75" x14ac:dyDescent="0.3">
      <c r="A33" s="2149" t="str">
        <f>A23</f>
        <v>TURQUESA LUMACRON SGL 200%</v>
      </c>
      <c r="B33" s="2150"/>
      <c r="C33" s="117">
        <f>C23</f>
        <v>0.96</v>
      </c>
      <c r="D33" s="49">
        <f>D23</f>
        <v>1378.08</v>
      </c>
      <c r="E33" s="1"/>
      <c r="F33" s="1"/>
    </row>
    <row r="34" spans="1:6" x14ac:dyDescent="0.25">
      <c r="D34" s="50"/>
    </row>
  </sheetData>
  <mergeCells count="20">
    <mergeCell ref="A22:B22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9:B19"/>
    <mergeCell ref="A21:B21"/>
    <mergeCell ref="A32:B32"/>
    <mergeCell ref="A33:B33"/>
    <mergeCell ref="A23:B23"/>
    <mergeCell ref="A24:B24"/>
    <mergeCell ref="B28:C28"/>
    <mergeCell ref="A29:B29"/>
    <mergeCell ref="A30:B30"/>
    <mergeCell ref="A31:B31"/>
  </mergeCells>
  <pageMargins left="0.7" right="0.7" top="0.75" bottom="0.75" header="0.3" footer="0.3"/>
  <pageSetup paperSize="9" orientation="portrait"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19" zoomScale="130" zoomScaleNormal="130" workbookViewId="0">
      <selection activeCell="A25" sqref="A25:B2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58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64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210</v>
      </c>
      <c r="G4" s="3"/>
    </row>
    <row r="5" spans="1:7" ht="18.75" x14ac:dyDescent="0.3">
      <c r="A5" s="1" t="s">
        <v>7</v>
      </c>
      <c r="B5" s="8">
        <f>B6*B8</f>
        <v>143.55000000000001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330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60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8.3594566353187041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08" t="s">
        <v>18</v>
      </c>
      <c r="B12" s="13"/>
      <c r="C12" s="109"/>
      <c r="D12" s="109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06"/>
      <c r="D14" s="106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107"/>
      <c r="B19" s="107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61</v>
      </c>
      <c r="B22" s="2124"/>
      <c r="C22" s="119">
        <v>4.0000000000000001E-3</v>
      </c>
      <c r="D22" s="33">
        <f>B5*C22/100*1000</f>
        <v>5.7420000000000009</v>
      </c>
      <c r="E22" s="1"/>
      <c r="F22" s="1"/>
    </row>
    <row r="23" spans="1:12" ht="18.75" x14ac:dyDescent="0.3">
      <c r="A23" s="2179" t="s">
        <v>62</v>
      </c>
      <c r="B23" s="2207"/>
      <c r="C23" s="116">
        <v>8.5000000000000006E-3</v>
      </c>
      <c r="D23" s="33">
        <f>B5*C23/100*1000</f>
        <v>12.201750000000002</v>
      </c>
      <c r="E23" s="1"/>
      <c r="F23" s="1"/>
    </row>
    <row r="24" spans="1:12" ht="19.5" thickBot="1" x14ac:dyDescent="0.35">
      <c r="A24" s="2203" t="s">
        <v>63</v>
      </c>
      <c r="B24" s="2204"/>
      <c r="C24" s="118">
        <v>0.96</v>
      </c>
      <c r="D24" s="33">
        <f>B5*C24/100*1000</f>
        <v>1378.08</v>
      </c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  <c r="H26" t="s">
        <v>29</v>
      </c>
    </row>
    <row r="27" spans="1:12" s="43" customFormat="1" ht="19.5" thickBot="1" x14ac:dyDescent="0.35">
      <c r="A27" s="38"/>
      <c r="B27" s="38"/>
      <c r="C27" s="39"/>
      <c r="D27" s="40"/>
      <c r="E27" s="41"/>
      <c r="F27" s="41"/>
      <c r="G27" s="42"/>
      <c r="H27" s="42"/>
      <c r="I27" s="42"/>
      <c r="J27" s="42"/>
      <c r="K27" s="42"/>
      <c r="L27" s="42"/>
    </row>
    <row r="28" spans="1:12" ht="18.75" x14ac:dyDescent="0.3">
      <c r="A28" s="36"/>
      <c r="B28" s="36"/>
      <c r="C28" s="22"/>
      <c r="D28" s="23"/>
      <c r="E28" s="25"/>
      <c r="F28" s="25"/>
    </row>
    <row r="29" spans="1:12" ht="19.5" thickBot="1" x14ac:dyDescent="0.35">
      <c r="A29" s="3" t="str">
        <f>B2</f>
        <v>TELARES D SUR</v>
      </c>
      <c r="B29" s="2130" t="str">
        <f>B7</f>
        <v>CYAN</v>
      </c>
      <c r="C29" s="2130"/>
      <c r="D29" s="104" t="s">
        <v>30</v>
      </c>
      <c r="E29" s="9">
        <f>F4</f>
        <v>210</v>
      </c>
      <c r="F29" s="4">
        <f ca="1">F2</f>
        <v>45555</v>
      </c>
    </row>
    <row r="30" spans="1:12" ht="19.5" thickBot="1" x14ac:dyDescent="0.35">
      <c r="A30" s="2194" t="str">
        <f>A20</f>
        <v>Colorantes</v>
      </c>
      <c r="B30" s="2195"/>
      <c r="C30" s="58"/>
      <c r="D30" s="59"/>
      <c r="E30" s="9"/>
      <c r="F30" s="4"/>
    </row>
    <row r="31" spans="1:12" ht="18.75" x14ac:dyDescent="0.3">
      <c r="A31" s="2075" t="s">
        <v>24</v>
      </c>
      <c r="B31" s="2075"/>
      <c r="C31" s="56" t="s">
        <v>25</v>
      </c>
      <c r="D31" s="105" t="s">
        <v>26</v>
      </c>
      <c r="E31" s="1"/>
      <c r="F31" s="1"/>
    </row>
    <row r="32" spans="1:12" ht="18.75" x14ac:dyDescent="0.3">
      <c r="A32" s="2149" t="str">
        <f>A22</f>
        <v>AMARILLO LUMACRON E3G 200%</v>
      </c>
      <c r="B32" s="2150"/>
      <c r="C32" s="117">
        <f>C22</f>
        <v>4.0000000000000001E-3</v>
      </c>
      <c r="D32" s="49">
        <f>B5*C32/100*1000</f>
        <v>5.7420000000000009</v>
      </c>
      <c r="E32" s="1"/>
      <c r="F32" s="1"/>
    </row>
    <row r="33" spans="1:6" ht="18.75" x14ac:dyDescent="0.3">
      <c r="A33" s="2149" t="str">
        <f>A23</f>
        <v>ROJO SERILENE 2BL 200%</v>
      </c>
      <c r="B33" s="2150"/>
      <c r="C33" s="117">
        <f>C23</f>
        <v>8.5000000000000006E-3</v>
      </c>
      <c r="D33" s="49">
        <f>D23</f>
        <v>12.201750000000002</v>
      </c>
      <c r="E33" s="1"/>
      <c r="F33" s="1"/>
    </row>
    <row r="34" spans="1:6" ht="18.75" x14ac:dyDescent="0.3">
      <c r="A34" s="2149" t="str">
        <f>A24</f>
        <v>TURQUESA LUMACRON SGL 200%</v>
      </c>
      <c r="B34" s="2150"/>
      <c r="C34" s="117">
        <f>C24</f>
        <v>0.96</v>
      </c>
      <c r="D34" s="49">
        <f>D24</f>
        <v>1378.08</v>
      </c>
      <c r="E34" s="1"/>
      <c r="F34" s="1"/>
    </row>
    <row r="35" spans="1:6" x14ac:dyDescent="0.25">
      <c r="D35" s="50"/>
    </row>
  </sheetData>
  <mergeCells count="20"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20:B20"/>
    <mergeCell ref="A22:B22"/>
    <mergeCell ref="A33:B33"/>
    <mergeCell ref="A34:B34"/>
    <mergeCell ref="A24:B24"/>
    <mergeCell ref="A25:B25"/>
    <mergeCell ref="B29:C29"/>
    <mergeCell ref="A30:B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5"/>
  <sheetViews>
    <sheetView topLeftCell="A22" zoomScale="130" zoomScaleNormal="130" workbookViewId="0">
      <selection activeCell="A24" sqref="A24:B24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59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1.52</v>
      </c>
      <c r="C4" s="3" t="s">
        <v>5</v>
      </c>
      <c r="D4" s="3"/>
      <c r="E4" s="3" t="s">
        <v>6</v>
      </c>
      <c r="F4" s="7">
        <v>209</v>
      </c>
      <c r="G4" s="3"/>
    </row>
    <row r="5" spans="1:7" ht="18.75" x14ac:dyDescent="0.3">
      <c r="A5" s="1" t="s">
        <v>7</v>
      </c>
      <c r="B5" s="8">
        <f>B6*B8</f>
        <v>126.444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514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0.246</v>
      </c>
      <c r="C8" s="3"/>
      <c r="D8" s="3"/>
      <c r="E8" s="3" t="s">
        <v>17</v>
      </c>
      <c r="F8" s="1">
        <f>F7/B5</f>
        <v>9.4903672772136272</v>
      </c>
      <c r="G8" s="3"/>
    </row>
    <row r="9" spans="1:7" ht="18.75" x14ac:dyDescent="0.3">
      <c r="A9" s="1"/>
      <c r="B9" s="1" t="s">
        <v>29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03"/>
      <c r="D11" s="103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100"/>
      <c r="D13" s="100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/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101"/>
      <c r="B19" s="101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102" t="s">
        <v>26</v>
      </c>
      <c r="E21" s="1"/>
      <c r="F21" s="1"/>
    </row>
    <row r="22" spans="1:12" ht="18.75" x14ac:dyDescent="0.3">
      <c r="A22" s="2077" t="s">
        <v>28</v>
      </c>
      <c r="B22" s="2077"/>
      <c r="C22" s="20">
        <v>0.1</v>
      </c>
      <c r="D22" s="74">
        <f>B5*C22/100*1000</f>
        <v>126.444</v>
      </c>
      <c r="E22" s="1"/>
      <c r="F22" s="1"/>
    </row>
    <row r="23" spans="1:12" ht="18.75" x14ac:dyDescent="0.3">
      <c r="A23" s="2077" t="s">
        <v>74</v>
      </c>
      <c r="B23" s="2077"/>
      <c r="C23" s="34">
        <v>3.6</v>
      </c>
      <c r="D23" s="74">
        <f>B5*C23/100*1000</f>
        <v>4551.9840000000004</v>
      </c>
      <c r="E23" s="1"/>
      <c r="F23" s="1"/>
    </row>
    <row r="24" spans="1:12" ht="18.75" x14ac:dyDescent="0.3">
      <c r="A24" s="2148"/>
      <c r="B24" s="2148"/>
      <c r="C24" s="20"/>
      <c r="D24" s="74"/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8.75" x14ac:dyDescent="0.3">
      <c r="A30" s="1" t="str">
        <f>B2</f>
        <v>TELARES D SUR</v>
      </c>
      <c r="B30" s="1"/>
      <c r="C30" s="44" t="str">
        <f>B7</f>
        <v>NEGRO</v>
      </c>
      <c r="D30" s="99" t="s">
        <v>30</v>
      </c>
      <c r="E30" s="9">
        <f>F4</f>
        <v>209</v>
      </c>
      <c r="F30" s="4">
        <f ca="1">F2</f>
        <v>45555</v>
      </c>
    </row>
    <row r="31" spans="1:12" ht="18.75" x14ac:dyDescent="0.3">
      <c r="A31" s="2079" t="s">
        <v>24</v>
      </c>
      <c r="B31" s="2079"/>
      <c r="C31" s="72" t="s">
        <v>25</v>
      </c>
      <c r="D31" s="102" t="s">
        <v>26</v>
      </c>
      <c r="E31" s="1"/>
      <c r="F31" s="1"/>
    </row>
    <row r="32" spans="1:12" ht="18.75" x14ac:dyDescent="0.3">
      <c r="A32" s="2149" t="str">
        <f>A22</f>
        <v>RUBINA LUMACRON 2GFL CONC</v>
      </c>
      <c r="B32" s="2150"/>
      <c r="C32" s="48">
        <v>0.1</v>
      </c>
      <c r="D32" s="49">
        <f>B5*C32/100*1000</f>
        <v>126.444</v>
      </c>
      <c r="E32" s="1"/>
      <c r="F32" s="1"/>
    </row>
    <row r="33" spans="1:6" ht="18.75" x14ac:dyDescent="0.3">
      <c r="A33" s="2123" t="str">
        <f>A23</f>
        <v>NEGRO DISPERSO TQ EXSF 300%</v>
      </c>
      <c r="B33" s="2124"/>
      <c r="C33" s="48">
        <f>C23</f>
        <v>3.6</v>
      </c>
      <c r="D33" s="49">
        <f t="shared" ref="D33" si="0">D23</f>
        <v>4551.9840000000004</v>
      </c>
      <c r="E33" s="1"/>
      <c r="F33" s="1"/>
    </row>
    <row r="34" spans="1:6" ht="18.75" x14ac:dyDescent="0.3">
      <c r="A34" s="2095"/>
      <c r="B34" s="2096"/>
      <c r="C34" s="48"/>
      <c r="D34" s="49"/>
      <c r="E34" s="1"/>
      <c r="F34" s="1"/>
    </row>
    <row r="35" spans="1:6" x14ac:dyDescent="0.25">
      <c r="D35" s="50"/>
    </row>
  </sheetData>
  <mergeCells count="21">
    <mergeCell ref="A32:B32"/>
    <mergeCell ref="A33:B33"/>
    <mergeCell ref="A34:B34"/>
    <mergeCell ref="A21:B21"/>
    <mergeCell ref="A22:B22"/>
    <mergeCell ref="A23:B23"/>
    <mergeCell ref="A24:B24"/>
    <mergeCell ref="A25:B25"/>
    <mergeCell ref="A31:B31"/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16" zoomScale="130" zoomScaleNormal="130" workbookViewId="0">
      <selection activeCell="A17" sqref="A17:B1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190</v>
      </c>
      <c r="G4" s="3"/>
    </row>
    <row r="5" spans="1:7" ht="18.75" x14ac:dyDescent="0.3">
      <c r="A5" s="1" t="s">
        <v>7</v>
      </c>
      <c r="B5" s="8">
        <f>B6*B8</f>
        <v>150.94499999999999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7.9499155321474717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96" t="s">
        <v>18</v>
      </c>
      <c r="B12" s="13"/>
      <c r="C12" s="97"/>
      <c r="D12" s="97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98"/>
      <c r="D14" s="9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 t="s">
        <v>29</v>
      </c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94"/>
      <c r="B19" s="94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27</v>
      </c>
      <c r="B22" s="2124"/>
      <c r="C22" s="20">
        <v>1.1599999999999999</v>
      </c>
      <c r="D22" s="33">
        <f>B5*C22/100*1000</f>
        <v>1750.962</v>
      </c>
      <c r="E22" s="1"/>
      <c r="F22" s="1"/>
    </row>
    <row r="23" spans="1:12" ht="18.75" x14ac:dyDescent="0.3">
      <c r="A23" s="2179" t="s">
        <v>28</v>
      </c>
      <c r="B23" s="2207"/>
      <c r="C23" s="34">
        <v>0.08</v>
      </c>
      <c r="D23" s="33">
        <f>B5*C23/100*1000</f>
        <v>120.756</v>
      </c>
      <c r="E23" s="1"/>
      <c r="F23" s="1"/>
    </row>
    <row r="24" spans="1:12" ht="19.5" thickBot="1" x14ac:dyDescent="0.35">
      <c r="A24" s="2203" t="s">
        <v>52</v>
      </c>
      <c r="B24" s="2204"/>
      <c r="C24" s="35">
        <v>0.8</v>
      </c>
      <c r="D24" s="33">
        <f>B5*C24/100*1000</f>
        <v>1207.56</v>
      </c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  <c r="H26" t="s">
        <v>29</v>
      </c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VERDE MILITAR</v>
      </c>
      <c r="C30" s="2130"/>
      <c r="D30" s="95" t="s">
        <v>30</v>
      </c>
      <c r="E30" s="9">
        <f>F4</f>
        <v>190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93" t="s">
        <v>26</v>
      </c>
      <c r="E32" s="1"/>
      <c r="F32" s="1"/>
    </row>
    <row r="33" spans="1:6" ht="18.75" x14ac:dyDescent="0.3">
      <c r="A33" s="2149" t="str">
        <f>A22</f>
        <v>PARDO LUMACRON SER 150%</v>
      </c>
      <c r="B33" s="2150"/>
      <c r="C33" s="48">
        <f>C22</f>
        <v>1.1599999999999999</v>
      </c>
      <c r="D33" s="49">
        <f>B5*C33/100*1000</f>
        <v>1750.962</v>
      </c>
      <c r="E33" s="1"/>
      <c r="F33" s="1"/>
    </row>
    <row r="34" spans="1:6" ht="18.75" x14ac:dyDescent="0.3">
      <c r="A34" s="2149" t="str">
        <f>A23</f>
        <v>RUBINA LUMACRON 2GFL CONC</v>
      </c>
      <c r="B34" s="2150"/>
      <c r="C34" s="48">
        <f>C23</f>
        <v>0.08</v>
      </c>
      <c r="D34" s="49">
        <f>D23</f>
        <v>120.756</v>
      </c>
      <c r="E34" s="1"/>
      <c r="F34" s="1"/>
    </row>
    <row r="35" spans="1:6" ht="18.75" x14ac:dyDescent="0.3">
      <c r="A35" s="2149" t="str">
        <f>A24</f>
        <v>AZUL LUMACRON FBLE 150%</v>
      </c>
      <c r="B35" s="2150"/>
      <c r="C35" s="48">
        <f>C24</f>
        <v>0.8</v>
      </c>
      <c r="D35" s="49">
        <f>D24</f>
        <v>1207.56</v>
      </c>
      <c r="E35" s="1"/>
      <c r="F35" s="1"/>
    </row>
    <row r="36" spans="1:6" x14ac:dyDescent="0.25">
      <c r="D36" s="50"/>
    </row>
  </sheetData>
  <mergeCells count="20">
    <mergeCell ref="A15:B15"/>
    <mergeCell ref="A1:B1"/>
    <mergeCell ref="C1:D1"/>
    <mergeCell ref="E1:F1"/>
    <mergeCell ref="A13:B13"/>
    <mergeCell ref="A14:B14"/>
    <mergeCell ref="A16:B16"/>
    <mergeCell ref="A17:B17"/>
    <mergeCell ref="A18:B18"/>
    <mergeCell ref="A20:B20"/>
    <mergeCell ref="A22:B22"/>
    <mergeCell ref="A33:B33"/>
    <mergeCell ref="A34:B34"/>
    <mergeCell ref="A35:B35"/>
    <mergeCell ref="A23:B23"/>
    <mergeCell ref="A24:B24"/>
    <mergeCell ref="A25:B25"/>
    <mergeCell ref="B30:C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10" zoomScale="130" zoomScaleNormal="130" workbookViewId="0">
      <selection activeCell="A17" sqref="A17:B1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189</v>
      </c>
      <c r="G4" s="3"/>
    </row>
    <row r="5" spans="1:7" ht="18.75" x14ac:dyDescent="0.3">
      <c r="A5" s="1" t="s">
        <v>7</v>
      </c>
      <c r="B5" s="8">
        <f>B6*B8</f>
        <v>150.94499999999999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7.9499155321474717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96" t="s">
        <v>18</v>
      </c>
      <c r="B12" s="13"/>
      <c r="C12" s="97"/>
      <c r="D12" s="97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98"/>
      <c r="D14" s="9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94"/>
      <c r="B19" s="94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27</v>
      </c>
      <c r="B22" s="2124"/>
      <c r="C22" s="20">
        <v>1.1599999999999999</v>
      </c>
      <c r="D22" s="33">
        <f>B5*C22/100*1000</f>
        <v>1750.962</v>
      </c>
      <c r="E22" s="1"/>
      <c r="F22" s="1"/>
    </row>
    <row r="23" spans="1:12" ht="18.75" x14ac:dyDescent="0.3">
      <c r="A23" s="2179" t="s">
        <v>28</v>
      </c>
      <c r="B23" s="2207"/>
      <c r="C23" s="34">
        <v>0.08</v>
      </c>
      <c r="D23" s="33">
        <f>B5*C23/100*1000</f>
        <v>120.756</v>
      </c>
      <c r="E23" s="1"/>
      <c r="F23" s="1"/>
    </row>
    <row r="24" spans="1:12" ht="19.5" thickBot="1" x14ac:dyDescent="0.35">
      <c r="A24" s="2203" t="s">
        <v>52</v>
      </c>
      <c r="B24" s="2204"/>
      <c r="C24" s="35">
        <v>0.8</v>
      </c>
      <c r="D24" s="33">
        <f>B5*C24/100*1000</f>
        <v>1207.56</v>
      </c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  <c r="H26" t="s">
        <v>29</v>
      </c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VERDE MILITAR</v>
      </c>
      <c r="C30" s="2130"/>
      <c r="D30" s="95" t="s">
        <v>30</v>
      </c>
      <c r="E30" s="9">
        <f>F4</f>
        <v>189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93" t="s">
        <v>26</v>
      </c>
      <c r="E32" s="1"/>
      <c r="F32" s="1"/>
    </row>
    <row r="33" spans="1:6" ht="18.75" x14ac:dyDescent="0.3">
      <c r="A33" s="2149" t="str">
        <f>A22</f>
        <v>PARDO LUMACRON SER 150%</v>
      </c>
      <c r="B33" s="2150"/>
      <c r="C33" s="48">
        <f>C22</f>
        <v>1.1599999999999999</v>
      </c>
      <c r="D33" s="49">
        <f>B5*C33/100*1000</f>
        <v>1750.962</v>
      </c>
      <c r="E33" s="1"/>
      <c r="F33" s="1"/>
    </row>
    <row r="34" spans="1:6" ht="18.75" x14ac:dyDescent="0.3">
      <c r="A34" s="2149" t="str">
        <f>A23</f>
        <v>RUBINA LUMACRON 2GFL CONC</v>
      </c>
      <c r="B34" s="2150"/>
      <c r="C34" s="48">
        <f>C23</f>
        <v>0.08</v>
      </c>
      <c r="D34" s="49">
        <f>D23</f>
        <v>120.756</v>
      </c>
      <c r="E34" s="1"/>
      <c r="F34" s="1"/>
    </row>
    <row r="35" spans="1:6" ht="18.75" x14ac:dyDescent="0.3">
      <c r="A35" s="2149" t="str">
        <f>A24</f>
        <v>AZUL LUMACRON FBLE 150%</v>
      </c>
      <c r="B35" s="2150"/>
      <c r="C35" s="48">
        <f>C24</f>
        <v>0.8</v>
      </c>
      <c r="D35" s="49">
        <f>D24</f>
        <v>1207.56</v>
      </c>
      <c r="E35" s="1"/>
      <c r="F35" s="1"/>
    </row>
    <row r="36" spans="1:6" x14ac:dyDescent="0.25">
      <c r="D36" s="50"/>
    </row>
  </sheetData>
  <mergeCells count="20">
    <mergeCell ref="A15:B15"/>
    <mergeCell ref="A1:B1"/>
    <mergeCell ref="C1:D1"/>
    <mergeCell ref="E1:F1"/>
    <mergeCell ref="A13:B13"/>
    <mergeCell ref="A14:B14"/>
    <mergeCell ref="A16:B16"/>
    <mergeCell ref="A17:B17"/>
    <mergeCell ref="A18:B18"/>
    <mergeCell ref="A20:B20"/>
    <mergeCell ref="A22:B22"/>
    <mergeCell ref="A33:B33"/>
    <mergeCell ref="A34:B34"/>
    <mergeCell ref="A35:B35"/>
    <mergeCell ref="A23:B23"/>
    <mergeCell ref="A24:B24"/>
    <mergeCell ref="A25:B25"/>
    <mergeCell ref="B30:C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13" zoomScale="130" zoomScaleNormal="130" workbookViewId="0">
      <selection activeCell="A17" sqref="A17:B17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188</v>
      </c>
      <c r="G4" s="3"/>
    </row>
    <row r="5" spans="1:7" ht="18.75" x14ac:dyDescent="0.3">
      <c r="A5" s="1" t="s">
        <v>7</v>
      </c>
      <c r="B5" s="8">
        <f>B6*B8</f>
        <v>150.94499999999999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7.9499155321474717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96" t="s">
        <v>18</v>
      </c>
      <c r="B12" s="13"/>
      <c r="C12" s="97"/>
      <c r="D12" s="97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98"/>
      <c r="D14" s="9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9.5" thickBot="1" x14ac:dyDescent="0.35">
      <c r="A19" s="94"/>
      <c r="B19" s="94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27</v>
      </c>
      <c r="B22" s="2124"/>
      <c r="C22" s="20">
        <v>1.1599999999999999</v>
      </c>
      <c r="D22" s="33">
        <f>B5*C22/100*1000</f>
        <v>1750.962</v>
      </c>
      <c r="E22" s="1"/>
      <c r="F22" s="1"/>
    </row>
    <row r="23" spans="1:12" ht="18.75" x14ac:dyDescent="0.3">
      <c r="A23" s="2179" t="s">
        <v>28</v>
      </c>
      <c r="B23" s="2207"/>
      <c r="C23" s="34">
        <v>0.08</v>
      </c>
      <c r="D23" s="33">
        <f>B5*C23/100*1000</f>
        <v>120.756</v>
      </c>
      <c r="E23" s="1"/>
      <c r="F23" s="1"/>
    </row>
    <row r="24" spans="1:12" ht="19.5" thickBot="1" x14ac:dyDescent="0.35">
      <c r="A24" s="2203" t="s">
        <v>52</v>
      </c>
      <c r="B24" s="2204"/>
      <c r="C24" s="35">
        <v>0.8</v>
      </c>
      <c r="D24" s="33">
        <f>B5*C24/100*1000</f>
        <v>1207.56</v>
      </c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6"/>
      <c r="C26" s="22"/>
      <c r="D26" s="23"/>
      <c r="E26" s="1"/>
      <c r="F26" s="1"/>
      <c r="H26" t="s">
        <v>29</v>
      </c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VERDE MILITAR</v>
      </c>
      <c r="C30" s="2130"/>
      <c r="D30" s="95" t="s">
        <v>30</v>
      </c>
      <c r="E30" s="9">
        <f>F4</f>
        <v>188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93" t="s">
        <v>26</v>
      </c>
      <c r="E32" s="1"/>
      <c r="F32" s="1"/>
    </row>
    <row r="33" spans="1:6" ht="18.75" x14ac:dyDescent="0.3">
      <c r="A33" s="2149" t="str">
        <f>A22</f>
        <v>PARDO LUMACRON SER 150%</v>
      </c>
      <c r="B33" s="2150"/>
      <c r="C33" s="48">
        <f>C22</f>
        <v>1.1599999999999999</v>
      </c>
      <c r="D33" s="49">
        <f>B5*C33/100*1000</f>
        <v>1750.962</v>
      </c>
      <c r="E33" s="1"/>
      <c r="F33" s="1"/>
    </row>
    <row r="34" spans="1:6" ht="18.75" x14ac:dyDescent="0.3">
      <c r="A34" s="2149" t="str">
        <f>A23</f>
        <v>RUBINA LUMACRON 2GFL CONC</v>
      </c>
      <c r="B34" s="2150"/>
      <c r="C34" s="48">
        <f>C23</f>
        <v>0.08</v>
      </c>
      <c r="D34" s="49">
        <f>D23</f>
        <v>120.756</v>
      </c>
      <c r="E34" s="1"/>
      <c r="F34" s="1"/>
    </row>
    <row r="35" spans="1:6" ht="18.75" x14ac:dyDescent="0.3">
      <c r="A35" s="2149" t="str">
        <f>A24</f>
        <v>AZUL LUMACRON FBLE 150%</v>
      </c>
      <c r="B35" s="2150"/>
      <c r="C35" s="48">
        <f>C24</f>
        <v>0.8</v>
      </c>
      <c r="D35" s="49">
        <f>D24</f>
        <v>1207.56</v>
      </c>
      <c r="E35" s="1"/>
      <c r="F35" s="1"/>
    </row>
    <row r="36" spans="1:6" x14ac:dyDescent="0.25">
      <c r="D36" s="50"/>
    </row>
  </sheetData>
  <mergeCells count="20">
    <mergeCell ref="A15:B15"/>
    <mergeCell ref="A1:B1"/>
    <mergeCell ref="C1:D1"/>
    <mergeCell ref="E1:F1"/>
    <mergeCell ref="A13:B13"/>
    <mergeCell ref="A14:B14"/>
    <mergeCell ref="A16:B16"/>
    <mergeCell ref="A17:B17"/>
    <mergeCell ref="A18:B18"/>
    <mergeCell ref="A20:B20"/>
    <mergeCell ref="A22:B22"/>
    <mergeCell ref="A33:B33"/>
    <mergeCell ref="A34:B34"/>
    <mergeCell ref="A35:B35"/>
    <mergeCell ref="A23:B23"/>
    <mergeCell ref="A24:B24"/>
    <mergeCell ref="A25:B25"/>
    <mergeCell ref="B30:C30"/>
    <mergeCell ref="A31:B31"/>
    <mergeCell ref="A32:B32"/>
  </mergeCells>
  <pageMargins left="0.7" right="0.7" top="0.75" bottom="0.75" header="0.3" footer="0.3"/>
  <pageSetup paperSize="9" orientation="portrait"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3" zoomScale="130" zoomScaleNormal="130" workbookViewId="0">
      <selection activeCell="F6" sqref="F6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184</v>
      </c>
      <c r="G4" s="3"/>
    </row>
    <row r="5" spans="1:7" ht="18.75" x14ac:dyDescent="0.3">
      <c r="A5" s="1" t="s">
        <v>7</v>
      </c>
      <c r="B5" s="8">
        <f>B6*B8</f>
        <v>147.465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339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8.1375241582748448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91" t="s">
        <v>18</v>
      </c>
      <c r="B12" s="13"/>
      <c r="C12" s="92"/>
      <c r="D12" s="92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7"/>
      <c r="D14" s="87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77"/>
      <c r="B18" s="2178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88"/>
      <c r="B20" s="88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57</v>
      </c>
      <c r="B23" s="2124"/>
      <c r="C23" s="20">
        <v>1</v>
      </c>
      <c r="D23" s="33">
        <f>B5*C23/100*1000</f>
        <v>1474.65</v>
      </c>
      <c r="E23" s="1"/>
      <c r="F23" s="1"/>
    </row>
    <row r="24" spans="1:12" ht="18.75" x14ac:dyDescent="0.3">
      <c r="A24" s="2179"/>
      <c r="B24" s="2207"/>
      <c r="C24" s="34"/>
      <c r="D24" s="33"/>
      <c r="E24" s="1"/>
      <c r="F24" s="1"/>
    </row>
    <row r="25" spans="1:12" ht="19.5" thickBot="1" x14ac:dyDescent="0.35">
      <c r="A25" s="2203"/>
      <c r="B25" s="2204"/>
      <c r="C25" s="35"/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AMARILLO LIMON</v>
      </c>
      <c r="C31" s="2130"/>
      <c r="D31" s="89" t="s">
        <v>30</v>
      </c>
      <c r="E31" s="9">
        <f>F4</f>
        <v>184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90" t="s">
        <v>26</v>
      </c>
      <c r="E33" s="1"/>
      <c r="F33" s="1"/>
    </row>
    <row r="34" spans="1:6" ht="18.75" x14ac:dyDescent="0.3">
      <c r="A34" s="2123" t="str">
        <f>A23</f>
        <v xml:space="preserve">AMARILLO LUMACRON SHW </v>
      </c>
      <c r="B34" s="2124"/>
      <c r="C34" s="48">
        <f>C23</f>
        <v>1</v>
      </c>
      <c r="D34" s="49">
        <f>B5*C34/100*1000</f>
        <v>1474.65</v>
      </c>
      <c r="E34" s="1"/>
      <c r="F34" s="1"/>
    </row>
    <row r="35" spans="1:6" ht="18.75" x14ac:dyDescent="0.3">
      <c r="A35" s="2123"/>
      <c r="B35" s="2124"/>
      <c r="C35" s="48"/>
      <c r="D35" s="49"/>
      <c r="E35" s="1"/>
      <c r="F35" s="1"/>
    </row>
    <row r="36" spans="1:6" ht="18.75" x14ac:dyDescent="0.3">
      <c r="A36" s="2123"/>
      <c r="B36" s="2124"/>
      <c r="C36" s="48"/>
      <c r="D36" s="49"/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183</v>
      </c>
      <c r="G4" s="3"/>
    </row>
    <row r="5" spans="1:7" ht="18.75" x14ac:dyDescent="0.3">
      <c r="A5" s="1" t="s">
        <v>7</v>
      </c>
      <c r="B5" s="8">
        <f>B6*B8</f>
        <v>147.465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339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8.1375241582748448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91" t="s">
        <v>18</v>
      </c>
      <c r="B12" s="13"/>
      <c r="C12" s="92"/>
      <c r="D12" s="92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7"/>
      <c r="D14" s="87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77"/>
      <c r="B18" s="2178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88"/>
      <c r="B20" s="88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57</v>
      </c>
      <c r="B23" s="2124"/>
      <c r="C23" s="20">
        <v>1</v>
      </c>
      <c r="D23" s="33">
        <f>B5*C23/100*1000</f>
        <v>1474.65</v>
      </c>
      <c r="E23" s="1"/>
      <c r="F23" s="1"/>
    </row>
    <row r="24" spans="1:12" ht="18.75" x14ac:dyDescent="0.3">
      <c r="A24" s="2179"/>
      <c r="B24" s="2207"/>
      <c r="C24" s="34"/>
      <c r="D24" s="33"/>
      <c r="E24" s="1"/>
      <c r="F24" s="1"/>
    </row>
    <row r="25" spans="1:12" ht="19.5" thickBot="1" x14ac:dyDescent="0.35">
      <c r="A25" s="2203"/>
      <c r="B25" s="2204"/>
      <c r="C25" s="35"/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AMARILLO LIMON</v>
      </c>
      <c r="C31" s="2130"/>
      <c r="D31" s="89" t="s">
        <v>30</v>
      </c>
      <c r="E31" s="9">
        <f>F4</f>
        <v>183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90" t="s">
        <v>26</v>
      </c>
      <c r="E33" s="1"/>
      <c r="F33" s="1"/>
    </row>
    <row r="34" spans="1:6" ht="18.75" x14ac:dyDescent="0.3">
      <c r="A34" s="2123" t="str">
        <f>A23</f>
        <v xml:space="preserve">AMARILLO LUMACRON SHW </v>
      </c>
      <c r="B34" s="2124"/>
      <c r="C34" s="48">
        <f>C23</f>
        <v>1</v>
      </c>
      <c r="D34" s="49">
        <f>B5*C34/100*1000</f>
        <v>1474.65</v>
      </c>
      <c r="E34" s="1"/>
      <c r="F34" s="1"/>
    </row>
    <row r="35" spans="1:6" ht="18.75" x14ac:dyDescent="0.3">
      <c r="A35" s="2123"/>
      <c r="B35" s="2124"/>
      <c r="C35" s="48"/>
      <c r="D35" s="49"/>
      <c r="E35" s="1"/>
      <c r="F35" s="1"/>
    </row>
    <row r="36" spans="1:6" ht="18.75" x14ac:dyDescent="0.3">
      <c r="A36" s="2123"/>
      <c r="B36" s="2124"/>
      <c r="C36" s="48"/>
      <c r="D36" s="49"/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4" zoomScale="130" zoomScaleNormal="130" workbookViewId="0">
      <selection activeCell="C24" sqref="C24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29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182</v>
      </c>
      <c r="G4" s="3"/>
    </row>
    <row r="5" spans="1:7" ht="18.75" x14ac:dyDescent="0.3">
      <c r="A5" s="1" t="s">
        <v>7</v>
      </c>
      <c r="B5" s="8">
        <f>B6*B8</f>
        <v>147.465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339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8.1375241582748448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91" t="s">
        <v>18</v>
      </c>
      <c r="B12" s="13"/>
      <c r="C12" s="92"/>
      <c r="D12" s="92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7"/>
      <c r="D14" s="87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77"/>
      <c r="B18" s="2178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88"/>
      <c r="B20" s="88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57</v>
      </c>
      <c r="B23" s="2124"/>
      <c r="C23" s="20">
        <v>1</v>
      </c>
      <c r="D23" s="33">
        <f>B5*C23/100*1000</f>
        <v>1474.65</v>
      </c>
      <c r="E23" s="1"/>
      <c r="F23" s="1"/>
    </row>
    <row r="24" spans="1:12" ht="18.75" x14ac:dyDescent="0.3">
      <c r="A24" s="2179"/>
      <c r="B24" s="2207"/>
      <c r="C24" s="34"/>
      <c r="D24" s="33"/>
      <c r="E24" s="1"/>
      <c r="F24" s="1"/>
    </row>
    <row r="25" spans="1:12" ht="19.5" thickBot="1" x14ac:dyDescent="0.35">
      <c r="A25" s="2203"/>
      <c r="B25" s="2204"/>
      <c r="C25" s="35"/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AMARILLO LIMON</v>
      </c>
      <c r="C31" s="2130"/>
      <c r="D31" s="89" t="s">
        <v>30</v>
      </c>
      <c r="E31" s="9">
        <f>F4</f>
        <v>182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90" t="s">
        <v>26</v>
      </c>
      <c r="E33" s="1"/>
      <c r="F33" s="1"/>
    </row>
    <row r="34" spans="1:6" ht="18.75" x14ac:dyDescent="0.3">
      <c r="A34" s="2123" t="str">
        <f>A23</f>
        <v xml:space="preserve">AMARILLO LUMACRON SHW </v>
      </c>
      <c r="B34" s="2124"/>
      <c r="C34" s="48">
        <f>C23</f>
        <v>1</v>
      </c>
      <c r="D34" s="49">
        <f>B5*C34/100*1000</f>
        <v>1474.65</v>
      </c>
      <c r="E34" s="1"/>
      <c r="F34" s="1"/>
    </row>
    <row r="35" spans="1:6" ht="18.75" x14ac:dyDescent="0.3">
      <c r="A35" s="2123"/>
      <c r="B35" s="2124"/>
      <c r="C35" s="48"/>
      <c r="D35" s="49"/>
      <c r="E35" s="1"/>
      <c r="F35" s="1"/>
    </row>
    <row r="36" spans="1:6" ht="18.75" x14ac:dyDescent="0.3">
      <c r="A36" s="2123"/>
      <c r="B36" s="2124"/>
      <c r="C36" s="48"/>
      <c r="D36" s="49"/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B9" sqref="B9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173</v>
      </c>
      <c r="G4" s="3"/>
    </row>
    <row r="5" spans="1:7" ht="18.75" x14ac:dyDescent="0.3">
      <c r="A5" s="1" t="s">
        <v>7</v>
      </c>
      <c r="B5" s="8">
        <f>B6*B8</f>
        <v>141.81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326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8.4620266553839638</v>
      </c>
      <c r="G8" s="3"/>
    </row>
    <row r="9" spans="1:7" ht="18.75" x14ac:dyDescent="0.3">
      <c r="A9" s="1" t="s">
        <v>66</v>
      </c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86"/>
      <c r="D12" s="86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4"/>
      <c r="D14" s="84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85"/>
      <c r="B19" s="85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368.70600000000002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106.35749999999999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2268.9600000000005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82" t="s">
        <v>30</v>
      </c>
      <c r="E30" s="9">
        <f>F4</f>
        <v>173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83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368.70600000000002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106.35749999999999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2268.9600000000005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172</v>
      </c>
      <c r="G4" s="3"/>
    </row>
    <row r="5" spans="1:7" ht="18.75" x14ac:dyDescent="0.3">
      <c r="A5" s="1" t="s">
        <v>7</v>
      </c>
      <c r="B5" s="8">
        <f>B6*B8</f>
        <v>141.81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326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8.4620266553839638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86"/>
      <c r="D12" s="86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4"/>
      <c r="D14" s="84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85"/>
      <c r="B19" s="85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368.70600000000002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106.35749999999999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2268.9600000000005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82" t="s">
        <v>30</v>
      </c>
      <c r="E30" s="9">
        <f>F4</f>
        <v>172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83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368.70600000000002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106.35749999999999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2268.9600000000005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A7" sqref="A7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171</v>
      </c>
      <c r="G4" s="3"/>
    </row>
    <row r="5" spans="1:7" ht="18.75" x14ac:dyDescent="0.3">
      <c r="A5" s="1" t="s">
        <v>7</v>
      </c>
      <c r="B5" s="8">
        <f>B6*B8</f>
        <v>141.81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326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8.4620266553839638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86"/>
      <c r="D12" s="86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4"/>
      <c r="D14" s="84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85"/>
      <c r="B19" s="85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368.70600000000002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106.35749999999999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2268.9600000000005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82" t="s">
        <v>30</v>
      </c>
      <c r="E30" s="9">
        <f>F4</f>
        <v>171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83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368.70600000000002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106.35749999999999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2268.9600000000005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A2" sqref="A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55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161</v>
      </c>
      <c r="G4" s="3"/>
    </row>
    <row r="5" spans="1:7" ht="18.75" x14ac:dyDescent="0.3">
      <c r="A5" s="1" t="s">
        <v>7</v>
      </c>
      <c r="B5" s="8">
        <f>B6*B8</f>
        <v>146.16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336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8.2101806239737272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78" t="s">
        <v>18</v>
      </c>
      <c r="B12" s="13"/>
      <c r="C12" s="79"/>
      <c r="D12" s="79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0"/>
      <c r="D14" s="80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77"/>
      <c r="B18" s="2178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76"/>
      <c r="B20" s="76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1.1599999999999999</v>
      </c>
      <c r="D23" s="33">
        <f>B5*C23/100*1000</f>
        <v>1695.4559999999999</v>
      </c>
      <c r="E23" s="1"/>
      <c r="F23" s="1"/>
    </row>
    <row r="24" spans="1:12" ht="18.75" x14ac:dyDescent="0.3">
      <c r="A24" s="2179" t="s">
        <v>28</v>
      </c>
      <c r="B24" s="2207"/>
      <c r="C24" s="34">
        <v>0.08</v>
      </c>
      <c r="D24" s="33">
        <f>B5*C24/100*1000</f>
        <v>116.928</v>
      </c>
      <c r="E24" s="1"/>
      <c r="F24" s="1"/>
    </row>
    <row r="25" spans="1:12" ht="19.5" thickBot="1" x14ac:dyDescent="0.35">
      <c r="A25" s="2203" t="s">
        <v>52</v>
      </c>
      <c r="B25" s="2204"/>
      <c r="C25" s="35">
        <v>0.8</v>
      </c>
      <c r="D25" s="33">
        <f>B5*C25/100*1000</f>
        <v>1169.28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MILITAR</v>
      </c>
      <c r="C31" s="2130"/>
      <c r="D31" s="77" t="s">
        <v>30</v>
      </c>
      <c r="E31" s="9">
        <f>F4</f>
        <v>161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75" t="s">
        <v>26</v>
      </c>
      <c r="E33" s="1"/>
      <c r="F33" s="1"/>
    </row>
    <row r="34" spans="1:6" ht="18.75" x14ac:dyDescent="0.3">
      <c r="A34" s="2149" t="str">
        <f>A23</f>
        <v>PARDO LUMACRON SER 150%</v>
      </c>
      <c r="B34" s="2150"/>
      <c r="C34" s="48">
        <f>C23</f>
        <v>1.1599999999999999</v>
      </c>
      <c r="D34" s="49">
        <f>B5*C34/100*1000</f>
        <v>1695.4559999999999</v>
      </c>
      <c r="E34" s="1"/>
      <c r="F34" s="1"/>
    </row>
    <row r="35" spans="1:6" ht="18.75" x14ac:dyDescent="0.3">
      <c r="A35" s="2149" t="str">
        <f>A24</f>
        <v>RUBINA LUMACRON 2GFL CONC</v>
      </c>
      <c r="B35" s="2150"/>
      <c r="C35" s="48">
        <f>C24</f>
        <v>0.08</v>
      </c>
      <c r="D35" s="49">
        <f>D24</f>
        <v>116.928</v>
      </c>
      <c r="E35" s="1"/>
      <c r="F35" s="1"/>
    </row>
    <row r="36" spans="1:6" ht="18.75" x14ac:dyDescent="0.3">
      <c r="A36" s="2149" t="str">
        <f>A25</f>
        <v>AZUL LUMACRON FBLE 150%</v>
      </c>
      <c r="B36" s="2150"/>
      <c r="C36" s="48">
        <f>C25</f>
        <v>0.8</v>
      </c>
      <c r="D36" s="49">
        <f>D25</f>
        <v>1169.28</v>
      </c>
      <c r="E36" s="1"/>
      <c r="F36" s="1"/>
    </row>
    <row r="37" spans="1:6" x14ac:dyDescent="0.25">
      <c r="D37" s="50"/>
    </row>
  </sheetData>
  <mergeCells count="21"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160</v>
      </c>
      <c r="G4" s="3"/>
    </row>
    <row r="5" spans="1:7" ht="18.75" x14ac:dyDescent="0.3">
      <c r="A5" s="1" t="s">
        <v>7</v>
      </c>
      <c r="B5" s="8">
        <f>B6*B8</f>
        <v>146.16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336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8.2101806239737272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78" t="s">
        <v>18</v>
      </c>
      <c r="B12" s="13"/>
      <c r="C12" s="79"/>
      <c r="D12" s="79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0"/>
      <c r="D14" s="80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77"/>
      <c r="B18" s="2178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76"/>
      <c r="B20" s="76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1.1599999999999999</v>
      </c>
      <c r="D23" s="33">
        <f>B5*C23/100*1000</f>
        <v>1695.4559999999999</v>
      </c>
      <c r="E23" s="1"/>
      <c r="F23" s="1"/>
    </row>
    <row r="24" spans="1:12" ht="18.75" x14ac:dyDescent="0.3">
      <c r="A24" s="2179" t="s">
        <v>28</v>
      </c>
      <c r="B24" s="2207"/>
      <c r="C24" s="34">
        <v>0.08</v>
      </c>
      <c r="D24" s="33">
        <f>B5*C24/100*1000</f>
        <v>116.928</v>
      </c>
      <c r="E24" s="1"/>
      <c r="F24" s="1"/>
    </row>
    <row r="25" spans="1:12" ht="19.5" thickBot="1" x14ac:dyDescent="0.35">
      <c r="A25" s="2203" t="s">
        <v>52</v>
      </c>
      <c r="B25" s="2204"/>
      <c r="C25" s="35">
        <v>0.8</v>
      </c>
      <c r="D25" s="33">
        <f>B5*C25/100*1000</f>
        <v>1169.28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MILITAR</v>
      </c>
      <c r="C31" s="2130"/>
      <c r="D31" s="77" t="s">
        <v>30</v>
      </c>
      <c r="E31" s="9">
        <f>F4</f>
        <v>160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75" t="s">
        <v>26</v>
      </c>
      <c r="E33" s="1"/>
      <c r="F33" s="1"/>
    </row>
    <row r="34" spans="1:6" ht="18.75" x14ac:dyDescent="0.3">
      <c r="A34" s="2149" t="str">
        <f>A23</f>
        <v>PARDO LUMACRON SER 150%</v>
      </c>
      <c r="B34" s="2150"/>
      <c r="C34" s="48">
        <f>C23</f>
        <v>1.1599999999999999</v>
      </c>
      <c r="D34" s="49">
        <f>B5*C34/100*1000</f>
        <v>1695.4559999999999</v>
      </c>
      <c r="E34" s="1"/>
      <c r="F34" s="1"/>
    </row>
    <row r="35" spans="1:6" ht="18.75" x14ac:dyDescent="0.3">
      <c r="A35" s="2149" t="str">
        <f>A24</f>
        <v>RUBINA LUMACRON 2GFL CONC</v>
      </c>
      <c r="B35" s="2150"/>
      <c r="C35" s="48">
        <f>C24</f>
        <v>0.08</v>
      </c>
      <c r="D35" s="49">
        <f>D24</f>
        <v>116.928</v>
      </c>
      <c r="E35" s="1"/>
      <c r="F35" s="1"/>
    </row>
    <row r="36" spans="1:6" ht="18.75" x14ac:dyDescent="0.3">
      <c r="A36" s="2149" t="str">
        <f>A25</f>
        <v>AZUL LUMACRON FBLE 150%</v>
      </c>
      <c r="B36" s="2150"/>
      <c r="C36" s="48">
        <f>C25</f>
        <v>0.8</v>
      </c>
      <c r="D36" s="49">
        <f>D25</f>
        <v>1169.28</v>
      </c>
      <c r="E36" s="1"/>
      <c r="F36" s="1"/>
    </row>
    <row r="37" spans="1:6" x14ac:dyDescent="0.25">
      <c r="D37" s="50"/>
    </row>
  </sheetData>
  <mergeCells count="21"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A12" sqref="A12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159</v>
      </c>
      <c r="G4" s="3"/>
    </row>
    <row r="5" spans="1:7" ht="18.75" x14ac:dyDescent="0.3">
      <c r="A5" s="1" t="s">
        <v>7</v>
      </c>
      <c r="B5" s="8">
        <f>B6*B8</f>
        <v>146.16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336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8.2101806239737272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78" t="s">
        <v>18</v>
      </c>
      <c r="B12" s="13"/>
      <c r="C12" s="79"/>
      <c r="D12" s="79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80"/>
      <c r="D14" s="80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77"/>
      <c r="B18" s="2178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76"/>
      <c r="B20" s="76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1.1599999999999999</v>
      </c>
      <c r="D23" s="33">
        <f>B5*C23/100*1000</f>
        <v>1695.4559999999999</v>
      </c>
      <c r="E23" s="1"/>
      <c r="F23" s="1"/>
    </row>
    <row r="24" spans="1:12" ht="18.75" x14ac:dyDescent="0.3">
      <c r="A24" s="2179" t="s">
        <v>28</v>
      </c>
      <c r="B24" s="2207"/>
      <c r="C24" s="34">
        <v>0.08</v>
      </c>
      <c r="D24" s="33">
        <f>B5*C24/100*1000</f>
        <v>116.928</v>
      </c>
      <c r="E24" s="1"/>
      <c r="F24" s="1"/>
    </row>
    <row r="25" spans="1:12" ht="19.5" thickBot="1" x14ac:dyDescent="0.35">
      <c r="A25" s="2203" t="s">
        <v>52</v>
      </c>
      <c r="B25" s="2204"/>
      <c r="C25" s="35">
        <v>0.8</v>
      </c>
      <c r="D25" s="33">
        <f>B5*C25/100*1000</f>
        <v>1169.28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MILITAR</v>
      </c>
      <c r="C31" s="2130"/>
      <c r="D31" s="77" t="s">
        <v>30</v>
      </c>
      <c r="E31" s="9">
        <f>F4</f>
        <v>159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75" t="s">
        <v>26</v>
      </c>
      <c r="E33" s="1"/>
      <c r="F33" s="1"/>
    </row>
    <row r="34" spans="1:6" ht="18.75" x14ac:dyDescent="0.3">
      <c r="A34" s="2149" t="str">
        <f>A23</f>
        <v>PARDO LUMACRON SER 150%</v>
      </c>
      <c r="B34" s="2150"/>
      <c r="C34" s="48">
        <f>C23</f>
        <v>1.1599999999999999</v>
      </c>
      <c r="D34" s="49">
        <f>B5*C34/100*1000</f>
        <v>1695.4559999999999</v>
      </c>
      <c r="E34" s="1"/>
      <c r="F34" s="1"/>
    </row>
    <row r="35" spans="1:6" ht="18.75" x14ac:dyDescent="0.3">
      <c r="A35" s="2149" t="str">
        <f>A24</f>
        <v>RUBINA LUMACRON 2GFL CONC</v>
      </c>
      <c r="B35" s="2150"/>
      <c r="C35" s="48">
        <f>C24</f>
        <v>0.08</v>
      </c>
      <c r="D35" s="49">
        <f>D24</f>
        <v>116.928</v>
      </c>
      <c r="E35" s="1"/>
      <c r="F35" s="1"/>
    </row>
    <row r="36" spans="1:6" ht="18.75" x14ac:dyDescent="0.3">
      <c r="A36" s="2149" t="str">
        <f>A25</f>
        <v>AZUL LUMACRON FBLE 150%</v>
      </c>
      <c r="B36" s="2150"/>
      <c r="C36" s="48">
        <f>C25</f>
        <v>0.8</v>
      </c>
      <c r="D36" s="49">
        <f>D25</f>
        <v>1169.28</v>
      </c>
      <c r="E36" s="1"/>
      <c r="F36" s="1"/>
    </row>
    <row r="37" spans="1:6" x14ac:dyDescent="0.25">
      <c r="D37" s="50"/>
    </row>
  </sheetData>
  <mergeCells count="21"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</mergeCells>
  <pageMargins left="0.7" right="0.7" top="0.75" bottom="0.75" header="0.3" footer="0.3"/>
  <pageSetup paperSize="9" orientation="portrait" r:id="rId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6" zoomScale="130" zoomScaleNormal="130" workbookViewId="0">
      <selection activeCell="E16" sqref="E16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157</v>
      </c>
      <c r="G4" s="3"/>
    </row>
    <row r="5" spans="1:7" ht="18.75" x14ac:dyDescent="0.3">
      <c r="A5" s="1" t="s">
        <v>7</v>
      </c>
      <c r="B5" s="8">
        <f>B6*B8</f>
        <v>144.41999999999999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332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8.3090984628167845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70" t="s">
        <v>18</v>
      </c>
      <c r="B12" s="13"/>
      <c r="C12" s="71"/>
      <c r="D12" s="71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69"/>
      <c r="D14" s="69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 t="s">
        <v>22</v>
      </c>
      <c r="B16" s="2072"/>
      <c r="C16" s="20"/>
      <c r="D16" s="21">
        <v>2</v>
      </c>
      <c r="E16" s="21">
        <f>D16*F7</f>
        <v>2400</v>
      </c>
      <c r="F16" s="1"/>
    </row>
    <row r="17" spans="1:12" ht="18.75" x14ac:dyDescent="0.3">
      <c r="A17" s="2144"/>
      <c r="B17" s="2144"/>
      <c r="C17" s="51"/>
      <c r="D17" s="81"/>
      <c r="E17" s="81"/>
      <c r="F17" s="1"/>
    </row>
    <row r="18" spans="1:12" ht="18.75" x14ac:dyDescent="0.3">
      <c r="A18" s="2177"/>
      <c r="B18" s="2178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68"/>
      <c r="B20" s="68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1.1599999999999999</v>
      </c>
      <c r="D23" s="33">
        <f>B5*C23/100*1000</f>
        <v>1675.2719999999997</v>
      </c>
      <c r="E23" s="1"/>
      <c r="F23" s="1"/>
    </row>
    <row r="24" spans="1:12" ht="18.75" x14ac:dyDescent="0.3">
      <c r="A24" s="2179" t="s">
        <v>28</v>
      </c>
      <c r="B24" s="2207"/>
      <c r="C24" s="34">
        <v>0.08</v>
      </c>
      <c r="D24" s="33">
        <f>B5*C24/100*1000</f>
        <v>115.536</v>
      </c>
      <c r="E24" s="1"/>
      <c r="F24" s="1"/>
    </row>
    <row r="25" spans="1:12" ht="19.5" thickBot="1" x14ac:dyDescent="0.35">
      <c r="A25" s="2203" t="s">
        <v>52</v>
      </c>
      <c r="B25" s="2204"/>
      <c r="C25" s="35">
        <v>0.8</v>
      </c>
      <c r="D25" s="33">
        <f>B5*C25/100*1000</f>
        <v>1155.3599999999999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MILITAR</v>
      </c>
      <c r="C31" s="2130"/>
      <c r="D31" s="66" t="s">
        <v>30</v>
      </c>
      <c r="E31" s="9">
        <f>F4</f>
        <v>157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67" t="s">
        <v>26</v>
      </c>
      <c r="E33" s="1"/>
      <c r="F33" s="1"/>
    </row>
    <row r="34" spans="1:6" ht="18.75" x14ac:dyDescent="0.3">
      <c r="A34" s="2149" t="str">
        <f>A23</f>
        <v>PARDO LUMACRON SER 150%</v>
      </c>
      <c r="B34" s="2150"/>
      <c r="C34" s="48">
        <f>C23</f>
        <v>1.1599999999999999</v>
      </c>
      <c r="D34" s="49">
        <f>B5*C34/100*1000</f>
        <v>1675.2719999999997</v>
      </c>
      <c r="E34" s="1"/>
      <c r="F34" s="1"/>
    </row>
    <row r="35" spans="1:6" ht="18.75" x14ac:dyDescent="0.3">
      <c r="A35" s="2149" t="str">
        <f>A24</f>
        <v>RUBINA LUMACRON 2GFL CONC</v>
      </c>
      <c r="B35" s="2150"/>
      <c r="C35" s="48">
        <f>C24</f>
        <v>0.08</v>
      </c>
      <c r="D35" s="49">
        <f>D24</f>
        <v>115.536</v>
      </c>
      <c r="E35" s="1"/>
      <c r="F35" s="1"/>
    </row>
    <row r="36" spans="1:6" ht="18.75" x14ac:dyDescent="0.3">
      <c r="A36" s="2149" t="str">
        <f>A25</f>
        <v>AZUL LUMACRON FBLE 150%</v>
      </c>
      <c r="B36" s="2150"/>
      <c r="C36" s="48">
        <f>C25</f>
        <v>0.8</v>
      </c>
      <c r="D36" s="49">
        <f>D25</f>
        <v>1155.3599999999999</v>
      </c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156</v>
      </c>
      <c r="G4" s="3"/>
    </row>
    <row r="5" spans="1:7" ht="18.75" x14ac:dyDescent="0.3">
      <c r="A5" s="1" t="s">
        <v>7</v>
      </c>
      <c r="B5" s="8">
        <f>B6*B8</f>
        <v>144.41999999999999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332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8.3090984628167845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70" t="s">
        <v>18</v>
      </c>
      <c r="B12" s="13"/>
      <c r="C12" s="71"/>
      <c r="D12" s="71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69"/>
      <c r="D14" s="69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68"/>
      <c r="B20" s="68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1.1599999999999999</v>
      </c>
      <c r="D23" s="33">
        <f>B5*C23/100*1000</f>
        <v>1675.2719999999997</v>
      </c>
      <c r="E23" s="1"/>
      <c r="F23" s="1"/>
    </row>
    <row r="24" spans="1:12" ht="18.75" x14ac:dyDescent="0.3">
      <c r="A24" s="2179" t="s">
        <v>28</v>
      </c>
      <c r="B24" s="2207"/>
      <c r="C24" s="34">
        <v>0.08</v>
      </c>
      <c r="D24" s="33">
        <f>B5*C24/100*1000</f>
        <v>115.536</v>
      </c>
      <c r="E24" s="1"/>
      <c r="F24" s="1"/>
    </row>
    <row r="25" spans="1:12" ht="19.5" thickBot="1" x14ac:dyDescent="0.35">
      <c r="A25" s="2203" t="s">
        <v>52</v>
      </c>
      <c r="B25" s="2204"/>
      <c r="C25" s="35">
        <v>0.8</v>
      </c>
      <c r="D25" s="33">
        <f>B5*C25/100*1000</f>
        <v>1155.3599999999999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MILITAR</v>
      </c>
      <c r="C31" s="2130"/>
      <c r="D31" s="66" t="s">
        <v>30</v>
      </c>
      <c r="E31" s="9">
        <f>F4</f>
        <v>156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67" t="s">
        <v>26</v>
      </c>
      <c r="E33" s="1"/>
      <c r="F33" s="1"/>
    </row>
    <row r="34" spans="1:6" ht="18.75" x14ac:dyDescent="0.3">
      <c r="A34" s="2149" t="str">
        <f>A23</f>
        <v>PARDO LUMACRON SER 150%</v>
      </c>
      <c r="B34" s="2150"/>
      <c r="C34" s="48">
        <f>C23</f>
        <v>1.1599999999999999</v>
      </c>
      <c r="D34" s="49">
        <f>B5*C34/100*1000</f>
        <v>1675.2719999999997</v>
      </c>
      <c r="E34" s="1"/>
      <c r="F34" s="1"/>
    </row>
    <row r="35" spans="1:6" ht="18.75" x14ac:dyDescent="0.3">
      <c r="A35" s="2149" t="str">
        <f>A24</f>
        <v>RUBINA LUMACRON 2GFL CONC</v>
      </c>
      <c r="B35" s="2150"/>
      <c r="C35" s="48">
        <f>C24</f>
        <v>0.08</v>
      </c>
      <c r="D35" s="49">
        <f>D24</f>
        <v>115.536</v>
      </c>
      <c r="E35" s="1"/>
      <c r="F35" s="1"/>
    </row>
    <row r="36" spans="1:6" ht="18.75" x14ac:dyDescent="0.3">
      <c r="A36" s="2149" t="str">
        <f>A25</f>
        <v>AZUL LUMACRON FBLE 150%</v>
      </c>
      <c r="B36" s="2150"/>
      <c r="C36" s="48">
        <f>C25</f>
        <v>0.8</v>
      </c>
      <c r="D36" s="49">
        <f>D25</f>
        <v>1155.3599999999999</v>
      </c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4"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154</v>
      </c>
      <c r="G4" s="3"/>
    </row>
    <row r="5" spans="1:7" ht="18.75" x14ac:dyDescent="0.3">
      <c r="A5" s="1" t="s">
        <v>7</v>
      </c>
      <c r="B5" s="8">
        <f>B6*B8</f>
        <v>142.245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8.4361488980280495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63"/>
      <c r="B19" s="63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369.83699999999999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106.68374999999999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2275.92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64" t="s">
        <v>30</v>
      </c>
      <c r="E30" s="9">
        <f>F4</f>
        <v>154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65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369.83699999999999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106.68374999999999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2275.92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153</v>
      </c>
      <c r="G4" s="3"/>
    </row>
    <row r="5" spans="1:7" ht="18.75" x14ac:dyDescent="0.3">
      <c r="A5" s="1" t="s">
        <v>7</v>
      </c>
      <c r="B5" s="8">
        <f>B6*B8</f>
        <v>142.245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8.4361488980280495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63"/>
      <c r="B19" s="63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369.83699999999999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106.68374999999999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2275.92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64" t="s">
        <v>30</v>
      </c>
      <c r="E30" s="9">
        <f>F4</f>
        <v>153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65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369.83699999999999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106.68374999999999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2275.92</v>
      </c>
      <c r="E35" s="1"/>
      <c r="F35" s="1"/>
    </row>
    <row r="36" spans="1:6" x14ac:dyDescent="0.25">
      <c r="D36" s="50"/>
    </row>
  </sheetData>
  <mergeCells count="22">
    <mergeCell ref="A21:B21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0:B20"/>
    <mergeCell ref="A32:B32"/>
    <mergeCell ref="A33:B33"/>
    <mergeCell ref="A34:B34"/>
    <mergeCell ref="A35:B35"/>
    <mergeCell ref="A22:B22"/>
    <mergeCell ref="A23:B23"/>
    <mergeCell ref="A24:B24"/>
    <mergeCell ref="A25:B25"/>
    <mergeCell ref="B30:C30"/>
    <mergeCell ref="A31:B31"/>
  </mergeCells>
  <pageMargins left="0.7" right="0.7" top="0.75" bottom="0.75" header="0.3" footer="0.3"/>
  <pageSetup paperSize="9" orientation="portrait"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topLeftCell="A28" zoomScale="130" zoomScaleNormal="130" workbookViewId="0">
      <selection activeCell="D26" sqref="D26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152</v>
      </c>
      <c r="G4" s="3"/>
    </row>
    <row r="5" spans="1:7" ht="18.75" x14ac:dyDescent="0.3">
      <c r="A5" s="1" t="s">
        <v>7</v>
      </c>
      <c r="B5" s="8">
        <f>B6*B8</f>
        <v>142.245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8.4361488980280495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2191" t="s">
        <v>18</v>
      </c>
      <c r="B12" s="2192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63"/>
      <c r="B19" s="63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079" t="s">
        <v>24</v>
      </c>
      <c r="B21" s="2079"/>
      <c r="C21" s="72" t="s">
        <v>25</v>
      </c>
      <c r="D21" s="32" t="s">
        <v>26</v>
      </c>
      <c r="E21" s="1"/>
      <c r="F21" s="1"/>
    </row>
    <row r="22" spans="1:12" ht="18.75" x14ac:dyDescent="0.3">
      <c r="A22" s="2077" t="s">
        <v>27</v>
      </c>
      <c r="B22" s="2077"/>
      <c r="C22" s="20">
        <v>0.26</v>
      </c>
      <c r="D22" s="33">
        <f>B5*C22/100*1000</f>
        <v>369.83699999999999</v>
      </c>
      <c r="E22" s="1"/>
      <c r="F22" s="1"/>
    </row>
    <row r="23" spans="1:12" ht="18.75" x14ac:dyDescent="0.3">
      <c r="A23" s="2077" t="s">
        <v>28</v>
      </c>
      <c r="B23" s="2077"/>
      <c r="C23" s="20">
        <v>7.4999999999999997E-2</v>
      </c>
      <c r="D23" s="33">
        <f>B5*C23/100*1000</f>
        <v>106.68374999999999</v>
      </c>
      <c r="E23" s="1"/>
      <c r="F23" s="1"/>
    </row>
    <row r="24" spans="1:12" ht="18.75" x14ac:dyDescent="0.3">
      <c r="A24" s="2077" t="s">
        <v>49</v>
      </c>
      <c r="B24" s="2077"/>
      <c r="C24" s="20">
        <v>1.6</v>
      </c>
      <c r="D24" s="33">
        <f>B5*C24/100*1000</f>
        <v>2275.92</v>
      </c>
      <c r="E24" s="1"/>
      <c r="F24" s="1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s="43" customFormat="1" ht="19.5" thickBot="1" x14ac:dyDescent="0.35">
      <c r="A28" s="38"/>
      <c r="B28" s="38"/>
      <c r="C28" s="39"/>
      <c r="D28" s="40"/>
      <c r="E28" s="41"/>
      <c r="F28" s="41"/>
      <c r="G28" s="42"/>
      <c r="H28" s="42"/>
      <c r="I28" s="42"/>
      <c r="J28" s="42"/>
      <c r="K28" s="42"/>
      <c r="L28" s="42"/>
    </row>
    <row r="29" spans="1:12" ht="18.75" x14ac:dyDescent="0.3">
      <c r="A29" s="36"/>
      <c r="B29" s="36"/>
      <c r="C29" s="22"/>
      <c r="D29" s="23"/>
      <c r="E29" s="25"/>
      <c r="F29" s="25"/>
    </row>
    <row r="30" spans="1:12" ht="19.5" thickBot="1" x14ac:dyDescent="0.35">
      <c r="A30" s="3" t="str">
        <f>B2</f>
        <v>TELARES D SUR</v>
      </c>
      <c r="B30" s="2130" t="str">
        <f>B7</f>
        <v>MARINO S/MTRA</v>
      </c>
      <c r="C30" s="2130"/>
      <c r="D30" s="64" t="s">
        <v>30</v>
      </c>
      <c r="E30" s="9">
        <f>F4</f>
        <v>152</v>
      </c>
      <c r="F30" s="4">
        <f ca="1">F2</f>
        <v>45555</v>
      </c>
    </row>
    <row r="31" spans="1:12" ht="19.5" thickBot="1" x14ac:dyDescent="0.35">
      <c r="A31" s="2194" t="str">
        <f>A20</f>
        <v>Colorantes</v>
      </c>
      <c r="B31" s="2195"/>
      <c r="C31" s="58"/>
      <c r="D31" s="59"/>
      <c r="E31" s="9"/>
      <c r="F31" s="4"/>
    </row>
    <row r="32" spans="1:12" ht="18.75" x14ac:dyDescent="0.3">
      <c r="A32" s="2075" t="s">
        <v>24</v>
      </c>
      <c r="B32" s="2075"/>
      <c r="C32" s="56" t="s">
        <v>25</v>
      </c>
      <c r="D32" s="65" t="s">
        <v>26</v>
      </c>
      <c r="E32" s="1"/>
      <c r="F32" s="1"/>
    </row>
    <row r="33" spans="1:6" ht="18.75" x14ac:dyDescent="0.3">
      <c r="A33" s="2123" t="str">
        <f>A22</f>
        <v>PARDO LUMACRON SER 150%</v>
      </c>
      <c r="B33" s="2124"/>
      <c r="C33" s="48">
        <f>C22</f>
        <v>0.26</v>
      </c>
      <c r="D33" s="49">
        <f>B5*C33/100*1000</f>
        <v>369.83699999999999</v>
      </c>
      <c r="E33" s="1"/>
      <c r="F33" s="1"/>
    </row>
    <row r="34" spans="1:6" ht="18.75" x14ac:dyDescent="0.3">
      <c r="A34" s="2123" t="str">
        <f>A23</f>
        <v>RUBINA LUMACRON 2GFL CONC</v>
      </c>
      <c r="B34" s="2124"/>
      <c r="C34" s="48">
        <f>C23</f>
        <v>7.4999999999999997E-2</v>
      </c>
      <c r="D34" s="49">
        <f>D23</f>
        <v>106.68374999999999</v>
      </c>
      <c r="E34" s="1"/>
      <c r="F34" s="1"/>
    </row>
    <row r="35" spans="1:6" ht="18.75" x14ac:dyDescent="0.3">
      <c r="A35" s="2123" t="str">
        <f>A24</f>
        <v>AZUL MARINO DIANIX CC</v>
      </c>
      <c r="B35" s="2124"/>
      <c r="C35" s="48">
        <f>C24</f>
        <v>1.6</v>
      </c>
      <c r="D35" s="49">
        <f>D24</f>
        <v>2275.92</v>
      </c>
      <c r="E35" s="1"/>
      <c r="F35" s="1"/>
    </row>
    <row r="36" spans="1:6" x14ac:dyDescent="0.25">
      <c r="D36" s="50"/>
    </row>
  </sheetData>
  <mergeCells count="22">
    <mergeCell ref="A15:B15"/>
    <mergeCell ref="A1:B1"/>
    <mergeCell ref="C1:D1"/>
    <mergeCell ref="E1:F1"/>
    <mergeCell ref="A13:B13"/>
    <mergeCell ref="A14:B14"/>
    <mergeCell ref="A34:B34"/>
    <mergeCell ref="A35:B35"/>
    <mergeCell ref="A21:B21"/>
    <mergeCell ref="A12:B12"/>
    <mergeCell ref="A24:B24"/>
    <mergeCell ref="A25:B25"/>
    <mergeCell ref="B30:C30"/>
    <mergeCell ref="A31:B31"/>
    <mergeCell ref="A32:B32"/>
    <mergeCell ref="A33:B33"/>
    <mergeCell ref="A16:B16"/>
    <mergeCell ref="A17:B17"/>
    <mergeCell ref="A18:B18"/>
    <mergeCell ref="A20:B20"/>
    <mergeCell ref="A22:B22"/>
    <mergeCell ref="A23:B23"/>
  </mergeCells>
  <pageMargins left="0.7" right="0.7" top="0.75" bottom="0.75" header="0.3" footer="0.3"/>
  <pageSetup paperSize="9" orientation="portrait" r:id="rId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6"/>
  <sheetViews>
    <sheetView zoomScale="130" zoomScaleNormal="130" workbookViewId="0">
      <selection activeCell="F8" sqref="F8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58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158">
        <f ca="1">TODAY()</f>
        <v>45555</v>
      </c>
      <c r="G2" s="3"/>
    </row>
    <row r="3" spans="1:7" ht="18.75" x14ac:dyDescent="0.3">
      <c r="A3" s="1" t="s">
        <v>2</v>
      </c>
      <c r="B3" s="136" t="s">
        <v>32</v>
      </c>
      <c r="C3" s="3"/>
      <c r="D3" s="5"/>
      <c r="E3" s="3" t="s">
        <v>3</v>
      </c>
      <c r="F3" s="246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135">
        <v>151</v>
      </c>
      <c r="G4" s="3"/>
    </row>
    <row r="5" spans="1:7" ht="18.75" x14ac:dyDescent="0.3">
      <c r="A5" s="1" t="s">
        <v>7</v>
      </c>
      <c r="B5" s="8">
        <f>B6*B8</f>
        <v>142.245</v>
      </c>
      <c r="C5" s="3" t="s">
        <v>8</v>
      </c>
      <c r="D5" s="3"/>
      <c r="E5" s="5" t="s">
        <v>9</v>
      </c>
      <c r="F5" s="44" t="s">
        <v>10</v>
      </c>
      <c r="G5" s="3"/>
    </row>
    <row r="6" spans="1:7" ht="18.75" x14ac:dyDescent="0.3">
      <c r="A6" s="1" t="s">
        <v>11</v>
      </c>
      <c r="B6" s="10">
        <v>327</v>
      </c>
      <c r="C6" s="3" t="s">
        <v>5</v>
      </c>
      <c r="D6" s="3"/>
      <c r="E6" s="3" t="s">
        <v>12</v>
      </c>
      <c r="F6" s="246" t="s">
        <v>13</v>
      </c>
      <c r="G6" s="3"/>
    </row>
    <row r="7" spans="1:7" ht="18.75" x14ac:dyDescent="0.3">
      <c r="A7" s="1" t="s">
        <v>14</v>
      </c>
      <c r="B7" s="136" t="s">
        <v>36</v>
      </c>
      <c r="C7" s="3"/>
      <c r="D7" s="3"/>
      <c r="E7" s="3" t="s">
        <v>15</v>
      </c>
      <c r="F7" s="135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246">
        <f>F7/B5</f>
        <v>8.4361488980280495</v>
      </c>
      <c r="G8" s="3"/>
    </row>
    <row r="9" spans="1:7" ht="18.75" x14ac:dyDescent="0.3">
      <c r="A9" s="1" t="s">
        <v>66</v>
      </c>
      <c r="B9" s="1" t="s">
        <v>29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4"/>
      <c r="D11" s="14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18"/>
      <c r="D13" s="18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05"/>
      <c r="B16" s="2105"/>
      <c r="C16" s="22"/>
      <c r="D16" s="23"/>
      <c r="E16" s="23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8.75" x14ac:dyDescent="0.3">
      <c r="A18" s="63"/>
      <c r="B18" s="63"/>
      <c r="C18" s="22"/>
      <c r="D18" s="23"/>
      <c r="E18" s="23"/>
      <c r="F18" s="1"/>
    </row>
    <row r="19" spans="1:12" ht="19.5" thickBot="1" x14ac:dyDescent="0.35">
      <c r="A19" s="63"/>
      <c r="B19" s="63"/>
      <c r="C19" s="22"/>
      <c r="D19" s="25"/>
      <c r="E19" s="23"/>
      <c r="F19" s="47" t="s">
        <v>84</v>
      </c>
    </row>
    <row r="20" spans="1:12" ht="18.75" x14ac:dyDescent="0.3">
      <c r="A20" s="2188" t="s">
        <v>23</v>
      </c>
      <c r="B20" s="2189"/>
      <c r="C20" s="27"/>
      <c r="D20" s="28"/>
      <c r="E20" s="1"/>
      <c r="F20" s="211"/>
    </row>
    <row r="21" spans="1:12" ht="18.75" x14ac:dyDescent="0.3">
      <c r="A21" s="2079" t="s">
        <v>24</v>
      </c>
      <c r="B21" s="2079"/>
      <c r="C21" s="72" t="s">
        <v>25</v>
      </c>
      <c r="D21" s="73" t="s">
        <v>26</v>
      </c>
      <c r="E21" s="1"/>
      <c r="F21" s="212"/>
    </row>
    <row r="22" spans="1:12" ht="18.75" x14ac:dyDescent="0.3">
      <c r="A22" s="2077" t="s">
        <v>28</v>
      </c>
      <c r="B22" s="2077"/>
      <c r="C22" s="20">
        <v>0.1</v>
      </c>
      <c r="D22" s="74">
        <f>B5*C22/100*1000</f>
        <v>142.245</v>
      </c>
      <c r="E22" s="1"/>
      <c r="F22" s="212"/>
    </row>
    <row r="23" spans="1:12" ht="18.75" x14ac:dyDescent="0.3">
      <c r="A23" s="2077" t="s">
        <v>74</v>
      </c>
      <c r="B23" s="2077"/>
      <c r="C23" s="34">
        <v>3.6</v>
      </c>
      <c r="D23" s="74">
        <f>B5*C23/100*1000</f>
        <v>5120.82</v>
      </c>
      <c r="E23" s="1"/>
      <c r="F23" s="212"/>
    </row>
    <row r="24" spans="1:12" ht="18.75" x14ac:dyDescent="0.3">
      <c r="A24" s="2148"/>
      <c r="B24" s="2148"/>
      <c r="C24" s="20"/>
      <c r="D24" s="74"/>
      <c r="E24" s="1"/>
      <c r="F24" s="213"/>
    </row>
    <row r="25" spans="1:12" ht="18.75" x14ac:dyDescent="0.3">
      <c r="A25" s="2105"/>
      <c r="B25" s="2105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8.75" x14ac:dyDescent="0.3">
      <c r="A31" s="1" t="str">
        <f>B2</f>
        <v>TELARES D SUR</v>
      </c>
      <c r="B31" s="1"/>
      <c r="C31" s="44" t="str">
        <f>B7</f>
        <v>NEGRO</v>
      </c>
      <c r="D31" s="64" t="s">
        <v>30</v>
      </c>
      <c r="E31" s="9">
        <f>F4</f>
        <v>151</v>
      </c>
      <c r="F31" s="4">
        <f ca="1">F2</f>
        <v>45555</v>
      </c>
    </row>
    <row r="32" spans="1:12" ht="18.75" x14ac:dyDescent="0.3">
      <c r="A32" s="2079" t="s">
        <v>24</v>
      </c>
      <c r="B32" s="2079"/>
      <c r="C32" s="72" t="s">
        <v>25</v>
      </c>
      <c r="D32" s="73" t="s">
        <v>26</v>
      </c>
      <c r="E32" s="1"/>
      <c r="F32" s="1"/>
    </row>
    <row r="33" spans="1:6" ht="18.75" x14ac:dyDescent="0.3">
      <c r="A33" s="2149" t="str">
        <f>A22</f>
        <v>RUBINA LUMACRON 2GFL CONC</v>
      </c>
      <c r="B33" s="2150"/>
      <c r="C33" s="48">
        <v>0.1</v>
      </c>
      <c r="D33" s="49">
        <f>B5*C33/100*1000</f>
        <v>142.245</v>
      </c>
      <c r="E33" s="1"/>
      <c r="F33" s="1"/>
    </row>
    <row r="34" spans="1:6" ht="18.75" x14ac:dyDescent="0.3">
      <c r="A34" s="2123" t="str">
        <f>A23</f>
        <v>NEGRO DISPERSO TQ EXSF 300%</v>
      </c>
      <c r="B34" s="2124"/>
      <c r="C34" s="48">
        <f>C23</f>
        <v>3.6</v>
      </c>
      <c r="D34" s="49">
        <f t="shared" ref="D34" si="0">D23</f>
        <v>5120.82</v>
      </c>
      <c r="E34" s="1"/>
      <c r="F34" s="1"/>
    </row>
    <row r="35" spans="1:6" ht="18.75" x14ac:dyDescent="0.3">
      <c r="A35" s="2095"/>
      <c r="B35" s="2096"/>
      <c r="C35" s="48"/>
      <c r="D35" s="49"/>
      <c r="E35" s="2069" t="s">
        <v>83</v>
      </c>
      <c r="F35" s="2069"/>
    </row>
    <row r="36" spans="1:6" x14ac:dyDescent="0.25">
      <c r="D36" s="50"/>
    </row>
  </sheetData>
  <mergeCells count="21">
    <mergeCell ref="A20:B20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E35:F35"/>
    <mergeCell ref="A33:B33"/>
    <mergeCell ref="A34:B34"/>
    <mergeCell ref="A35:B35"/>
    <mergeCell ref="A21:B21"/>
    <mergeCell ref="A22:B22"/>
    <mergeCell ref="A23:B23"/>
    <mergeCell ref="A24:B24"/>
    <mergeCell ref="A25:B25"/>
    <mergeCell ref="A32:B32"/>
  </mergeCells>
  <pageMargins left="0.7" right="0.7" top="0.75" bottom="0.75" header="0.3" footer="0.3"/>
  <pageSetup paperSize="9" orientation="portrait"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3" zoomScale="130" zoomScaleNormal="130" workbookViewId="0">
      <selection activeCell="A25" sqref="A25:B2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150</v>
      </c>
      <c r="G4" s="3"/>
    </row>
    <row r="5" spans="1:7" ht="18.75" x14ac:dyDescent="0.3">
      <c r="A5" s="1" t="s">
        <v>7</v>
      </c>
      <c r="B5" s="8">
        <f>B6*B8</f>
        <v>142.245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8.4361488980280495</v>
      </c>
      <c r="G8" s="3"/>
    </row>
    <row r="9" spans="1:7" ht="18.75" x14ac:dyDescent="0.3">
      <c r="A9" s="1"/>
      <c r="B9" s="1" t="s">
        <v>29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4"/>
      <c r="D11" s="14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18"/>
      <c r="D13" s="18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/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63"/>
      <c r="B19" s="63"/>
      <c r="C19" s="22"/>
      <c r="D19" s="23"/>
      <c r="E19" s="23"/>
      <c r="F19" s="1"/>
    </row>
    <row r="20" spans="1:12" ht="19.5" thickBot="1" x14ac:dyDescent="0.35">
      <c r="A20" s="63"/>
      <c r="B20" s="63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079" t="s">
        <v>24</v>
      </c>
      <c r="B22" s="2079"/>
      <c r="C22" s="72" t="s">
        <v>25</v>
      </c>
      <c r="D22" s="73" t="s">
        <v>26</v>
      </c>
      <c r="E22" s="1"/>
      <c r="F22" s="1"/>
    </row>
    <row r="23" spans="1:12" ht="18.75" x14ac:dyDescent="0.3">
      <c r="A23" s="2077" t="s">
        <v>28</v>
      </c>
      <c r="B23" s="2077"/>
      <c r="C23" s="20">
        <v>0.1</v>
      </c>
      <c r="D23" s="74">
        <f>B5*C23/100*1000</f>
        <v>142.245</v>
      </c>
      <c r="E23" s="1"/>
      <c r="F23" s="1"/>
    </row>
    <row r="24" spans="1:12" ht="18.75" x14ac:dyDescent="0.3">
      <c r="A24" s="2077" t="s">
        <v>74</v>
      </c>
      <c r="B24" s="2077"/>
      <c r="C24" s="34">
        <v>3.6</v>
      </c>
      <c r="D24" s="74">
        <f>B5*C24/100*1000</f>
        <v>5120.82</v>
      </c>
      <c r="E24" s="1"/>
      <c r="F24" s="1"/>
    </row>
    <row r="25" spans="1:12" ht="18.75" x14ac:dyDescent="0.3">
      <c r="A25" s="2148"/>
      <c r="B25" s="2148"/>
      <c r="C25" s="20"/>
      <c r="D25" s="74"/>
      <c r="E25" s="1"/>
      <c r="F25" s="1"/>
    </row>
    <row r="26" spans="1:12" ht="18.75" x14ac:dyDescent="0.3">
      <c r="A26" s="2105"/>
      <c r="B26" s="2105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</row>
    <row r="30" spans="1:12" s="43" customFormat="1" ht="19.5" thickBot="1" x14ac:dyDescent="0.35">
      <c r="A30" s="38"/>
      <c r="B30" s="38"/>
      <c r="C30" s="39"/>
      <c r="D30" s="40"/>
      <c r="E30" s="41"/>
      <c r="F30" s="41"/>
      <c r="G30" s="42"/>
      <c r="H30" s="42"/>
      <c r="I30" s="42"/>
      <c r="J30" s="42"/>
      <c r="K30" s="42"/>
      <c r="L30" s="42"/>
    </row>
    <row r="31" spans="1:12" ht="18.75" x14ac:dyDescent="0.3">
      <c r="A31" s="36"/>
      <c r="B31" s="36"/>
      <c r="C31" s="22"/>
      <c r="D31" s="23"/>
      <c r="E31" s="25"/>
      <c r="F31" s="25"/>
    </row>
    <row r="32" spans="1:12" ht="18.75" x14ac:dyDescent="0.3">
      <c r="A32" s="1" t="str">
        <f>B2</f>
        <v>TELARES D SUR</v>
      </c>
      <c r="B32" s="1"/>
      <c r="C32" s="44" t="str">
        <f>B7</f>
        <v>NEGRO</v>
      </c>
      <c r="D32" s="64" t="s">
        <v>30</v>
      </c>
      <c r="E32" s="9">
        <f>F4</f>
        <v>150</v>
      </c>
      <c r="F32" s="4">
        <f ca="1">F2</f>
        <v>45555</v>
      </c>
    </row>
    <row r="33" spans="1:6" ht="18.75" x14ac:dyDescent="0.3">
      <c r="A33" s="2079" t="s">
        <v>24</v>
      </c>
      <c r="B33" s="2079"/>
      <c r="C33" s="72" t="s">
        <v>25</v>
      </c>
      <c r="D33" s="73" t="s">
        <v>26</v>
      </c>
      <c r="E33" s="1"/>
      <c r="F33" s="1"/>
    </row>
    <row r="34" spans="1:6" ht="18.75" x14ac:dyDescent="0.3">
      <c r="A34" s="2149" t="str">
        <f>A23</f>
        <v>RUBINA LUMACRON 2GFL CONC</v>
      </c>
      <c r="B34" s="2150"/>
      <c r="C34" s="48">
        <v>0.1</v>
      </c>
      <c r="D34" s="49">
        <f>B5*C34/100*1000</f>
        <v>142.245</v>
      </c>
      <c r="E34" s="1"/>
      <c r="F34" s="1"/>
    </row>
    <row r="35" spans="1:6" ht="18.75" x14ac:dyDescent="0.3">
      <c r="A35" s="2123" t="str">
        <f>A24</f>
        <v>NEGRO DISPERSO TQ EXSF 300%</v>
      </c>
      <c r="B35" s="2124"/>
      <c r="C35" s="48">
        <f>C24</f>
        <v>3.6</v>
      </c>
      <c r="D35" s="49">
        <f t="shared" ref="D35" si="0">D24</f>
        <v>5120.82</v>
      </c>
      <c r="E35" s="1"/>
      <c r="F35" s="1"/>
    </row>
    <row r="36" spans="1:6" ht="18.75" x14ac:dyDescent="0.3">
      <c r="A36" s="2095"/>
      <c r="B36" s="2096"/>
      <c r="C36" s="48"/>
      <c r="D36" s="49"/>
      <c r="E36" s="1"/>
      <c r="F36" s="1"/>
    </row>
    <row r="37" spans="1:6" x14ac:dyDescent="0.25">
      <c r="D37" s="50"/>
    </row>
  </sheetData>
  <mergeCells count="21">
    <mergeCell ref="A21:B21"/>
    <mergeCell ref="A1:B1"/>
    <mergeCell ref="C1:D1"/>
    <mergeCell ref="E1:F1"/>
    <mergeCell ref="A11:B11"/>
    <mergeCell ref="A12:B12"/>
    <mergeCell ref="A13:B13"/>
    <mergeCell ref="A14:B14"/>
    <mergeCell ref="A15:B15"/>
    <mergeCell ref="A16:B16"/>
    <mergeCell ref="A17:B17"/>
    <mergeCell ref="A18:B18"/>
    <mergeCell ref="A34:B34"/>
    <mergeCell ref="A35:B35"/>
    <mergeCell ref="A36:B36"/>
    <mergeCell ref="A22:B22"/>
    <mergeCell ref="A23:B23"/>
    <mergeCell ref="A24:B24"/>
    <mergeCell ref="A25:B25"/>
    <mergeCell ref="A26:B26"/>
    <mergeCell ref="A33:B33"/>
  </mergeCells>
  <pageMargins left="0.7" right="0.7" top="0.75" bottom="0.75" header="0.3" footer="0.3"/>
  <pageSetup paperSize="9" orientation="portrait"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28" zoomScale="130" zoomScaleNormal="130" workbookViewId="0">
      <selection activeCell="A25" sqref="A25:B25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54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149</v>
      </c>
      <c r="G4" s="3"/>
    </row>
    <row r="5" spans="1:7" ht="18.75" x14ac:dyDescent="0.3">
      <c r="A5" s="1" t="s">
        <v>7</v>
      </c>
      <c r="B5" s="8">
        <f>B6*B8</f>
        <v>142.245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327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8.4361488980280495</v>
      </c>
      <c r="G8" s="3"/>
    </row>
    <row r="9" spans="1:7" ht="18.75" x14ac:dyDescent="0.3">
      <c r="A9" s="1"/>
      <c r="B9" s="1" t="s">
        <v>29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2191" t="s">
        <v>18</v>
      </c>
      <c r="B11" s="2192"/>
      <c r="C11" s="14"/>
      <c r="D11" s="14"/>
      <c r="E11" s="15"/>
      <c r="F11" s="1"/>
    </row>
    <row r="12" spans="1:7" ht="18.75" x14ac:dyDescent="0.3">
      <c r="A12" s="2072" t="s">
        <v>19</v>
      </c>
      <c r="B12" s="2072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072" t="s">
        <v>20</v>
      </c>
      <c r="B13" s="2072"/>
      <c r="C13" s="18"/>
      <c r="D13" s="18">
        <v>1</v>
      </c>
      <c r="E13" s="19">
        <f>F7*D13</f>
        <v>1200</v>
      </c>
      <c r="F13" s="1"/>
    </row>
    <row r="14" spans="1:7" ht="18.75" x14ac:dyDescent="0.3">
      <c r="A14" s="2072" t="s">
        <v>21</v>
      </c>
      <c r="B14" s="2072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072" t="s">
        <v>22</v>
      </c>
      <c r="B15" s="2072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072"/>
      <c r="B16" s="2072"/>
      <c r="C16" s="20"/>
      <c r="D16" s="21"/>
      <c r="E16" s="19"/>
      <c r="F16" s="1"/>
    </row>
    <row r="17" spans="1:12" ht="18.75" x14ac:dyDescent="0.3">
      <c r="A17" s="2105"/>
      <c r="B17" s="2105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63"/>
      <c r="B19" s="63"/>
      <c r="C19" s="22"/>
      <c r="D19" s="23"/>
      <c r="E19" s="23"/>
      <c r="F19" s="1"/>
    </row>
    <row r="20" spans="1:12" ht="19.5" thickBot="1" x14ac:dyDescent="0.35">
      <c r="A20" s="63"/>
      <c r="B20" s="63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079" t="s">
        <v>24</v>
      </c>
      <c r="B22" s="2079"/>
      <c r="C22" s="72" t="s">
        <v>25</v>
      </c>
      <c r="D22" s="73" t="s">
        <v>26</v>
      </c>
      <c r="E22" s="1"/>
      <c r="F22" s="1"/>
    </row>
    <row r="23" spans="1:12" ht="18.75" x14ac:dyDescent="0.3">
      <c r="A23" s="2077" t="s">
        <v>28</v>
      </c>
      <c r="B23" s="2077"/>
      <c r="C23" s="20">
        <v>0.1</v>
      </c>
      <c r="D23" s="74">
        <f>B5*C23/100*1000</f>
        <v>142.245</v>
      </c>
      <c r="E23" s="1"/>
      <c r="F23" s="1"/>
    </row>
    <row r="24" spans="1:12" ht="18.75" x14ac:dyDescent="0.3">
      <c r="A24" s="2077" t="s">
        <v>74</v>
      </c>
      <c r="B24" s="2077"/>
      <c r="C24" s="34">
        <v>3.6</v>
      </c>
      <c r="D24" s="74">
        <f>B5*C24/100*1000</f>
        <v>5120.82</v>
      </c>
      <c r="E24" s="1"/>
      <c r="F24" s="1"/>
    </row>
    <row r="25" spans="1:12" ht="18.75" x14ac:dyDescent="0.3">
      <c r="A25" s="2148"/>
      <c r="B25" s="2148"/>
      <c r="C25" s="20"/>
      <c r="D25" s="74"/>
      <c r="E25" s="1"/>
      <c r="F25" s="1"/>
    </row>
    <row r="26" spans="1:12" ht="18.75" x14ac:dyDescent="0.3">
      <c r="A26" s="2105"/>
      <c r="B26" s="2105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</row>
    <row r="30" spans="1:12" s="43" customFormat="1" ht="19.5" thickBot="1" x14ac:dyDescent="0.35">
      <c r="A30" s="38"/>
      <c r="B30" s="38"/>
      <c r="C30" s="39"/>
      <c r="D30" s="40"/>
      <c r="E30" s="41"/>
      <c r="F30" s="41"/>
      <c r="G30" s="42"/>
      <c r="H30" s="42"/>
      <c r="I30" s="42"/>
      <c r="J30" s="42"/>
      <c r="K30" s="42"/>
      <c r="L30" s="42"/>
    </row>
    <row r="31" spans="1:12" ht="18.75" x14ac:dyDescent="0.3">
      <c r="A31" s="36"/>
      <c r="B31" s="36"/>
      <c r="C31" s="22"/>
      <c r="D31" s="23"/>
      <c r="E31" s="25"/>
      <c r="F31" s="25"/>
    </row>
    <row r="32" spans="1:12" ht="18.75" x14ac:dyDescent="0.3">
      <c r="A32" s="1" t="str">
        <f>B2</f>
        <v>TELARES D SUR</v>
      </c>
      <c r="B32" s="1"/>
      <c r="C32" s="44" t="str">
        <f>B7</f>
        <v>NEGRO</v>
      </c>
      <c r="D32" s="64" t="s">
        <v>30</v>
      </c>
      <c r="E32" s="9">
        <f>F4</f>
        <v>149</v>
      </c>
      <c r="F32" s="4">
        <f ca="1">F2</f>
        <v>45555</v>
      </c>
    </row>
    <row r="33" spans="1:6" ht="18.75" x14ac:dyDescent="0.3">
      <c r="A33" s="2079" t="s">
        <v>24</v>
      </c>
      <c r="B33" s="2079"/>
      <c r="C33" s="72" t="s">
        <v>25</v>
      </c>
      <c r="D33" s="73" t="s">
        <v>26</v>
      </c>
      <c r="E33" s="1"/>
      <c r="F33" s="1"/>
    </row>
    <row r="34" spans="1:6" ht="18.75" x14ac:dyDescent="0.3">
      <c r="A34" s="2149" t="str">
        <f>A23</f>
        <v>RUBINA LUMACRON 2GFL CONC</v>
      </c>
      <c r="B34" s="2150"/>
      <c r="C34" s="48">
        <v>0.1</v>
      </c>
      <c r="D34" s="49">
        <f>B5*C34/100*1000</f>
        <v>142.245</v>
      </c>
      <c r="E34" s="1"/>
      <c r="F34" s="1"/>
    </row>
    <row r="35" spans="1:6" ht="18.75" x14ac:dyDescent="0.3">
      <c r="A35" s="2123" t="str">
        <f>A24</f>
        <v>NEGRO DISPERSO TQ EXSF 300%</v>
      </c>
      <c r="B35" s="2124"/>
      <c r="C35" s="48">
        <f>C24</f>
        <v>3.6</v>
      </c>
      <c r="D35" s="49">
        <f t="shared" ref="D35" si="0">D24</f>
        <v>5120.82</v>
      </c>
      <c r="E35" s="1"/>
      <c r="F35" s="1"/>
    </row>
    <row r="36" spans="1:6" ht="18.75" x14ac:dyDescent="0.3">
      <c r="A36" s="2095"/>
      <c r="B36" s="2096"/>
      <c r="C36" s="48"/>
      <c r="D36" s="49"/>
      <c r="E36" s="1"/>
      <c r="F36" s="1"/>
    </row>
    <row r="37" spans="1:6" x14ac:dyDescent="0.25">
      <c r="D37" s="50"/>
    </row>
  </sheetData>
  <mergeCells count="21">
    <mergeCell ref="A1:B1"/>
    <mergeCell ref="C1:D1"/>
    <mergeCell ref="E1:F1"/>
    <mergeCell ref="A12:B12"/>
    <mergeCell ref="A13:B13"/>
    <mergeCell ref="A11:B11"/>
    <mergeCell ref="A36:B36"/>
    <mergeCell ref="A14:B14"/>
    <mergeCell ref="A25:B25"/>
    <mergeCell ref="A26:B26"/>
    <mergeCell ref="A34:B34"/>
    <mergeCell ref="A35:B35"/>
    <mergeCell ref="A21:B21"/>
    <mergeCell ref="A22:B22"/>
    <mergeCell ref="A33:B33"/>
    <mergeCell ref="A15:B15"/>
    <mergeCell ref="A16:B16"/>
    <mergeCell ref="A17:B17"/>
    <mergeCell ref="A18:B18"/>
    <mergeCell ref="A23:B23"/>
    <mergeCell ref="A24:B24"/>
  </mergeCells>
  <pageMargins left="0.7" right="0.7" top="0.75" bottom="0.75" header="0.3" footer="0.3"/>
  <pageSetup paperSize="9" orientation="portrait" r:id="rId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F5" sqref="F5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54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1.62</v>
      </c>
      <c r="C4" s="3" t="s">
        <v>5</v>
      </c>
      <c r="D4" s="3"/>
      <c r="E4" s="3" t="s">
        <v>6</v>
      </c>
      <c r="F4" s="7">
        <v>155</v>
      </c>
      <c r="G4" s="3"/>
    </row>
    <row r="5" spans="1:7" ht="18.75" x14ac:dyDescent="0.3">
      <c r="A5" s="1" t="s">
        <v>7</v>
      </c>
      <c r="B5" s="8">
        <f>B6*B8</f>
        <v>144.41999999999999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332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53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8.3090984628167845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60"/>
      <c r="B20" s="60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1.1599999999999999</v>
      </c>
      <c r="D23" s="33">
        <f>B5*C23/100*1000</f>
        <v>1675.2719999999997</v>
      </c>
      <c r="E23" s="1"/>
      <c r="F23" s="1"/>
    </row>
    <row r="24" spans="1:12" ht="18.75" x14ac:dyDescent="0.3">
      <c r="A24" s="2179" t="s">
        <v>28</v>
      </c>
      <c r="B24" s="2207"/>
      <c r="C24" s="34">
        <v>0.08</v>
      </c>
      <c r="D24" s="33">
        <f>B5*C24/100*1000</f>
        <v>115.536</v>
      </c>
      <c r="E24" s="1"/>
      <c r="F24" s="1"/>
    </row>
    <row r="25" spans="1:12" ht="19.5" thickBot="1" x14ac:dyDescent="0.35">
      <c r="A25" s="2203" t="s">
        <v>52</v>
      </c>
      <c r="B25" s="2204"/>
      <c r="C25" s="35">
        <v>0.8</v>
      </c>
      <c r="D25" s="33">
        <f>B5*C25/100*1000</f>
        <v>1155.3599999999999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VERDE MILITAR</v>
      </c>
      <c r="C31" s="2130"/>
      <c r="D31" s="61" t="s">
        <v>30</v>
      </c>
      <c r="E31" s="9">
        <f>F4</f>
        <v>155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62" t="s">
        <v>26</v>
      </c>
      <c r="E33" s="1"/>
      <c r="F33" s="1"/>
    </row>
    <row r="34" spans="1:6" ht="18.75" x14ac:dyDescent="0.3">
      <c r="A34" s="2149" t="str">
        <f>A23</f>
        <v>PARDO LUMACRON SER 150%</v>
      </c>
      <c r="B34" s="2150"/>
      <c r="C34" s="48">
        <f>C23</f>
        <v>1.1599999999999999</v>
      </c>
      <c r="D34" s="49">
        <f>B5*C34/100*1000</f>
        <v>1675.2719999999997</v>
      </c>
      <c r="E34" s="1"/>
      <c r="F34" s="1"/>
    </row>
    <row r="35" spans="1:6" ht="18.75" x14ac:dyDescent="0.3">
      <c r="A35" s="2149" t="str">
        <f>A24</f>
        <v>RUBINA LUMACRON 2GFL CONC</v>
      </c>
      <c r="B35" s="2150"/>
      <c r="C35" s="48">
        <f>C24</f>
        <v>0.08</v>
      </c>
      <c r="D35" s="49">
        <f>D24</f>
        <v>115.536</v>
      </c>
      <c r="E35" s="1"/>
      <c r="F35" s="1"/>
    </row>
    <row r="36" spans="1:6" ht="18.75" x14ac:dyDescent="0.3">
      <c r="A36" s="2149" t="str">
        <f>A25</f>
        <v>AZUL LUMACRON FBLE 150%</v>
      </c>
      <c r="B36" s="2150"/>
      <c r="C36" s="48">
        <f>C25</f>
        <v>0.8</v>
      </c>
      <c r="D36" s="49">
        <f>D25</f>
        <v>1155.3599999999999</v>
      </c>
      <c r="E36" s="1"/>
      <c r="F36" s="1"/>
    </row>
    <row r="37" spans="1:6" x14ac:dyDescent="0.25">
      <c r="D37" s="50"/>
    </row>
  </sheetData>
  <mergeCells count="21">
    <mergeCell ref="A34:B34"/>
    <mergeCell ref="A35:B35"/>
    <mergeCell ref="A36:B36"/>
    <mergeCell ref="A24:B24"/>
    <mergeCell ref="A25:B25"/>
    <mergeCell ref="A26:B26"/>
    <mergeCell ref="B31:C31"/>
    <mergeCell ref="A32:B32"/>
    <mergeCell ref="A33:B33"/>
    <mergeCell ref="A23:B23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1:B21"/>
  </mergeCells>
  <pageMargins left="0.7" right="0.7" top="0.75" bottom="0.75" header="0.3" footer="0.3"/>
  <pageSetup paperSize="9" orientation="portrait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3" zoomScale="130" zoomScaleNormal="130" workbookViewId="0">
      <selection activeCell="A29" sqref="A29:XFD2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42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118</v>
      </c>
      <c r="G4" s="3"/>
    </row>
    <row r="5" spans="1:7" ht="18.75" x14ac:dyDescent="0.3">
      <c r="A5" s="1" t="s">
        <v>7</v>
      </c>
      <c r="B5" s="8">
        <f>B6*B8</f>
        <v>149.20500000000001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343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8.0426259173620185</v>
      </c>
      <c r="G8" s="3"/>
    </row>
    <row r="9" spans="1:7" ht="18.75" x14ac:dyDescent="0.3">
      <c r="A9" s="1"/>
      <c r="B9" s="1" t="s">
        <v>29</v>
      </c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2" t="s">
        <v>18</v>
      </c>
      <c r="B11" s="13"/>
      <c r="C11" s="14"/>
      <c r="D11" s="14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F7*D12</f>
        <v>360</v>
      </c>
      <c r="F12" s="1"/>
    </row>
    <row r="13" spans="1:7" ht="18.75" x14ac:dyDescent="0.3">
      <c r="A13" s="2154" t="s">
        <v>20</v>
      </c>
      <c r="B13" s="2155"/>
      <c r="C13" s="18"/>
      <c r="D13" s="18">
        <v>1</v>
      </c>
      <c r="E13" s="19">
        <f>F7*D13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D14*F7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8.75" x14ac:dyDescent="0.3">
      <c r="A17" s="2196"/>
      <c r="B17" s="2176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54"/>
      <c r="B19" s="54"/>
      <c r="C19" s="22"/>
      <c r="D19" s="23"/>
      <c r="E19" s="23"/>
      <c r="F19" s="1"/>
    </row>
    <row r="20" spans="1:12" ht="19.5" thickBot="1" x14ac:dyDescent="0.35">
      <c r="A20" s="54"/>
      <c r="B20" s="54"/>
      <c r="C20" s="22"/>
      <c r="D20" s="25"/>
      <c r="E20" s="23"/>
      <c r="F20" s="1"/>
    </row>
    <row r="21" spans="1:12" ht="18.75" x14ac:dyDescent="0.3">
      <c r="A21" s="26" t="s">
        <v>23</v>
      </c>
      <c r="B21" s="27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28</v>
      </c>
      <c r="B23" s="2124"/>
      <c r="C23" s="20">
        <v>0.1</v>
      </c>
      <c r="D23" s="33">
        <f>B5*C23/100*1000</f>
        <v>149.20500000000004</v>
      </c>
      <c r="E23" s="1"/>
      <c r="F23" s="1"/>
    </row>
    <row r="24" spans="1:12" ht="18.75" x14ac:dyDescent="0.3">
      <c r="A24" s="2179" t="s">
        <v>37</v>
      </c>
      <c r="B24" s="2207"/>
      <c r="C24" s="34">
        <v>3.6</v>
      </c>
      <c r="D24" s="33">
        <f>B5*C24/100*1000</f>
        <v>5371.38</v>
      </c>
      <c r="E24" s="1"/>
      <c r="F24" s="1"/>
    </row>
    <row r="25" spans="1:12" ht="19.5" thickBot="1" x14ac:dyDescent="0.35">
      <c r="A25" s="2208"/>
      <c r="B25" s="2209"/>
      <c r="C25" s="35"/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</row>
    <row r="30" spans="1:12" s="43" customFormat="1" ht="19.5" thickBot="1" x14ac:dyDescent="0.35">
      <c r="A30" s="38"/>
      <c r="B30" s="38"/>
      <c r="C30" s="39"/>
      <c r="D30" s="40"/>
      <c r="E30" s="41"/>
      <c r="F30" s="41"/>
      <c r="G30" s="42"/>
      <c r="H30" s="42"/>
      <c r="I30" s="42"/>
      <c r="J30" s="42"/>
      <c r="K30" s="42"/>
      <c r="L30" s="42"/>
    </row>
    <row r="31" spans="1:12" ht="18.75" x14ac:dyDescent="0.3">
      <c r="A31" s="36"/>
      <c r="B31" s="36"/>
      <c r="C31" s="22"/>
      <c r="D31" s="23"/>
      <c r="E31" s="25"/>
      <c r="F31" s="25"/>
    </row>
    <row r="32" spans="1:12" ht="18.75" x14ac:dyDescent="0.3">
      <c r="A32" s="1" t="str">
        <f>B2</f>
        <v>TELARES D SUR</v>
      </c>
      <c r="B32" s="1"/>
      <c r="C32" s="44" t="str">
        <f>B7</f>
        <v>NEGRO</v>
      </c>
      <c r="D32" s="55" t="s">
        <v>30</v>
      </c>
      <c r="E32" s="9">
        <f>F4</f>
        <v>118</v>
      </c>
      <c r="F32" s="4">
        <f ca="1">F2</f>
        <v>45555</v>
      </c>
    </row>
    <row r="33" spans="1:6" ht="18.75" x14ac:dyDescent="0.3">
      <c r="A33" s="1" t="s">
        <v>24</v>
      </c>
      <c r="B33" s="1"/>
      <c r="C33" s="46" t="s">
        <v>25</v>
      </c>
      <c r="D33" s="47" t="s">
        <v>26</v>
      </c>
      <c r="E33" s="1"/>
      <c r="F33" s="1"/>
    </row>
    <row r="34" spans="1:6" ht="18.75" x14ac:dyDescent="0.3">
      <c r="A34" s="2149" t="str">
        <f>A23</f>
        <v>RUBINA LUMACRON 2GFL CONC</v>
      </c>
      <c r="B34" s="2150"/>
      <c r="C34" s="48">
        <v>0.1</v>
      </c>
      <c r="D34" s="49">
        <f>B5*C34/100*1000</f>
        <v>149.20500000000004</v>
      </c>
      <c r="E34" s="1"/>
      <c r="F34" s="1"/>
    </row>
    <row r="35" spans="1:6" ht="18.75" x14ac:dyDescent="0.3">
      <c r="A35" s="2123" t="str">
        <f>A24</f>
        <v>NEGRO DISPERSO TQ SE BLS KISKO</v>
      </c>
      <c r="B35" s="2124"/>
      <c r="C35" s="48">
        <f>C24</f>
        <v>3.6</v>
      </c>
      <c r="D35" s="49">
        <f t="shared" ref="D35" si="0">D24</f>
        <v>5371.38</v>
      </c>
      <c r="E35" s="1"/>
      <c r="F35" s="1"/>
    </row>
    <row r="36" spans="1:6" ht="18.75" x14ac:dyDescent="0.3">
      <c r="A36" s="2095">
        <f>A25</f>
        <v>0</v>
      </c>
      <c r="B36" s="2096"/>
      <c r="C36" s="48"/>
      <c r="D36" s="49"/>
      <c r="E36" s="1"/>
      <c r="F36" s="1"/>
    </row>
    <row r="37" spans="1:6" x14ac:dyDescent="0.25">
      <c r="D37" s="50"/>
    </row>
  </sheetData>
  <mergeCells count="17">
    <mergeCell ref="A24:B24"/>
    <mergeCell ref="A1:B1"/>
    <mergeCell ref="C1:D1"/>
    <mergeCell ref="E1:F1"/>
    <mergeCell ref="A12:B12"/>
    <mergeCell ref="A13:B13"/>
    <mergeCell ref="A14:B14"/>
    <mergeCell ref="A15:B15"/>
    <mergeCell ref="A16:B16"/>
    <mergeCell ref="A17:B17"/>
    <mergeCell ref="A18:B18"/>
    <mergeCell ref="A23:B23"/>
    <mergeCell ref="A25:B25"/>
    <mergeCell ref="A26:B26"/>
    <mergeCell ref="A34:B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9" zoomScale="130" zoomScaleNormal="130" workbookViewId="0">
      <selection activeCell="A29" sqref="A29:XFD2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42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117</v>
      </c>
      <c r="G4" s="3"/>
    </row>
    <row r="5" spans="1:7" ht="18.75" x14ac:dyDescent="0.3">
      <c r="A5" s="1" t="s">
        <v>7</v>
      </c>
      <c r="B5" s="8">
        <f>B6*B8</f>
        <v>149.20500000000001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343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8.0426259173620185</v>
      </c>
      <c r="G8" s="3"/>
    </row>
    <row r="9" spans="1:7" ht="18.75" x14ac:dyDescent="0.3">
      <c r="A9" s="1"/>
      <c r="B9" s="1" t="s">
        <v>29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8.75" x14ac:dyDescent="0.3">
      <c r="A20" s="54"/>
      <c r="B20" s="54"/>
      <c r="C20" s="22"/>
      <c r="D20" s="23"/>
      <c r="E20" s="23"/>
      <c r="F20" s="1"/>
    </row>
    <row r="21" spans="1:12" ht="19.5" thickBot="1" x14ac:dyDescent="0.35">
      <c r="A21" s="54"/>
      <c r="B21" s="54"/>
      <c r="C21" s="22"/>
      <c r="D21" s="25"/>
      <c r="E21" s="23"/>
      <c r="F21" s="1"/>
    </row>
    <row r="22" spans="1:12" ht="18.75" x14ac:dyDescent="0.3">
      <c r="A22" s="26" t="s">
        <v>23</v>
      </c>
      <c r="B22" s="27"/>
      <c r="C22" s="27"/>
      <c r="D22" s="28"/>
      <c r="E22" s="1"/>
      <c r="F22" s="1"/>
    </row>
    <row r="23" spans="1:12" ht="18.75" x14ac:dyDescent="0.3">
      <c r="A23" s="29" t="s">
        <v>24</v>
      </c>
      <c r="B23" s="30"/>
      <c r="C23" s="31" t="s">
        <v>25</v>
      </c>
      <c r="D23" s="32" t="s">
        <v>26</v>
      </c>
      <c r="E23" s="1"/>
      <c r="F23" s="1"/>
    </row>
    <row r="24" spans="1:12" ht="18.75" x14ac:dyDescent="0.3">
      <c r="A24" s="2179" t="s">
        <v>28</v>
      </c>
      <c r="B24" s="2124"/>
      <c r="C24" s="20">
        <v>0.1</v>
      </c>
      <c r="D24" s="33">
        <f>B5*C24/100*1000</f>
        <v>149.20500000000004</v>
      </c>
      <c r="E24" s="1"/>
      <c r="F24" s="1"/>
    </row>
    <row r="25" spans="1:12" ht="18.75" x14ac:dyDescent="0.3">
      <c r="A25" s="2179" t="s">
        <v>37</v>
      </c>
      <c r="B25" s="2207"/>
      <c r="C25" s="34">
        <v>3.6</v>
      </c>
      <c r="D25" s="33">
        <f>B5*C25/100*1000</f>
        <v>5371.38</v>
      </c>
      <c r="E25" s="1"/>
      <c r="F25" s="1"/>
    </row>
    <row r="26" spans="1:12" ht="19.5" thickBot="1" x14ac:dyDescent="0.35">
      <c r="A26" s="2208"/>
      <c r="B26" s="2209"/>
      <c r="C26" s="35"/>
      <c r="D26" s="33"/>
      <c r="E26" s="1"/>
      <c r="F26" s="1"/>
    </row>
    <row r="27" spans="1:12" ht="18.75" x14ac:dyDescent="0.3">
      <c r="A27" s="2206"/>
      <c r="B27" s="2206"/>
      <c r="C27" s="22" t="s">
        <v>29</v>
      </c>
      <c r="D27" s="23"/>
      <c r="E27" s="1"/>
      <c r="F27" s="1"/>
    </row>
    <row r="28" spans="1:12" ht="18.75" x14ac:dyDescent="0.3">
      <c r="A28" s="36"/>
      <c r="B28" s="37"/>
      <c r="C28" s="37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</row>
    <row r="30" spans="1:12" s="43" customFormat="1" ht="19.5" thickBot="1" x14ac:dyDescent="0.35">
      <c r="A30" s="38"/>
      <c r="B30" s="38"/>
      <c r="C30" s="39"/>
      <c r="D30" s="40"/>
      <c r="E30" s="41"/>
      <c r="F30" s="41"/>
      <c r="G30" s="42"/>
      <c r="H30" s="42"/>
      <c r="I30" s="42"/>
      <c r="J30" s="42"/>
      <c r="K30" s="42"/>
      <c r="L30" s="42"/>
    </row>
    <row r="31" spans="1:12" ht="18.75" x14ac:dyDescent="0.3">
      <c r="A31" s="36"/>
      <c r="B31" s="36"/>
      <c r="C31" s="22"/>
      <c r="D31" s="23"/>
      <c r="E31" s="25"/>
      <c r="F31" s="25"/>
    </row>
    <row r="32" spans="1:12" ht="18.75" x14ac:dyDescent="0.3">
      <c r="A32" s="1" t="str">
        <f>B2</f>
        <v>TELARES D SUR</v>
      </c>
      <c r="B32" s="1"/>
      <c r="C32" s="44" t="str">
        <f>B7</f>
        <v>NEGRO</v>
      </c>
      <c r="D32" s="55" t="s">
        <v>30</v>
      </c>
      <c r="E32" s="9">
        <f>F4</f>
        <v>117</v>
      </c>
      <c r="F32" s="4">
        <f ca="1">F2</f>
        <v>45555</v>
      </c>
    </row>
    <row r="33" spans="1:6" ht="18.75" x14ac:dyDescent="0.3">
      <c r="A33" s="1" t="s">
        <v>24</v>
      </c>
      <c r="B33" s="1"/>
      <c r="C33" s="46" t="s">
        <v>25</v>
      </c>
      <c r="D33" s="47" t="s">
        <v>26</v>
      </c>
      <c r="E33" s="1"/>
      <c r="F33" s="1"/>
    </row>
    <row r="34" spans="1:6" ht="18.75" x14ac:dyDescent="0.3">
      <c r="A34" s="2149" t="str">
        <f>A24</f>
        <v>RUBINA LUMACRON 2GFL CONC</v>
      </c>
      <c r="B34" s="2150"/>
      <c r="C34" s="48">
        <v>0.1</v>
      </c>
      <c r="D34" s="49">
        <f>B5*C34/100*1000</f>
        <v>149.20500000000004</v>
      </c>
      <c r="E34" s="1"/>
      <c r="F34" s="1"/>
    </row>
    <row r="35" spans="1:6" ht="18.75" x14ac:dyDescent="0.3">
      <c r="A35" s="2123" t="str">
        <f>A25</f>
        <v>NEGRO DISPERSO TQ SE BLS KISKO</v>
      </c>
      <c r="B35" s="2124"/>
      <c r="C35" s="48">
        <f>C25</f>
        <v>3.6</v>
      </c>
      <c r="D35" s="49">
        <f t="shared" ref="D35" si="0">D25</f>
        <v>5371.38</v>
      </c>
      <c r="E35" s="1"/>
      <c r="F35" s="1"/>
    </row>
    <row r="36" spans="1:6" ht="18.75" x14ac:dyDescent="0.3">
      <c r="A36" s="2095">
        <f>A26</f>
        <v>0</v>
      </c>
      <c r="B36" s="2096"/>
      <c r="C36" s="48"/>
      <c r="D36" s="49"/>
      <c r="E36" s="1"/>
      <c r="F36" s="1"/>
    </row>
    <row r="37" spans="1:6" x14ac:dyDescent="0.25">
      <c r="D37" s="50"/>
    </row>
  </sheetData>
  <mergeCells count="17">
    <mergeCell ref="A25:B25"/>
    <mergeCell ref="A1:B1"/>
    <mergeCell ref="C1:D1"/>
    <mergeCell ref="E1:F1"/>
    <mergeCell ref="A13:B13"/>
    <mergeCell ref="A14:B14"/>
    <mergeCell ref="A15:B15"/>
    <mergeCell ref="A16:B16"/>
    <mergeCell ref="A17:B17"/>
    <mergeCell ref="A18:B18"/>
    <mergeCell ref="A19:B19"/>
    <mergeCell ref="A24:B24"/>
    <mergeCell ref="A26:B26"/>
    <mergeCell ref="A27:B27"/>
    <mergeCell ref="A34:B34"/>
    <mergeCell ref="A35:B35"/>
    <mergeCell ref="A36:B36"/>
  </mergeCells>
  <pageMargins left="0.7" right="0.7" top="0.75" bottom="0.75" header="0.3" footer="0.3"/>
  <pageSetup paperSize="9" orientation="portrait" r:id="rId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zoomScale="130" zoomScaleNormal="130" workbookViewId="0">
      <selection activeCell="A19" sqref="A19:XFD1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4" customHeight="1" thickBot="1" x14ac:dyDescent="0.4">
      <c r="A1" s="2080" t="s">
        <v>42</v>
      </c>
      <c r="B1" s="2081"/>
      <c r="C1" s="2082" t="s">
        <v>51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1.6</v>
      </c>
      <c r="C4" s="3" t="s">
        <v>5</v>
      </c>
      <c r="D4" s="3"/>
      <c r="E4" s="3" t="s">
        <v>6</v>
      </c>
      <c r="F4" s="7">
        <v>116</v>
      </c>
      <c r="G4" s="3"/>
    </row>
    <row r="5" spans="1:7" ht="18.75" x14ac:dyDescent="0.3">
      <c r="A5" s="1" t="s">
        <v>7</v>
      </c>
      <c r="B5" s="8">
        <f>B6*B8</f>
        <v>149.20500000000001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343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8.0426259173620185</v>
      </c>
      <c r="G8" s="3"/>
    </row>
    <row r="9" spans="1:7" ht="18.75" x14ac:dyDescent="0.3">
      <c r="A9" s="1"/>
      <c r="B9" s="1" t="s">
        <v>29</v>
      </c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54"/>
      <c r="B19" s="54"/>
      <c r="C19" s="22"/>
      <c r="D19" s="23"/>
      <c r="E19" s="23"/>
      <c r="F19" s="1"/>
    </row>
    <row r="20" spans="1:12" ht="19.5" thickBot="1" x14ac:dyDescent="0.35">
      <c r="A20" s="54"/>
      <c r="B20" s="54"/>
      <c r="C20" s="22"/>
      <c r="D20" s="25"/>
      <c r="E20" s="23"/>
      <c r="F20" s="1"/>
    </row>
    <row r="21" spans="1:12" ht="18.75" x14ac:dyDescent="0.3">
      <c r="A21" s="26" t="s">
        <v>23</v>
      </c>
      <c r="B21" s="27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28</v>
      </c>
      <c r="B23" s="2124"/>
      <c r="C23" s="20">
        <v>0.1</v>
      </c>
      <c r="D23" s="33">
        <f>B5*C23/100*1000</f>
        <v>149.20500000000004</v>
      </c>
      <c r="E23" s="1"/>
      <c r="F23" s="1"/>
    </row>
    <row r="24" spans="1:12" ht="18.75" x14ac:dyDescent="0.3">
      <c r="A24" s="2179" t="s">
        <v>37</v>
      </c>
      <c r="B24" s="2207"/>
      <c r="C24" s="34">
        <v>3.6</v>
      </c>
      <c r="D24" s="33">
        <f>B5*C24/100*1000</f>
        <v>5371.38</v>
      </c>
      <c r="E24" s="1"/>
      <c r="F24" s="1"/>
    </row>
    <row r="25" spans="1:12" ht="19.5" thickBot="1" x14ac:dyDescent="0.35">
      <c r="A25" s="2208"/>
      <c r="B25" s="2209"/>
      <c r="C25" s="35"/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  <c r="H28" t="s">
        <v>29</v>
      </c>
    </row>
    <row r="29" spans="1:12" ht="18.75" x14ac:dyDescent="0.3">
      <c r="A29" s="36"/>
      <c r="B29" s="36"/>
      <c r="C29" s="22"/>
      <c r="D29" s="23"/>
      <c r="E29" s="1"/>
      <c r="F29" s="1"/>
    </row>
    <row r="30" spans="1:12" s="43" customFormat="1" ht="19.5" thickBot="1" x14ac:dyDescent="0.35">
      <c r="A30" s="38"/>
      <c r="B30" s="38"/>
      <c r="C30" s="39"/>
      <c r="D30" s="40"/>
      <c r="E30" s="41"/>
      <c r="F30" s="41"/>
      <c r="G30" s="42"/>
      <c r="H30" s="42"/>
      <c r="I30" s="42"/>
      <c r="J30" s="42"/>
      <c r="K30" s="42"/>
      <c r="L30" s="42"/>
    </row>
    <row r="31" spans="1:12" ht="18.75" x14ac:dyDescent="0.3">
      <c r="A31" s="36"/>
      <c r="B31" s="36"/>
      <c r="C31" s="22"/>
      <c r="D31" s="23"/>
      <c r="E31" s="25"/>
      <c r="F31" s="25"/>
    </row>
    <row r="32" spans="1:12" ht="18.75" x14ac:dyDescent="0.3">
      <c r="A32" s="1" t="str">
        <f>B2</f>
        <v>TELARES D SUR</v>
      </c>
      <c r="B32" s="1"/>
      <c r="C32" s="44" t="str">
        <f>B7</f>
        <v>NEGRO</v>
      </c>
      <c r="D32" s="55" t="s">
        <v>30</v>
      </c>
      <c r="E32" s="9">
        <f>F4</f>
        <v>116</v>
      </c>
      <c r="F32" s="4">
        <f ca="1">F2</f>
        <v>45555</v>
      </c>
    </row>
    <row r="33" spans="1:6" ht="18.75" x14ac:dyDescent="0.3">
      <c r="A33" s="1" t="s">
        <v>24</v>
      </c>
      <c r="B33" s="1"/>
      <c r="C33" s="46" t="s">
        <v>25</v>
      </c>
      <c r="D33" s="47" t="s">
        <v>26</v>
      </c>
      <c r="E33" s="1"/>
      <c r="F33" s="1"/>
    </row>
    <row r="34" spans="1:6" ht="18.75" x14ac:dyDescent="0.3">
      <c r="A34" s="2149" t="str">
        <f>A23</f>
        <v>RUBINA LUMACRON 2GFL CONC</v>
      </c>
      <c r="B34" s="2150"/>
      <c r="C34" s="48">
        <v>0.1</v>
      </c>
      <c r="D34" s="49">
        <f>B5*C34/100*1000</f>
        <v>149.20500000000004</v>
      </c>
      <c r="E34" s="1"/>
      <c r="F34" s="1"/>
    </row>
    <row r="35" spans="1:6" ht="18.75" x14ac:dyDescent="0.3">
      <c r="A35" s="2123" t="str">
        <f>A24</f>
        <v>NEGRO DISPERSO TQ SE BLS KISKO</v>
      </c>
      <c r="B35" s="2124"/>
      <c r="C35" s="48">
        <f>C24</f>
        <v>3.6</v>
      </c>
      <c r="D35" s="49">
        <f t="shared" ref="D35" si="0">D24</f>
        <v>5371.38</v>
      </c>
      <c r="E35" s="1"/>
      <c r="F35" s="1"/>
    </row>
    <row r="36" spans="1:6" ht="18.75" x14ac:dyDescent="0.3">
      <c r="A36" s="2095">
        <f>A25</f>
        <v>0</v>
      </c>
      <c r="B36" s="2096"/>
      <c r="C36" s="48"/>
      <c r="D36" s="49"/>
      <c r="E36" s="1"/>
      <c r="F36" s="1"/>
    </row>
    <row r="37" spans="1:6" x14ac:dyDescent="0.25">
      <c r="D37" s="50"/>
    </row>
  </sheetData>
  <mergeCells count="16">
    <mergeCell ref="A35:B35"/>
    <mergeCell ref="A36:B36"/>
    <mergeCell ref="A1:B1"/>
    <mergeCell ref="C1:D1"/>
    <mergeCell ref="E1:F1"/>
    <mergeCell ref="A23:B23"/>
    <mergeCell ref="A24:B24"/>
    <mergeCell ref="A25:B25"/>
    <mergeCell ref="A26:B26"/>
    <mergeCell ref="A34:B34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8"/>
  <sheetViews>
    <sheetView zoomScale="130" zoomScaleNormal="130" workbookViewId="0">
      <selection activeCell="B11" sqref="B11"/>
    </sheetView>
  </sheetViews>
  <sheetFormatPr baseColWidth="10" defaultRowHeight="15" x14ac:dyDescent="0.25"/>
  <cols>
    <col min="1" max="1" width="15.140625" customWidth="1"/>
    <col min="2" max="2" width="14.28515625" customWidth="1"/>
    <col min="3" max="3" width="13.5703125" customWidth="1"/>
    <col min="4" max="4" width="11.4257812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42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1.5</v>
      </c>
      <c r="C4" s="3" t="s">
        <v>5</v>
      </c>
      <c r="D4" s="3"/>
      <c r="E4" s="3" t="s">
        <v>6</v>
      </c>
      <c r="F4" s="7">
        <v>115</v>
      </c>
      <c r="G4" s="3"/>
    </row>
    <row r="5" spans="1:7" ht="18.75" x14ac:dyDescent="0.3">
      <c r="A5" s="1" t="s">
        <v>7</v>
      </c>
      <c r="B5" s="8">
        <f>B6*B8</f>
        <v>146.595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8.18581807019339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 t="s">
        <v>29</v>
      </c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9.5" thickBot="1" x14ac:dyDescent="0.35">
      <c r="A19" s="53"/>
      <c r="B19" s="53"/>
      <c r="C19" s="22"/>
      <c r="D19" s="25"/>
      <c r="E19" s="23"/>
      <c r="F19" s="1"/>
    </row>
    <row r="20" spans="1:12" ht="18.75" x14ac:dyDescent="0.3">
      <c r="A20" s="2188" t="s">
        <v>23</v>
      </c>
      <c r="B20" s="2189"/>
      <c r="C20" s="27"/>
      <c r="D20" s="28"/>
      <c r="E20" s="1"/>
      <c r="F20" s="1"/>
    </row>
    <row r="21" spans="1:12" ht="18.75" x14ac:dyDescent="0.3">
      <c r="A21" s="29" t="s">
        <v>24</v>
      </c>
      <c r="B21" s="30"/>
      <c r="C21" s="31" t="s">
        <v>25</v>
      </c>
      <c r="D21" s="32" t="s">
        <v>26</v>
      </c>
      <c r="E21" s="1"/>
      <c r="F21" s="1"/>
    </row>
    <row r="22" spans="1:12" ht="18.75" x14ac:dyDescent="0.3">
      <c r="A22" s="2179" t="s">
        <v>27</v>
      </c>
      <c r="B22" s="2124"/>
      <c r="C22" s="20">
        <v>0.26</v>
      </c>
      <c r="D22" s="33">
        <f>B5*C22/100*1000</f>
        <v>381.14699999999999</v>
      </c>
      <c r="E22" s="1"/>
      <c r="F22" s="1"/>
    </row>
    <row r="23" spans="1:12" ht="18.75" x14ac:dyDescent="0.3">
      <c r="A23" s="2179" t="s">
        <v>28</v>
      </c>
      <c r="B23" s="2207"/>
      <c r="C23" s="34">
        <v>7.4999999999999997E-2</v>
      </c>
      <c r="D23" s="33">
        <f>B5*C23/100*1000</f>
        <v>109.94624999999999</v>
      </c>
      <c r="E23" s="1"/>
      <c r="F23" s="1"/>
    </row>
    <row r="24" spans="1:12" ht="19.5" thickBot="1" x14ac:dyDescent="0.35">
      <c r="A24" s="2203" t="s">
        <v>49</v>
      </c>
      <c r="B24" s="2204"/>
      <c r="C24" s="35">
        <v>1.6</v>
      </c>
      <c r="D24" s="33">
        <f>B5*C24/100*1000</f>
        <v>2345.52</v>
      </c>
      <c r="E24" s="1"/>
      <c r="F24" s="1"/>
    </row>
    <row r="25" spans="1:12" ht="18.75" x14ac:dyDescent="0.3">
      <c r="A25" s="2206"/>
      <c r="B25" s="2206"/>
      <c r="C25" s="22" t="s">
        <v>29</v>
      </c>
      <c r="D25" s="23"/>
      <c r="E25" s="1"/>
      <c r="F25" s="1"/>
    </row>
    <row r="26" spans="1:12" ht="18.75" x14ac:dyDescent="0.3">
      <c r="A26" s="36"/>
      <c r="B26" s="37"/>
      <c r="C26" s="37"/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  <c r="H28" t="s">
        <v>29</v>
      </c>
    </row>
    <row r="29" spans="1:12" ht="18.75" x14ac:dyDescent="0.3">
      <c r="A29" s="36"/>
      <c r="B29" s="36"/>
      <c r="C29" s="22"/>
      <c r="D29" s="23"/>
      <c r="E29" s="1"/>
      <c r="F29" s="1"/>
    </row>
    <row r="30" spans="1:12" s="43" customFormat="1" ht="19.5" thickBot="1" x14ac:dyDescent="0.35">
      <c r="A30" s="38"/>
      <c r="B30" s="38"/>
      <c r="C30" s="39"/>
      <c r="D30" s="40"/>
      <c r="E30" s="41"/>
      <c r="F30" s="41"/>
      <c r="G30" s="42"/>
      <c r="H30" s="42"/>
      <c r="I30" s="42"/>
      <c r="J30" s="42"/>
      <c r="K30" s="42"/>
      <c r="L30" s="42"/>
    </row>
    <row r="31" spans="1:12" ht="18.75" x14ac:dyDescent="0.3">
      <c r="A31" s="36"/>
      <c r="B31" s="36"/>
      <c r="C31" s="22"/>
      <c r="D31" s="23"/>
      <c r="E31" s="25"/>
      <c r="F31" s="25"/>
    </row>
    <row r="32" spans="1:12" ht="19.5" thickBot="1" x14ac:dyDescent="0.35">
      <c r="A32" s="3" t="str">
        <f>B2</f>
        <v>TELARES D SUR</v>
      </c>
      <c r="B32" s="2130" t="str">
        <f>B7</f>
        <v>MARINO S/MTRA</v>
      </c>
      <c r="C32" s="2130"/>
      <c r="D32" s="45" t="s">
        <v>30</v>
      </c>
      <c r="E32" s="9">
        <f>F4</f>
        <v>115</v>
      </c>
      <c r="F32" s="4">
        <f ca="1">F2</f>
        <v>45555</v>
      </c>
    </row>
    <row r="33" spans="1:6" ht="19.5" thickBot="1" x14ac:dyDescent="0.35">
      <c r="A33" s="2194" t="str">
        <f>A20</f>
        <v>Colorantes</v>
      </c>
      <c r="B33" s="2195"/>
      <c r="C33" s="58"/>
      <c r="D33" s="59"/>
      <c r="E33" s="9"/>
      <c r="F33" s="4"/>
    </row>
    <row r="34" spans="1:6" ht="18.75" x14ac:dyDescent="0.3">
      <c r="A34" s="2075" t="s">
        <v>24</v>
      </c>
      <c r="B34" s="2075"/>
      <c r="C34" s="56" t="s">
        <v>25</v>
      </c>
      <c r="D34" s="57" t="s">
        <v>26</v>
      </c>
      <c r="E34" s="1"/>
      <c r="F34" s="1"/>
    </row>
    <row r="35" spans="1:6" ht="18.75" x14ac:dyDescent="0.3">
      <c r="A35" s="2123" t="str">
        <f>A22</f>
        <v>PARDO LUMACRON SER 150%</v>
      </c>
      <c r="B35" s="2124"/>
      <c r="C35" s="48">
        <f>C22</f>
        <v>0.26</v>
      </c>
      <c r="D35" s="49">
        <f>B5*C35/100*1000</f>
        <v>381.14699999999999</v>
      </c>
      <c r="E35" s="1"/>
      <c r="F35" s="1"/>
    </row>
    <row r="36" spans="1:6" ht="18.75" x14ac:dyDescent="0.3">
      <c r="A36" s="2123" t="str">
        <f>A23</f>
        <v>RUBINA LUMACRON 2GFL CONC</v>
      </c>
      <c r="B36" s="2124"/>
      <c r="C36" s="48">
        <f>C23</f>
        <v>7.4999999999999997E-2</v>
      </c>
      <c r="D36" s="49">
        <f>D23</f>
        <v>109.94624999999999</v>
      </c>
      <c r="E36" s="1"/>
      <c r="F36" s="1"/>
    </row>
    <row r="37" spans="1:6" ht="18.75" x14ac:dyDescent="0.3">
      <c r="A37" s="2123" t="str">
        <f>A24</f>
        <v>AZUL MARINO DIANIX CC</v>
      </c>
      <c r="B37" s="2124"/>
      <c r="C37" s="48">
        <f>C24</f>
        <v>1.6</v>
      </c>
      <c r="D37" s="49">
        <f>D24</f>
        <v>2345.52</v>
      </c>
      <c r="E37" s="1"/>
      <c r="F37" s="1"/>
    </row>
    <row r="38" spans="1:6" x14ac:dyDescent="0.25">
      <c r="D38" s="50"/>
    </row>
  </sheetData>
  <mergeCells count="20">
    <mergeCell ref="A35:B35"/>
    <mergeCell ref="A36:B36"/>
    <mergeCell ref="A37:B37"/>
    <mergeCell ref="A23:B23"/>
    <mergeCell ref="A24:B24"/>
    <mergeCell ref="A25:B25"/>
    <mergeCell ref="B32:C32"/>
    <mergeCell ref="A33:B33"/>
    <mergeCell ref="A34:B34"/>
    <mergeCell ref="A16:B16"/>
    <mergeCell ref="A17:B17"/>
    <mergeCell ref="A18:B18"/>
    <mergeCell ref="A20:B20"/>
    <mergeCell ref="A22:B22"/>
    <mergeCell ref="A15:B15"/>
    <mergeCell ref="A1:B1"/>
    <mergeCell ref="C1:D1"/>
    <mergeCell ref="E1:F1"/>
    <mergeCell ref="A13:B13"/>
    <mergeCell ref="A14:B14"/>
  </mergeCells>
  <pageMargins left="0.7" right="0.7" top="0.75" bottom="0.75" header="0.3" footer="0.3"/>
  <pageSetup paperSize="9" orientation="portrait" r:id="rId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3" zoomScale="130" zoomScaleNormal="130" workbookViewId="0">
      <selection activeCell="B29" sqref="B29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3.5703125" customWidth="1"/>
    <col min="4" max="4" width="11.7109375" customWidth="1"/>
    <col min="5" max="5" width="13.28515625" customWidth="1"/>
    <col min="6" max="6" width="13.5703125" customWidth="1"/>
  </cols>
  <sheetData>
    <row r="1" spans="1:7" ht="23.25" customHeight="1" thickBot="1" x14ac:dyDescent="0.4">
      <c r="A1" s="2080" t="s">
        <v>42</v>
      </c>
      <c r="B1" s="2081"/>
      <c r="C1" s="2082" t="s">
        <v>48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1.5</v>
      </c>
      <c r="C4" s="3" t="s">
        <v>5</v>
      </c>
      <c r="D4" s="3"/>
      <c r="E4" s="3" t="s">
        <v>6</v>
      </c>
      <c r="F4" s="7">
        <v>114</v>
      </c>
      <c r="G4" s="3"/>
    </row>
    <row r="5" spans="1:7" ht="18.75" x14ac:dyDescent="0.3">
      <c r="A5" s="1" t="s">
        <v>7</v>
      </c>
      <c r="B5" s="8">
        <f>B6*B8</f>
        <v>146.595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8.18581807019339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53"/>
      <c r="B20" s="53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0.26</v>
      </c>
      <c r="D23" s="33">
        <f>B5*C23/100*1000</f>
        <v>381.14699999999999</v>
      </c>
      <c r="E23" s="1"/>
      <c r="F23" s="1"/>
    </row>
    <row r="24" spans="1:12" ht="18.75" x14ac:dyDescent="0.3">
      <c r="A24" s="2179" t="s">
        <v>28</v>
      </c>
      <c r="B24" s="2207"/>
      <c r="C24" s="34">
        <v>7.4999999999999997E-2</v>
      </c>
      <c r="D24" s="33">
        <f>B5*C24/100*1000</f>
        <v>109.94624999999999</v>
      </c>
      <c r="E24" s="1"/>
      <c r="F24" s="1"/>
    </row>
    <row r="25" spans="1:12" ht="19.5" thickBot="1" x14ac:dyDescent="0.35">
      <c r="A25" s="2203" t="s">
        <v>49</v>
      </c>
      <c r="B25" s="2204"/>
      <c r="C25" s="35">
        <v>1.6</v>
      </c>
      <c r="D25" s="33">
        <f>B5*C25/100*1000</f>
        <v>2345.52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6"/>
      <c r="C27" s="22"/>
      <c r="D27" s="23"/>
      <c r="E27" s="1"/>
      <c r="F27" s="1"/>
      <c r="H27" t="s">
        <v>29</v>
      </c>
    </row>
    <row r="28" spans="1:12" ht="18.75" x14ac:dyDescent="0.3">
      <c r="A28" s="36"/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MARINO S/MTRA</v>
      </c>
      <c r="C31" s="2130"/>
      <c r="D31" s="45" t="s">
        <v>30</v>
      </c>
      <c r="E31" s="9">
        <f>F4</f>
        <v>114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57" t="s">
        <v>26</v>
      </c>
      <c r="E33" s="1"/>
      <c r="F33" s="1"/>
    </row>
    <row r="34" spans="1:6" ht="18.75" x14ac:dyDescent="0.3">
      <c r="A34" s="2149" t="str">
        <f>A23</f>
        <v>PARDO LUMACRON SER 150%</v>
      </c>
      <c r="B34" s="2150"/>
      <c r="C34" s="48">
        <f>C23</f>
        <v>0.26</v>
      </c>
      <c r="D34" s="49">
        <f>B5*C34/100*1000</f>
        <v>381.14699999999999</v>
      </c>
      <c r="E34" s="1"/>
      <c r="F34" s="1"/>
    </row>
    <row r="35" spans="1:6" ht="18.75" x14ac:dyDescent="0.3">
      <c r="A35" s="2149" t="str">
        <f>A24</f>
        <v>RUBINA LUMACRON 2GFL CONC</v>
      </c>
      <c r="B35" s="2150"/>
      <c r="C35" s="48">
        <f>C24</f>
        <v>7.4999999999999997E-2</v>
      </c>
      <c r="D35" s="49">
        <f>D24</f>
        <v>109.94624999999999</v>
      </c>
      <c r="E35" s="1"/>
      <c r="F35" s="1"/>
    </row>
    <row r="36" spans="1:6" ht="18.75" x14ac:dyDescent="0.3">
      <c r="A36" s="2149" t="str">
        <f>A25</f>
        <v>AZUL MARINO DIANIX CC</v>
      </c>
      <c r="B36" s="2150"/>
      <c r="C36" s="48">
        <f>C25</f>
        <v>1.6</v>
      </c>
      <c r="D36" s="49">
        <f>D25</f>
        <v>2345.52</v>
      </c>
      <c r="E36" s="1"/>
      <c r="F36" s="1"/>
    </row>
    <row r="37" spans="1:6" x14ac:dyDescent="0.25">
      <c r="D37" s="50"/>
    </row>
  </sheetData>
  <mergeCells count="21">
    <mergeCell ref="A1:B1"/>
    <mergeCell ref="C1:D1"/>
    <mergeCell ref="E1:F1"/>
    <mergeCell ref="B31:C31"/>
    <mergeCell ref="A32:B32"/>
    <mergeCell ref="A13:B13"/>
    <mergeCell ref="A14:B14"/>
    <mergeCell ref="A15:B15"/>
    <mergeCell ref="A16:B16"/>
    <mergeCell ref="A17:B17"/>
    <mergeCell ref="A18:B18"/>
    <mergeCell ref="A33:B33"/>
    <mergeCell ref="A34:B34"/>
    <mergeCell ref="A35:B35"/>
    <mergeCell ref="A36:B36"/>
    <mergeCell ref="A19:B19"/>
    <mergeCell ref="A21:B21"/>
    <mergeCell ref="A23:B23"/>
    <mergeCell ref="A24:B24"/>
    <mergeCell ref="A25:B25"/>
    <mergeCell ref="A26:B26"/>
  </mergeCells>
  <pageMargins left="0.7" right="0.7" top="0.75" bottom="0.75" header="0.3" footer="0.3"/>
  <pageSetup paperSize="9" orientation="portrait"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7"/>
  <sheetViews>
    <sheetView topLeftCell="A16" zoomScale="130" zoomScaleNormal="130" workbookViewId="0">
      <selection activeCell="A28" sqref="A28:XFD28"/>
    </sheetView>
  </sheetViews>
  <sheetFormatPr baseColWidth="10" defaultRowHeight="15" x14ac:dyDescent="0.25"/>
  <cols>
    <col min="1" max="1" width="15.7109375" customWidth="1"/>
    <col min="2" max="2" width="14.28515625" customWidth="1"/>
    <col min="3" max="3" width="11.7109375" customWidth="1"/>
    <col min="4" max="4" width="12.28515625" customWidth="1"/>
    <col min="5" max="5" width="13.28515625" customWidth="1"/>
    <col min="6" max="6" width="13.5703125" customWidth="1"/>
  </cols>
  <sheetData>
    <row r="1" spans="1:7" ht="21.75" customHeight="1" thickBot="1" x14ac:dyDescent="0.4">
      <c r="A1" s="2080" t="s">
        <v>42</v>
      </c>
      <c r="B1" s="2081"/>
      <c r="C1" s="2082" t="s">
        <v>50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32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1.5</v>
      </c>
      <c r="C4" s="3" t="s">
        <v>5</v>
      </c>
      <c r="D4" s="3"/>
      <c r="E4" s="3" t="s">
        <v>6</v>
      </c>
      <c r="F4" s="7">
        <v>113</v>
      </c>
      <c r="G4" s="3"/>
    </row>
    <row r="5" spans="1:7" ht="18.75" x14ac:dyDescent="0.3">
      <c r="A5" s="1" t="s">
        <v>7</v>
      </c>
      <c r="B5" s="8">
        <f>B6*B8</f>
        <v>146.595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337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47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0.435</v>
      </c>
      <c r="C8" s="3"/>
      <c r="D8" s="3"/>
      <c r="E8" s="3" t="s">
        <v>17</v>
      </c>
      <c r="F8" s="1">
        <f>F7/B5</f>
        <v>8.18581807019339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9.5" thickBot="1" x14ac:dyDescent="0.35">
      <c r="A20" s="53"/>
      <c r="B20" s="53"/>
      <c r="C20" s="22"/>
      <c r="D20" s="25"/>
      <c r="E20" s="23"/>
      <c r="F20" s="1"/>
    </row>
    <row r="21" spans="1:12" ht="18.75" x14ac:dyDescent="0.3">
      <c r="A21" s="2188" t="s">
        <v>23</v>
      </c>
      <c r="B21" s="2189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27</v>
      </c>
      <c r="B23" s="2124"/>
      <c r="C23" s="20">
        <v>0.26</v>
      </c>
      <c r="D23" s="33">
        <f>B5*C23/100*1000</f>
        <v>381.14699999999999</v>
      </c>
      <c r="E23" s="1"/>
      <c r="F23" s="1"/>
    </row>
    <row r="24" spans="1:12" ht="18.75" x14ac:dyDescent="0.3">
      <c r="A24" s="2179" t="s">
        <v>28</v>
      </c>
      <c r="B24" s="2207"/>
      <c r="C24" s="34">
        <v>7.4999999999999997E-2</v>
      </c>
      <c r="D24" s="33">
        <f>B5*C24/100*1000</f>
        <v>109.94624999999999</v>
      </c>
      <c r="E24" s="1"/>
      <c r="F24" s="1"/>
    </row>
    <row r="25" spans="1:12" ht="19.5" thickBot="1" x14ac:dyDescent="0.35">
      <c r="A25" s="2203" t="s">
        <v>49</v>
      </c>
      <c r="B25" s="2204"/>
      <c r="C25" s="35">
        <v>1.6</v>
      </c>
      <c r="D25" s="33">
        <f>B5*C25/100*1000</f>
        <v>2345.52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 t="s">
        <v>29</v>
      </c>
      <c r="B28" s="36"/>
      <c r="C28" s="22"/>
      <c r="D28" s="23"/>
      <c r="E28" s="1"/>
      <c r="F28" s="1"/>
    </row>
    <row r="29" spans="1:12" s="43" customFormat="1" ht="19.5" thickBot="1" x14ac:dyDescent="0.35">
      <c r="A29" s="38"/>
      <c r="B29" s="38"/>
      <c r="C29" s="39"/>
      <c r="D29" s="40"/>
      <c r="E29" s="41"/>
      <c r="F29" s="41"/>
      <c r="G29" s="42"/>
      <c r="H29" s="42"/>
      <c r="I29" s="42"/>
      <c r="J29" s="42"/>
      <c r="K29" s="42"/>
      <c r="L29" s="42"/>
    </row>
    <row r="30" spans="1:12" ht="18.75" x14ac:dyDescent="0.3">
      <c r="A30" s="36"/>
      <c r="B30" s="36"/>
      <c r="C30" s="22"/>
      <c r="D30" s="23"/>
      <c r="E30" s="25"/>
      <c r="F30" s="25"/>
    </row>
    <row r="31" spans="1:12" ht="19.5" thickBot="1" x14ac:dyDescent="0.35">
      <c r="A31" s="3" t="str">
        <f>B2</f>
        <v>TELARES D SUR</v>
      </c>
      <c r="B31" s="2130" t="str">
        <f>B7</f>
        <v>MARINO S/MTRA</v>
      </c>
      <c r="C31" s="2130"/>
      <c r="D31" s="45" t="s">
        <v>30</v>
      </c>
      <c r="E31" s="9">
        <f>F4</f>
        <v>113</v>
      </c>
      <c r="F31" s="4">
        <f ca="1">F2</f>
        <v>45555</v>
      </c>
    </row>
    <row r="32" spans="1:12" ht="19.5" thickBot="1" x14ac:dyDescent="0.35">
      <c r="A32" s="2194" t="str">
        <f>A21</f>
        <v>Colorantes</v>
      </c>
      <c r="B32" s="2195"/>
      <c r="C32" s="58"/>
      <c r="D32" s="59"/>
      <c r="E32" s="9"/>
      <c r="F32" s="4"/>
    </row>
    <row r="33" spans="1:6" ht="18.75" x14ac:dyDescent="0.3">
      <c r="A33" s="2075" t="s">
        <v>24</v>
      </c>
      <c r="B33" s="2075"/>
      <c r="C33" s="56" t="s">
        <v>25</v>
      </c>
      <c r="D33" s="57" t="s">
        <v>26</v>
      </c>
      <c r="E33" s="1"/>
      <c r="F33" s="1"/>
    </row>
    <row r="34" spans="1:6" ht="18.75" x14ac:dyDescent="0.3">
      <c r="A34" s="2123" t="str">
        <f>A23</f>
        <v>PARDO LUMACRON SER 150%</v>
      </c>
      <c r="B34" s="2124"/>
      <c r="C34" s="48">
        <v>0.26</v>
      </c>
      <c r="D34" s="49">
        <f>B5*C34/100*1000</f>
        <v>381.14699999999999</v>
      </c>
      <c r="E34" s="1"/>
      <c r="F34" s="1"/>
    </row>
    <row r="35" spans="1:6" ht="18.75" x14ac:dyDescent="0.3">
      <c r="A35" s="2123" t="str">
        <f>A24</f>
        <v>RUBINA LUMACRON 2GFL CONC</v>
      </c>
      <c r="B35" s="2124"/>
      <c r="C35" s="48">
        <f>C24</f>
        <v>7.4999999999999997E-2</v>
      </c>
      <c r="D35" s="49">
        <f>D24</f>
        <v>109.94624999999999</v>
      </c>
      <c r="E35" s="1"/>
      <c r="F35" s="1"/>
    </row>
    <row r="36" spans="1:6" ht="18.75" x14ac:dyDescent="0.3">
      <c r="A36" s="2123" t="str">
        <f>A25</f>
        <v>AZUL MARINO DIANIX CC</v>
      </c>
      <c r="B36" s="2124"/>
      <c r="C36" s="48">
        <v>1.6</v>
      </c>
      <c r="D36" s="49">
        <f>D25</f>
        <v>2345.52</v>
      </c>
      <c r="E36" s="1"/>
      <c r="F36" s="1"/>
    </row>
    <row r="37" spans="1:6" x14ac:dyDescent="0.25">
      <c r="D37" s="50"/>
    </row>
  </sheetData>
  <mergeCells count="21">
    <mergeCell ref="A1:B1"/>
    <mergeCell ref="C1:D1"/>
    <mergeCell ref="E1:F1"/>
    <mergeCell ref="A35:B35"/>
    <mergeCell ref="A36:B36"/>
    <mergeCell ref="B31:C31"/>
    <mergeCell ref="A33:B33"/>
    <mergeCell ref="A21:B21"/>
    <mergeCell ref="A32:B32"/>
    <mergeCell ref="A19:B19"/>
    <mergeCell ref="A23:B23"/>
    <mergeCell ref="A24:B24"/>
    <mergeCell ref="A25:B25"/>
    <mergeCell ref="A26:B26"/>
    <mergeCell ref="A34:B34"/>
    <mergeCell ref="A13:B13"/>
    <mergeCell ref="A14:B14"/>
    <mergeCell ref="A15:B15"/>
    <mergeCell ref="A16:B16"/>
    <mergeCell ref="A17:B17"/>
    <mergeCell ref="A18:B18"/>
  </mergeCells>
  <pageMargins left="0.7" right="0.7" top="0.75" bottom="0.75" header="0.3" footer="0.3"/>
  <pageSetup paperSize="9" orientation="portrait" r:id="rId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9"/>
  <sheetViews>
    <sheetView zoomScale="130" zoomScaleNormal="130" workbookViewId="0">
      <selection activeCell="H2" sqref="H2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1" customHeight="1" thickBot="1" x14ac:dyDescent="0.4">
      <c r="A1" s="2080" t="s">
        <v>42</v>
      </c>
      <c r="B1" s="2081"/>
      <c r="C1" s="2082" t="s">
        <v>43</v>
      </c>
      <c r="D1" s="2182"/>
      <c r="E1" s="2210" t="s">
        <v>44</v>
      </c>
      <c r="F1" s="221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38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1.5</v>
      </c>
      <c r="C4" s="3" t="s">
        <v>5</v>
      </c>
      <c r="D4" s="3"/>
      <c r="E4" s="3" t="s">
        <v>6</v>
      </c>
      <c r="F4" s="7">
        <v>98</v>
      </c>
      <c r="G4" s="3"/>
    </row>
    <row r="5" spans="1:7" ht="18.75" x14ac:dyDescent="0.3">
      <c r="A5" s="1" t="s">
        <v>7</v>
      </c>
      <c r="B5" s="8">
        <f>B6*B8</f>
        <v>116.69600000000001</v>
      </c>
      <c r="C5" s="3" t="s">
        <v>8</v>
      </c>
      <c r="D5" s="3"/>
      <c r="E5" s="5" t="s">
        <v>9</v>
      </c>
      <c r="F5" s="9" t="s">
        <v>29</v>
      </c>
      <c r="G5" s="3"/>
    </row>
    <row r="6" spans="1:7" ht="18.75" x14ac:dyDescent="0.3">
      <c r="A6" s="1" t="s">
        <v>11</v>
      </c>
      <c r="B6" s="10">
        <v>503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36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0.23200000000000001</v>
      </c>
      <c r="C8" s="3"/>
      <c r="D8" s="3"/>
      <c r="E8" s="3" t="s">
        <v>17</v>
      </c>
      <c r="F8" s="1">
        <f>F7/B5</f>
        <v>10.283128813326934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8.75" x14ac:dyDescent="0.3">
      <c r="A20" s="52"/>
      <c r="B20" s="52"/>
      <c r="C20" s="22"/>
      <c r="D20" s="23"/>
      <c r="E20" s="23"/>
      <c r="F20" s="1"/>
    </row>
    <row r="21" spans="1:12" ht="19.5" thickBot="1" x14ac:dyDescent="0.35">
      <c r="A21" s="52"/>
      <c r="B21" s="52"/>
      <c r="C21" s="22"/>
      <c r="D21" s="25"/>
      <c r="E21" s="23"/>
      <c r="F21" s="1"/>
    </row>
    <row r="22" spans="1:12" ht="18.75" x14ac:dyDescent="0.3">
      <c r="A22" s="26" t="s">
        <v>23</v>
      </c>
      <c r="B22" s="27"/>
      <c r="C22" s="27"/>
      <c r="D22" s="28"/>
      <c r="E22" s="1"/>
      <c r="F22" s="1"/>
    </row>
    <row r="23" spans="1:12" ht="18.75" x14ac:dyDescent="0.3">
      <c r="A23" s="29" t="s">
        <v>24</v>
      </c>
      <c r="B23" s="30"/>
      <c r="C23" s="31" t="s">
        <v>25</v>
      </c>
      <c r="D23" s="32" t="s">
        <v>26</v>
      </c>
      <c r="E23" s="1"/>
      <c r="F23" s="1"/>
    </row>
    <row r="24" spans="1:12" ht="18.75" x14ac:dyDescent="0.3">
      <c r="A24" s="2179" t="s">
        <v>28</v>
      </c>
      <c r="B24" s="2124"/>
      <c r="C24" s="20">
        <v>0.1</v>
      </c>
      <c r="D24" s="33">
        <f>B5*C24/100*1000</f>
        <v>116.69600000000003</v>
      </c>
      <c r="E24" s="1"/>
      <c r="F24" s="1"/>
    </row>
    <row r="25" spans="1:12" ht="18.75" x14ac:dyDescent="0.3">
      <c r="A25" s="2179" t="s">
        <v>40</v>
      </c>
      <c r="B25" s="2207"/>
      <c r="C25" s="34">
        <v>3.6</v>
      </c>
      <c r="D25" s="33">
        <f>B5*C25/100*1000</f>
        <v>4201.0560000000005</v>
      </c>
      <c r="E25" s="1"/>
      <c r="F25" s="1"/>
    </row>
    <row r="26" spans="1:12" ht="19.5" thickBot="1" x14ac:dyDescent="0.35">
      <c r="A26" s="2208"/>
      <c r="B26" s="2209"/>
      <c r="C26" s="35"/>
      <c r="D26" s="33"/>
      <c r="E26" s="1"/>
      <c r="F26" s="1"/>
    </row>
    <row r="27" spans="1:12" ht="18.75" x14ac:dyDescent="0.3">
      <c r="A27" s="2206"/>
      <c r="B27" s="2206"/>
      <c r="C27" s="22" t="s">
        <v>29</v>
      </c>
      <c r="D27" s="23"/>
      <c r="E27" s="1"/>
      <c r="F27" s="1"/>
    </row>
    <row r="28" spans="1:12" ht="18.75" x14ac:dyDescent="0.3">
      <c r="A28" s="36"/>
      <c r="B28" s="37"/>
      <c r="C28" s="37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</row>
    <row r="30" spans="1:12" ht="18.75" x14ac:dyDescent="0.3">
      <c r="A30" s="36"/>
      <c r="B30" s="36"/>
      <c r="C30" s="22"/>
      <c r="D30" s="23"/>
      <c r="E30" s="1"/>
      <c r="F30" s="1"/>
      <c r="H30" t="s">
        <v>29</v>
      </c>
    </row>
    <row r="31" spans="1:12" ht="18.75" x14ac:dyDescent="0.3">
      <c r="A31" s="36"/>
      <c r="B31" s="36"/>
      <c r="C31" s="22"/>
      <c r="D31" s="23"/>
      <c r="E31" s="1"/>
      <c r="F31" s="1"/>
    </row>
    <row r="32" spans="1:12" s="43" customFormat="1" ht="19.5" thickBot="1" x14ac:dyDescent="0.35">
      <c r="A32" s="38"/>
      <c r="B32" s="38"/>
      <c r="C32" s="39"/>
      <c r="D32" s="40"/>
      <c r="E32" s="41"/>
      <c r="F32" s="41"/>
      <c r="G32" s="42"/>
      <c r="H32" s="42"/>
      <c r="I32" s="42"/>
      <c r="J32" s="42"/>
      <c r="K32" s="42"/>
      <c r="L32" s="42"/>
    </row>
    <row r="33" spans="1:6" ht="18.75" x14ac:dyDescent="0.3">
      <c r="A33" s="36"/>
      <c r="B33" s="36"/>
      <c r="C33" s="22"/>
      <c r="D33" s="23"/>
      <c r="E33" s="25"/>
      <c r="F33" s="25"/>
    </row>
    <row r="34" spans="1:6" ht="18.75" x14ac:dyDescent="0.3">
      <c r="A34" s="1" t="str">
        <f>B2</f>
        <v>TELARES D SUR</v>
      </c>
      <c r="B34" s="1"/>
      <c r="C34" s="44" t="str">
        <f>B7</f>
        <v>NEGRO</v>
      </c>
      <c r="D34" s="45" t="s">
        <v>30</v>
      </c>
      <c r="E34" s="9">
        <f>F4</f>
        <v>98</v>
      </c>
      <c r="F34" s="4">
        <f ca="1">F2</f>
        <v>45555</v>
      </c>
    </row>
    <row r="35" spans="1:6" ht="18.75" x14ac:dyDescent="0.3">
      <c r="A35" s="1" t="s">
        <v>24</v>
      </c>
      <c r="B35" s="1"/>
      <c r="C35" s="46" t="s">
        <v>25</v>
      </c>
      <c r="D35" s="47" t="s">
        <v>26</v>
      </c>
      <c r="E35" s="1"/>
      <c r="F35" s="1"/>
    </row>
    <row r="36" spans="1:6" ht="18.75" x14ac:dyDescent="0.3">
      <c r="A36" s="2149" t="str">
        <f>A24</f>
        <v>RUBINA LUMACRON 2GFL CONC</v>
      </c>
      <c r="B36" s="2150"/>
      <c r="C36" s="48">
        <v>0.1</v>
      </c>
      <c r="D36" s="49">
        <f>B5*C36/100*1000</f>
        <v>116.69600000000003</v>
      </c>
      <c r="E36" s="1"/>
      <c r="F36" s="1"/>
    </row>
    <row r="37" spans="1:6" ht="18.75" x14ac:dyDescent="0.3">
      <c r="A37" s="2123" t="str">
        <f>A25</f>
        <v>NEGRO DIANIX CCR SURFACTAN</v>
      </c>
      <c r="B37" s="2124"/>
      <c r="C37" s="48">
        <f>C25</f>
        <v>3.6</v>
      </c>
      <c r="D37" s="49">
        <f t="shared" ref="D37" si="0">D25</f>
        <v>4201.0560000000005</v>
      </c>
      <c r="E37" s="1"/>
      <c r="F37" s="1"/>
    </row>
    <row r="38" spans="1:6" ht="18.75" x14ac:dyDescent="0.3">
      <c r="A38" s="2095"/>
      <c r="B38" s="2096"/>
      <c r="C38" s="48"/>
      <c r="D38" s="49"/>
      <c r="E38" s="1"/>
      <c r="F38" s="1"/>
    </row>
    <row r="39" spans="1:6" x14ac:dyDescent="0.25">
      <c r="D39" s="50"/>
    </row>
  </sheetData>
  <mergeCells count="17">
    <mergeCell ref="E1:F1"/>
    <mergeCell ref="A19:B19"/>
    <mergeCell ref="A24:B24"/>
    <mergeCell ref="A25:B25"/>
    <mergeCell ref="A26:B26"/>
    <mergeCell ref="A13:B13"/>
    <mergeCell ref="A14:B14"/>
    <mergeCell ref="A15:B15"/>
    <mergeCell ref="A16:B16"/>
    <mergeCell ref="A17:B17"/>
    <mergeCell ref="A18:B18"/>
    <mergeCell ref="A37:B37"/>
    <mergeCell ref="A38:B38"/>
    <mergeCell ref="A1:B1"/>
    <mergeCell ref="C1:D1"/>
    <mergeCell ref="A27:B27"/>
    <mergeCell ref="A36:B36"/>
  </mergeCells>
  <pageMargins left="0.7" right="0.7" top="0.75" bottom="0.75" header="0.3" footer="0.3"/>
  <pageSetup paperSize="9" orientation="portrait" r:id="rId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9"/>
  <sheetViews>
    <sheetView topLeftCell="A16" zoomScale="130" zoomScaleNormal="130" workbookViewId="0">
      <selection activeCell="E9" sqref="E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20.25" customHeight="1" thickBot="1" x14ac:dyDescent="0.4">
      <c r="A1" s="2080" t="s">
        <v>45</v>
      </c>
      <c r="B1" s="2081"/>
      <c r="C1" s="2082" t="s">
        <v>46</v>
      </c>
      <c r="D1" s="2083"/>
      <c r="E1" s="2080" t="s">
        <v>44</v>
      </c>
      <c r="F1" s="2081"/>
    </row>
    <row r="2" spans="1:7" ht="18.75" x14ac:dyDescent="0.3">
      <c r="A2" s="1" t="s">
        <v>0</v>
      </c>
      <c r="B2" s="2" t="s">
        <v>31</v>
      </c>
      <c r="C2" s="3"/>
      <c r="D2" s="3"/>
      <c r="E2" s="3" t="s">
        <v>1</v>
      </c>
      <c r="F2" s="4">
        <f ca="1">TODAY()</f>
        <v>45555</v>
      </c>
      <c r="G2" s="3"/>
    </row>
    <row r="3" spans="1:7" ht="18.75" x14ac:dyDescent="0.3">
      <c r="A3" s="1" t="s">
        <v>2</v>
      </c>
      <c r="B3" s="2" t="s">
        <v>38</v>
      </c>
      <c r="C3" s="3"/>
      <c r="D3" s="5"/>
      <c r="E3" s="3" t="s">
        <v>3</v>
      </c>
      <c r="F3" s="1" t="s">
        <v>33</v>
      </c>
      <c r="G3" s="3"/>
    </row>
    <row r="4" spans="1:7" ht="18.75" x14ac:dyDescent="0.3">
      <c r="A4" s="1" t="s">
        <v>4</v>
      </c>
      <c r="B4" s="6">
        <v>1.5</v>
      </c>
      <c r="C4" s="3" t="s">
        <v>5</v>
      </c>
      <c r="D4" s="3"/>
      <c r="E4" s="3" t="s">
        <v>6</v>
      </c>
      <c r="F4" s="7">
        <v>97</v>
      </c>
      <c r="G4" s="3"/>
    </row>
    <row r="5" spans="1:7" ht="18.75" x14ac:dyDescent="0.3">
      <c r="A5" s="1" t="s">
        <v>7</v>
      </c>
      <c r="B5" s="8">
        <f>B6*B8</f>
        <v>116.92800000000001</v>
      </c>
      <c r="C5" s="3" t="s">
        <v>8</v>
      </c>
      <c r="D5" s="3"/>
      <c r="E5" s="5" t="s">
        <v>9</v>
      </c>
      <c r="F5" s="9" t="s">
        <v>10</v>
      </c>
      <c r="G5" s="3"/>
    </row>
    <row r="6" spans="1:7" ht="18.75" x14ac:dyDescent="0.3">
      <c r="A6" s="1" t="s">
        <v>11</v>
      </c>
      <c r="B6" s="10">
        <v>504</v>
      </c>
      <c r="C6" s="3" t="s">
        <v>5</v>
      </c>
      <c r="D6" s="3"/>
      <c r="E6" s="3" t="s">
        <v>12</v>
      </c>
      <c r="F6" s="1" t="s">
        <v>13</v>
      </c>
      <c r="G6" s="3"/>
    </row>
    <row r="7" spans="1:7" ht="18.75" x14ac:dyDescent="0.3">
      <c r="A7" s="1" t="s">
        <v>14</v>
      </c>
      <c r="B7" s="2" t="s">
        <v>39</v>
      </c>
      <c r="C7" s="3"/>
      <c r="D7" s="3"/>
      <c r="E7" s="3" t="s">
        <v>15</v>
      </c>
      <c r="F7" s="7">
        <v>1200</v>
      </c>
      <c r="G7" s="3"/>
    </row>
    <row r="8" spans="1:7" ht="18.75" x14ac:dyDescent="0.3">
      <c r="A8" s="1" t="s">
        <v>16</v>
      </c>
      <c r="B8" s="11">
        <v>0.23200000000000001</v>
      </c>
      <c r="C8" s="3"/>
      <c r="D8" s="3"/>
      <c r="E8" s="3" t="s">
        <v>17</v>
      </c>
      <c r="F8" s="1">
        <f>F7/B5</f>
        <v>10.262725779967159</v>
      </c>
      <c r="G8" s="3"/>
    </row>
    <row r="9" spans="1:7" ht="18.75" x14ac:dyDescent="0.3">
      <c r="A9" s="1"/>
      <c r="B9" s="1"/>
      <c r="C9" s="1"/>
      <c r="D9" s="1"/>
      <c r="E9" s="1"/>
      <c r="F9" s="1"/>
    </row>
    <row r="10" spans="1:7" ht="18.75" x14ac:dyDescent="0.3">
      <c r="A10" s="1"/>
      <c r="B10" s="1"/>
      <c r="C10" s="1"/>
      <c r="D10" s="1"/>
      <c r="E10" s="1"/>
      <c r="F10" s="1"/>
    </row>
    <row r="11" spans="1:7" ht="19.5" thickBot="1" x14ac:dyDescent="0.35">
      <c r="A11" s="1"/>
      <c r="B11" s="1"/>
      <c r="C11" s="1"/>
      <c r="D11" s="1"/>
      <c r="E11" s="1"/>
      <c r="F11" s="1"/>
    </row>
    <row r="12" spans="1:7" ht="18.75" x14ac:dyDescent="0.3">
      <c r="A12" s="12" t="s">
        <v>18</v>
      </c>
      <c r="B12" s="13"/>
      <c r="C12" s="14"/>
      <c r="D12" s="14"/>
      <c r="E12" s="15"/>
      <c r="F12" s="1"/>
    </row>
    <row r="13" spans="1:7" ht="18.75" x14ac:dyDescent="0.3">
      <c r="A13" s="2154" t="s">
        <v>19</v>
      </c>
      <c r="B13" s="2155"/>
      <c r="C13" s="16"/>
      <c r="D13" s="16">
        <v>0.3</v>
      </c>
      <c r="E13" s="17">
        <f>F7*D13</f>
        <v>360</v>
      </c>
      <c r="F13" s="1"/>
    </row>
    <row r="14" spans="1:7" ht="18.75" x14ac:dyDescent="0.3">
      <c r="A14" s="2154" t="s">
        <v>20</v>
      </c>
      <c r="B14" s="2155"/>
      <c r="C14" s="18"/>
      <c r="D14" s="18">
        <v>1</v>
      </c>
      <c r="E14" s="19">
        <f>F7*D14</f>
        <v>1200</v>
      </c>
      <c r="F14" s="1"/>
    </row>
    <row r="15" spans="1:7" ht="18.75" x14ac:dyDescent="0.3">
      <c r="A15" s="2154" t="s">
        <v>21</v>
      </c>
      <c r="B15" s="2155"/>
      <c r="C15" s="20"/>
      <c r="D15" s="21">
        <v>2</v>
      </c>
      <c r="E15" s="19">
        <f>D15*F7</f>
        <v>2400</v>
      </c>
      <c r="F15" s="1"/>
    </row>
    <row r="16" spans="1:7" ht="18.75" x14ac:dyDescent="0.3">
      <c r="A16" s="2154" t="s">
        <v>22</v>
      </c>
      <c r="B16" s="2155"/>
      <c r="C16" s="20"/>
      <c r="D16" s="21">
        <v>2</v>
      </c>
      <c r="E16" s="19">
        <f>D16*F7</f>
        <v>2400</v>
      </c>
      <c r="F16" s="1"/>
    </row>
    <row r="17" spans="1:12" ht="18.75" x14ac:dyDescent="0.3">
      <c r="A17" s="2154"/>
      <c r="B17" s="2155"/>
      <c r="C17" s="20"/>
      <c r="D17" s="21"/>
      <c r="E17" s="19"/>
      <c r="F17" s="1"/>
    </row>
    <row r="18" spans="1:12" ht="18.75" x14ac:dyDescent="0.3">
      <c r="A18" s="2196"/>
      <c r="B18" s="2176"/>
      <c r="C18" s="22"/>
      <c r="D18" s="23"/>
      <c r="E18" s="23"/>
      <c r="F18" s="1"/>
    </row>
    <row r="19" spans="1:12" ht="18.75" x14ac:dyDescent="0.3">
      <c r="A19" s="2105"/>
      <c r="B19" s="2105"/>
      <c r="C19" s="22"/>
      <c r="D19" s="23"/>
      <c r="E19" s="23"/>
      <c r="F19" s="1"/>
    </row>
    <row r="20" spans="1:12" ht="18.75" x14ac:dyDescent="0.3">
      <c r="A20" s="52"/>
      <c r="B20" s="52"/>
      <c r="C20" s="22"/>
      <c r="D20" s="23"/>
      <c r="E20" s="23"/>
      <c r="F20" s="1"/>
    </row>
    <row r="21" spans="1:12" ht="19.5" thickBot="1" x14ac:dyDescent="0.35">
      <c r="A21" s="52"/>
      <c r="B21" s="52"/>
      <c r="C21" s="22"/>
      <c r="D21" s="25"/>
      <c r="E21" s="23"/>
      <c r="F21" s="1"/>
    </row>
    <row r="22" spans="1:12" ht="18.75" x14ac:dyDescent="0.3">
      <c r="A22" s="26" t="s">
        <v>23</v>
      </c>
      <c r="B22" s="27"/>
      <c r="C22" s="27"/>
      <c r="D22" s="28"/>
      <c r="E22" s="1"/>
      <c r="F22" s="1"/>
    </row>
    <row r="23" spans="1:12" ht="18.75" x14ac:dyDescent="0.3">
      <c r="A23" s="29" t="s">
        <v>24</v>
      </c>
      <c r="B23" s="30"/>
      <c r="C23" s="31" t="s">
        <v>25</v>
      </c>
      <c r="D23" s="32" t="s">
        <v>26</v>
      </c>
      <c r="E23" s="1"/>
      <c r="F23" s="1"/>
    </row>
    <row r="24" spans="1:12" ht="18.75" x14ac:dyDescent="0.3">
      <c r="A24" s="2179" t="s">
        <v>28</v>
      </c>
      <c r="B24" s="2124"/>
      <c r="C24" s="20">
        <v>0.1</v>
      </c>
      <c r="D24" s="33">
        <f>B5*C24/100*1000</f>
        <v>116.92800000000001</v>
      </c>
      <c r="E24" s="1"/>
      <c r="F24" s="1"/>
    </row>
    <row r="25" spans="1:12" ht="18.75" x14ac:dyDescent="0.3">
      <c r="A25" s="2179" t="s">
        <v>41</v>
      </c>
      <c r="B25" s="2207"/>
      <c r="C25" s="34">
        <v>3.6</v>
      </c>
      <c r="D25" s="33">
        <f>B5*C25/100*1000</f>
        <v>4209.4079999999994</v>
      </c>
      <c r="E25" s="1"/>
      <c r="F25" s="1"/>
    </row>
    <row r="26" spans="1:12" ht="19.5" thickBot="1" x14ac:dyDescent="0.35">
      <c r="A26" s="2208"/>
      <c r="B26" s="2209"/>
      <c r="C26" s="35"/>
      <c r="D26" s="33"/>
      <c r="E26" s="1"/>
      <c r="F26" s="1"/>
    </row>
    <row r="27" spans="1:12" ht="18.75" x14ac:dyDescent="0.3">
      <c r="A27" s="2206"/>
      <c r="B27" s="2206"/>
      <c r="C27" s="22" t="s">
        <v>29</v>
      </c>
      <c r="D27" s="23"/>
      <c r="E27" s="1"/>
      <c r="F27" s="1"/>
    </row>
    <row r="28" spans="1:12" ht="18.75" x14ac:dyDescent="0.3">
      <c r="A28" s="36"/>
      <c r="B28" s="37"/>
      <c r="C28" s="37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</row>
    <row r="30" spans="1:12" ht="18.75" x14ac:dyDescent="0.3">
      <c r="A30" s="36"/>
      <c r="B30" s="36"/>
      <c r="C30" s="22"/>
      <c r="D30" s="23"/>
      <c r="E30" s="1"/>
      <c r="F30" s="1"/>
      <c r="H30" t="s">
        <v>29</v>
      </c>
    </row>
    <row r="31" spans="1:12" ht="18.75" x14ac:dyDescent="0.3">
      <c r="A31" s="36"/>
      <c r="B31" s="36"/>
      <c r="C31" s="22"/>
      <c r="D31" s="23"/>
      <c r="E31" s="1"/>
      <c r="F31" s="1"/>
    </row>
    <row r="32" spans="1:12" s="43" customFormat="1" ht="19.5" thickBot="1" x14ac:dyDescent="0.35">
      <c r="A32" s="38"/>
      <c r="B32" s="38"/>
      <c r="C32" s="39"/>
      <c r="D32" s="40"/>
      <c r="E32" s="41"/>
      <c r="F32" s="41"/>
      <c r="G32" s="42"/>
      <c r="H32" s="42"/>
      <c r="I32" s="42"/>
      <c r="J32" s="42"/>
      <c r="K32" s="42"/>
      <c r="L32" s="42"/>
    </row>
    <row r="33" spans="1:6" ht="18.75" x14ac:dyDescent="0.3">
      <c r="A33" s="36"/>
      <c r="B33" s="36"/>
      <c r="C33" s="22"/>
      <c r="D33" s="23"/>
      <c r="E33" s="25"/>
      <c r="F33" s="25"/>
    </row>
    <row r="34" spans="1:6" ht="18.75" x14ac:dyDescent="0.3">
      <c r="A34" s="1" t="str">
        <f>B2</f>
        <v>TELARES D SUR</v>
      </c>
      <c r="B34" s="1"/>
      <c r="C34" s="44" t="str">
        <f>B7</f>
        <v xml:space="preserve"> NEGRO</v>
      </c>
      <c r="D34" s="45" t="s">
        <v>30</v>
      </c>
      <c r="E34" s="9">
        <f>F4</f>
        <v>97</v>
      </c>
      <c r="F34" s="4">
        <f ca="1">F2</f>
        <v>45555</v>
      </c>
    </row>
    <row r="35" spans="1:6" ht="18.75" x14ac:dyDescent="0.3">
      <c r="A35" s="1" t="s">
        <v>24</v>
      </c>
      <c r="B35" s="1"/>
      <c r="C35" s="46" t="s">
        <v>25</v>
      </c>
      <c r="D35" s="47" t="s">
        <v>26</v>
      </c>
      <c r="E35" s="1"/>
      <c r="F35" s="1"/>
    </row>
    <row r="36" spans="1:6" ht="18.75" x14ac:dyDescent="0.3">
      <c r="A36" s="2149" t="str">
        <f>A24</f>
        <v>RUBINA LUMACRON 2GFL CONC</v>
      </c>
      <c r="B36" s="2150"/>
      <c r="C36" s="48">
        <v>0.1</v>
      </c>
      <c r="D36" s="49">
        <f>B5*C36/100*1000</f>
        <v>116.92800000000001</v>
      </c>
      <c r="E36" s="1"/>
      <c r="F36" s="1"/>
    </row>
    <row r="37" spans="1:6" ht="18.75" x14ac:dyDescent="0.3">
      <c r="A37" s="2123" t="str">
        <f>A25</f>
        <v>NEGRO DIANIC CCR SURFACTAN</v>
      </c>
      <c r="B37" s="2124"/>
      <c r="C37" s="48">
        <f>C25</f>
        <v>3.6</v>
      </c>
      <c r="D37" s="49">
        <f t="shared" ref="D37" si="0">D25</f>
        <v>4209.4079999999994</v>
      </c>
      <c r="E37" s="1"/>
      <c r="F37" s="1"/>
    </row>
    <row r="38" spans="1:6" ht="18.75" x14ac:dyDescent="0.3">
      <c r="A38" s="2095">
        <f>A26</f>
        <v>0</v>
      </c>
      <c r="B38" s="2096"/>
      <c r="C38" s="48"/>
      <c r="D38" s="49"/>
      <c r="E38" s="1"/>
      <c r="F38" s="1"/>
    </row>
    <row r="39" spans="1:6" x14ac:dyDescent="0.25">
      <c r="D39" s="50"/>
    </row>
  </sheetData>
  <mergeCells count="17">
    <mergeCell ref="E1:F1"/>
    <mergeCell ref="A19:B19"/>
    <mergeCell ref="A24:B24"/>
    <mergeCell ref="A25:B25"/>
    <mergeCell ref="A26:B26"/>
    <mergeCell ref="A13:B13"/>
    <mergeCell ref="A14:B14"/>
    <mergeCell ref="A15:B15"/>
    <mergeCell ref="A16:B16"/>
    <mergeCell ref="A17:B17"/>
    <mergeCell ref="A18:B18"/>
    <mergeCell ref="A37:B37"/>
    <mergeCell ref="A38:B38"/>
    <mergeCell ref="A1:B1"/>
    <mergeCell ref="C1:D1"/>
    <mergeCell ref="A27:B27"/>
    <mergeCell ref="A36:B36"/>
  </mergeCells>
  <pageMargins left="0.7" right="0.7" top="0.75" bottom="0.75" header="0.3" footer="0.3"/>
  <pageSetup paperSize="9" orientation="portrait" r:id="rId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8"/>
  <sheetViews>
    <sheetView topLeftCell="A14" zoomScale="130" zoomScaleNormal="130" workbookViewId="0">
      <selection activeCell="B8" sqref="B8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18.75" x14ac:dyDescent="0.3">
      <c r="A1" s="1" t="s">
        <v>0</v>
      </c>
      <c r="B1" s="2" t="s">
        <v>31</v>
      </c>
      <c r="C1" s="3"/>
      <c r="D1" s="3"/>
      <c r="E1" s="3" t="s">
        <v>1</v>
      </c>
      <c r="F1" s="4">
        <f ca="1">TODAY()</f>
        <v>45555</v>
      </c>
      <c r="G1" s="3"/>
    </row>
    <row r="2" spans="1:7" ht="18.75" x14ac:dyDescent="0.3">
      <c r="A2" s="1" t="s">
        <v>2</v>
      </c>
      <c r="B2" s="2" t="s">
        <v>32</v>
      </c>
      <c r="C2" s="3"/>
      <c r="D2" s="5"/>
      <c r="E2" s="3" t="s">
        <v>3</v>
      </c>
      <c r="F2" s="1" t="s">
        <v>33</v>
      </c>
      <c r="G2" s="3"/>
    </row>
    <row r="3" spans="1:7" ht="18.75" x14ac:dyDescent="0.3">
      <c r="A3" s="1" t="s">
        <v>4</v>
      </c>
      <c r="B3" s="6">
        <v>1.5</v>
      </c>
      <c r="C3" s="3" t="s">
        <v>5</v>
      </c>
      <c r="D3" s="3"/>
      <c r="E3" s="3" t="s">
        <v>6</v>
      </c>
      <c r="F3" s="7">
        <v>59</v>
      </c>
      <c r="G3" s="3"/>
    </row>
    <row r="4" spans="1:7" ht="18.75" x14ac:dyDescent="0.3">
      <c r="A4" s="1" t="s">
        <v>7</v>
      </c>
      <c r="B4" s="8">
        <f>B5*B7</f>
        <v>102</v>
      </c>
      <c r="C4" s="3" t="s">
        <v>8</v>
      </c>
      <c r="D4" s="3"/>
      <c r="E4" s="5" t="s">
        <v>9</v>
      </c>
      <c r="F4" s="9" t="s">
        <v>10</v>
      </c>
      <c r="G4" s="3"/>
    </row>
    <row r="5" spans="1:7" ht="18.75" x14ac:dyDescent="0.3">
      <c r="A5" s="1" t="s">
        <v>11</v>
      </c>
      <c r="B5" s="10">
        <v>510</v>
      </c>
      <c r="C5" s="3" t="s">
        <v>5</v>
      </c>
      <c r="D5" s="3"/>
      <c r="E5" s="3" t="s">
        <v>12</v>
      </c>
      <c r="F5" s="1" t="s">
        <v>13</v>
      </c>
      <c r="G5" s="3"/>
    </row>
    <row r="6" spans="1:7" ht="18.75" x14ac:dyDescent="0.3">
      <c r="A6" s="1" t="s">
        <v>14</v>
      </c>
      <c r="B6" s="2" t="s">
        <v>36</v>
      </c>
      <c r="C6" s="3"/>
      <c r="D6" s="3"/>
      <c r="E6" s="3" t="s">
        <v>15</v>
      </c>
      <c r="F6" s="7">
        <v>1200</v>
      </c>
      <c r="G6" s="3"/>
    </row>
    <row r="7" spans="1:7" ht="18.75" x14ac:dyDescent="0.3">
      <c r="A7" s="1" t="s">
        <v>16</v>
      </c>
      <c r="B7" s="11">
        <v>0.2</v>
      </c>
      <c r="C7" s="3"/>
      <c r="D7" s="3"/>
      <c r="E7" s="3" t="s">
        <v>17</v>
      </c>
      <c r="F7" s="1">
        <f>F6/B4</f>
        <v>11.764705882352942</v>
      </c>
      <c r="G7" s="3"/>
    </row>
    <row r="8" spans="1:7" ht="18.75" x14ac:dyDescent="0.3">
      <c r="A8" s="1"/>
      <c r="B8" s="1" t="s">
        <v>29</v>
      </c>
      <c r="C8" s="1"/>
      <c r="D8" s="1"/>
      <c r="E8" s="1"/>
      <c r="F8" s="1"/>
    </row>
    <row r="9" spans="1:7" ht="18.75" x14ac:dyDescent="0.3">
      <c r="A9" s="1"/>
      <c r="B9" s="1"/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2" t="s">
        <v>18</v>
      </c>
      <c r="B11" s="13"/>
      <c r="C11" s="14"/>
      <c r="D11" s="14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F6*D12</f>
        <v>360</v>
      </c>
      <c r="F12" s="1"/>
    </row>
    <row r="13" spans="1:7" ht="18.75" x14ac:dyDescent="0.3">
      <c r="A13" s="2154" t="s">
        <v>20</v>
      </c>
      <c r="B13" s="2155"/>
      <c r="C13" s="18"/>
      <c r="D13" s="18">
        <v>1</v>
      </c>
      <c r="E13" s="19">
        <f>F6*D13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D14*F6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D15*F6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8.75" x14ac:dyDescent="0.3">
      <c r="A17" s="2196"/>
      <c r="B17" s="2176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24"/>
      <c r="B19" s="24"/>
      <c r="C19" s="22"/>
      <c r="D19" s="23"/>
      <c r="E19" s="23"/>
      <c r="F19" s="1"/>
    </row>
    <row r="20" spans="1:12" ht="19.5" thickBot="1" x14ac:dyDescent="0.35">
      <c r="A20" s="24"/>
      <c r="B20" s="24"/>
      <c r="C20" s="22"/>
      <c r="D20" s="25"/>
      <c r="E20" s="23"/>
      <c r="F20" s="1"/>
    </row>
    <row r="21" spans="1:12" ht="18.75" x14ac:dyDescent="0.3">
      <c r="A21" s="26" t="s">
        <v>23</v>
      </c>
      <c r="B21" s="27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179" t="s">
        <v>28</v>
      </c>
      <c r="B23" s="2124"/>
      <c r="C23" s="20">
        <v>0.1</v>
      </c>
      <c r="D23" s="33">
        <f>B4*C23/100*1000</f>
        <v>102.00000000000001</v>
      </c>
      <c r="E23" s="1"/>
      <c r="F23" s="1"/>
    </row>
    <row r="24" spans="1:12" ht="18.75" x14ac:dyDescent="0.3">
      <c r="A24" s="2179" t="s">
        <v>37</v>
      </c>
      <c r="B24" s="2207"/>
      <c r="C24" s="34">
        <v>3.6</v>
      </c>
      <c r="D24" s="33">
        <f>B4*C24/100*1000</f>
        <v>3671.9999999999995</v>
      </c>
      <c r="E24" s="1"/>
      <c r="F24" s="1"/>
    </row>
    <row r="25" spans="1:12" ht="19.5" thickBot="1" x14ac:dyDescent="0.35">
      <c r="A25" s="2208"/>
      <c r="B25" s="2209"/>
      <c r="C25" s="35"/>
      <c r="D25" s="33"/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  <c r="H29" t="s">
        <v>29</v>
      </c>
    </row>
    <row r="30" spans="1:12" ht="18.75" x14ac:dyDescent="0.3">
      <c r="A30" s="36"/>
      <c r="B30" s="36"/>
      <c r="C30" s="22"/>
      <c r="D30" s="23"/>
      <c r="E30" s="1"/>
      <c r="F30" s="1"/>
    </row>
    <row r="31" spans="1:12" s="43" customFormat="1" ht="19.5" thickBot="1" x14ac:dyDescent="0.35">
      <c r="A31" s="38"/>
      <c r="B31" s="38"/>
      <c r="C31" s="39"/>
      <c r="D31" s="40"/>
      <c r="E31" s="41"/>
      <c r="F31" s="41"/>
      <c r="G31" s="42"/>
      <c r="H31" s="42"/>
      <c r="I31" s="42"/>
      <c r="J31" s="42"/>
      <c r="K31" s="42"/>
      <c r="L31" s="42"/>
    </row>
    <row r="32" spans="1:12" ht="18.75" x14ac:dyDescent="0.3">
      <c r="A32" s="36"/>
      <c r="B32" s="36"/>
      <c r="C32" s="22"/>
      <c r="D32" s="23"/>
      <c r="E32" s="25"/>
      <c r="F32" s="25"/>
    </row>
    <row r="33" spans="1:6" ht="18.75" x14ac:dyDescent="0.3">
      <c r="A33" s="1" t="str">
        <f>B1</f>
        <v>TELARES D SUR</v>
      </c>
      <c r="B33" s="1"/>
      <c r="C33" s="44" t="str">
        <f>B6</f>
        <v>NEGRO</v>
      </c>
      <c r="D33" s="45" t="s">
        <v>30</v>
      </c>
      <c r="E33" s="9">
        <f>F3</f>
        <v>59</v>
      </c>
      <c r="F33" s="4">
        <f ca="1">F1</f>
        <v>45555</v>
      </c>
    </row>
    <row r="34" spans="1:6" ht="18.75" x14ac:dyDescent="0.3">
      <c r="A34" s="1" t="s">
        <v>24</v>
      </c>
      <c r="B34" s="1"/>
      <c r="C34" s="46" t="s">
        <v>25</v>
      </c>
      <c r="D34" s="47" t="s">
        <v>26</v>
      </c>
      <c r="E34" s="1"/>
      <c r="F34" s="1"/>
    </row>
    <row r="35" spans="1:6" ht="18.75" x14ac:dyDescent="0.3">
      <c r="A35" s="2149" t="str">
        <f>A23</f>
        <v>RUBINA LUMACRON 2GFL CONC</v>
      </c>
      <c r="B35" s="2150"/>
      <c r="C35" s="48">
        <v>0.1</v>
      </c>
      <c r="D35" s="49">
        <f>B4*C35/100*1000</f>
        <v>102.00000000000001</v>
      </c>
      <c r="E35" s="1"/>
      <c r="F35" s="1"/>
    </row>
    <row r="36" spans="1:6" ht="18.75" x14ac:dyDescent="0.3">
      <c r="A36" s="2123" t="str">
        <f>A24</f>
        <v>NEGRO DISPERSO TQ SE BLS KISKO</v>
      </c>
      <c r="B36" s="2124"/>
      <c r="C36" s="48">
        <f>C24</f>
        <v>3.6</v>
      </c>
      <c r="D36" s="49">
        <f t="shared" ref="D36" si="0">D24</f>
        <v>3671.9999999999995</v>
      </c>
      <c r="E36" s="1"/>
      <c r="F36" s="1"/>
    </row>
    <row r="37" spans="1:6" ht="18.75" x14ac:dyDescent="0.3">
      <c r="A37" s="2095">
        <f>A25</f>
        <v>0</v>
      </c>
      <c r="B37" s="2096"/>
      <c r="C37" s="48"/>
      <c r="D37" s="49"/>
      <c r="E37" s="1"/>
      <c r="F37" s="1"/>
    </row>
    <row r="38" spans="1:6" x14ac:dyDescent="0.25">
      <c r="D38" s="50"/>
    </row>
  </sheetData>
  <mergeCells count="14">
    <mergeCell ref="A17:B17"/>
    <mergeCell ref="A12:B12"/>
    <mergeCell ref="A13:B13"/>
    <mergeCell ref="A14:B14"/>
    <mergeCell ref="A15:B15"/>
    <mergeCell ref="A16:B16"/>
    <mergeCell ref="A36:B36"/>
    <mergeCell ref="A37:B37"/>
    <mergeCell ref="A18:B18"/>
    <mergeCell ref="A23:B23"/>
    <mergeCell ref="A24:B24"/>
    <mergeCell ref="A25:B25"/>
    <mergeCell ref="A26:B26"/>
    <mergeCell ref="A35:B35"/>
  </mergeCells>
  <pageMargins left="0.7" right="0.7" top="0.75" bottom="0.75" header="0.3" footer="0.3"/>
  <pageSetup paperSize="9" orientation="portrait" r:id="rId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8"/>
  <sheetViews>
    <sheetView topLeftCell="A13" zoomScale="130" zoomScaleNormal="130" workbookViewId="0">
      <selection activeCell="D29" sqref="D29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18.75" x14ac:dyDescent="0.3">
      <c r="A1" s="1" t="s">
        <v>0</v>
      </c>
      <c r="B1" s="2" t="s">
        <v>31</v>
      </c>
      <c r="C1" s="3"/>
      <c r="D1" s="3"/>
      <c r="E1" s="3" t="s">
        <v>1</v>
      </c>
      <c r="F1" s="4">
        <f ca="1">TODAY()</f>
        <v>45555</v>
      </c>
      <c r="G1" s="3"/>
    </row>
    <row r="2" spans="1:7" ht="18.75" x14ac:dyDescent="0.3">
      <c r="A2" s="1" t="s">
        <v>2</v>
      </c>
      <c r="B2" s="2" t="s">
        <v>32</v>
      </c>
      <c r="C2" s="3"/>
      <c r="D2" s="5"/>
      <c r="E2" s="3" t="s">
        <v>3</v>
      </c>
      <c r="F2" s="1" t="s">
        <v>33</v>
      </c>
      <c r="G2" s="3"/>
    </row>
    <row r="3" spans="1:7" ht="18.75" x14ac:dyDescent="0.3">
      <c r="A3" s="1" t="s">
        <v>4</v>
      </c>
      <c r="B3" s="6">
        <v>1.5</v>
      </c>
      <c r="C3" s="3" t="s">
        <v>5</v>
      </c>
      <c r="D3" s="3"/>
      <c r="E3" s="3" t="s">
        <v>6</v>
      </c>
      <c r="F3" s="7">
        <v>57</v>
      </c>
      <c r="G3" s="3"/>
    </row>
    <row r="4" spans="1:7" ht="18.75" x14ac:dyDescent="0.3">
      <c r="A4" s="1" t="s">
        <v>7</v>
      </c>
      <c r="B4" s="8">
        <f>B5*B7</f>
        <v>123.48</v>
      </c>
      <c r="C4" s="3" t="s">
        <v>8</v>
      </c>
      <c r="D4" s="3"/>
      <c r="E4" s="5" t="s">
        <v>9</v>
      </c>
      <c r="F4" s="9" t="s">
        <v>10</v>
      </c>
      <c r="G4" s="3"/>
    </row>
    <row r="5" spans="1:7" ht="18.75" x14ac:dyDescent="0.3">
      <c r="A5" s="1" t="s">
        <v>11</v>
      </c>
      <c r="B5" s="10">
        <v>315</v>
      </c>
      <c r="C5" s="3" t="s">
        <v>5</v>
      </c>
      <c r="D5" s="3"/>
      <c r="E5" s="3" t="s">
        <v>12</v>
      </c>
      <c r="F5" s="1" t="s">
        <v>13</v>
      </c>
      <c r="G5" s="3"/>
    </row>
    <row r="6" spans="1:7" ht="18.75" x14ac:dyDescent="0.3">
      <c r="A6" s="1" t="s">
        <v>14</v>
      </c>
      <c r="B6" s="2" t="s">
        <v>35</v>
      </c>
      <c r="C6" s="3"/>
      <c r="D6" s="3"/>
      <c r="E6" s="3" t="s">
        <v>15</v>
      </c>
      <c r="F6" s="7">
        <v>1200</v>
      </c>
      <c r="G6" s="3"/>
    </row>
    <row r="7" spans="1:7" ht="18.75" x14ac:dyDescent="0.3">
      <c r="A7" s="1" t="s">
        <v>16</v>
      </c>
      <c r="B7" s="11">
        <v>0.39200000000000002</v>
      </c>
      <c r="C7" s="3"/>
      <c r="D7" s="3"/>
      <c r="E7" s="3" t="s">
        <v>17</v>
      </c>
      <c r="F7" s="1">
        <f>F6/B4</f>
        <v>9.7181729834791053</v>
      </c>
      <c r="G7" s="3"/>
    </row>
    <row r="8" spans="1:7" ht="18.75" x14ac:dyDescent="0.3">
      <c r="A8" s="1"/>
      <c r="B8" s="1"/>
      <c r="C8" s="1"/>
      <c r="D8" s="1"/>
      <c r="E8" s="1"/>
      <c r="F8" s="1"/>
    </row>
    <row r="9" spans="1:7" ht="18.75" x14ac:dyDescent="0.3">
      <c r="A9" s="1"/>
      <c r="B9" s="1"/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2" t="s">
        <v>18</v>
      </c>
      <c r="B11" s="13"/>
      <c r="C11" s="14"/>
      <c r="D11" s="14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F6*D12</f>
        <v>360</v>
      </c>
      <c r="F12" s="1"/>
    </row>
    <row r="13" spans="1:7" ht="18.75" x14ac:dyDescent="0.3">
      <c r="A13" s="2154" t="s">
        <v>20</v>
      </c>
      <c r="B13" s="2155"/>
      <c r="C13" s="18"/>
      <c r="D13" s="18">
        <v>1</v>
      </c>
      <c r="E13" s="19">
        <f>F6*D13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D14*F6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D15*F6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8.75" x14ac:dyDescent="0.3">
      <c r="A17" s="2196"/>
      <c r="B17" s="2176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24"/>
      <c r="B19" s="24"/>
      <c r="C19" s="22"/>
      <c r="D19" s="23"/>
      <c r="E19" s="23"/>
      <c r="F19" s="1"/>
    </row>
    <row r="20" spans="1:12" ht="19.5" thickBot="1" x14ac:dyDescent="0.35">
      <c r="A20" s="24"/>
      <c r="B20" s="24"/>
      <c r="C20" s="22"/>
      <c r="D20" s="25"/>
      <c r="E20" s="23"/>
      <c r="F20" s="1"/>
    </row>
    <row r="21" spans="1:12" ht="18.75" x14ac:dyDescent="0.3">
      <c r="A21" s="26" t="s">
        <v>23</v>
      </c>
      <c r="B21" s="27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212" t="s">
        <v>27</v>
      </c>
      <c r="B23" s="2150"/>
      <c r="C23" s="20">
        <v>0.24</v>
      </c>
      <c r="D23" s="33">
        <f>B4*C23/100*1000</f>
        <v>296.35200000000003</v>
      </c>
      <c r="E23" s="1"/>
      <c r="F23" s="1"/>
    </row>
    <row r="24" spans="1:12" ht="18.75" x14ac:dyDescent="0.3">
      <c r="A24" s="2179" t="s">
        <v>28</v>
      </c>
      <c r="B24" s="2207"/>
      <c r="C24" s="34">
        <v>0.41499999999999998</v>
      </c>
      <c r="D24" s="33">
        <f>B4*C24/100*1000</f>
        <v>512.44200000000001</v>
      </c>
      <c r="E24" s="1"/>
      <c r="F24" s="1"/>
    </row>
    <row r="25" spans="1:12" ht="19.5" thickBot="1" x14ac:dyDescent="0.35">
      <c r="A25" s="2208" t="s">
        <v>34</v>
      </c>
      <c r="B25" s="2209"/>
      <c r="C25" s="35">
        <v>2.82</v>
      </c>
      <c r="D25" s="33">
        <f>B4*C25/100*1000</f>
        <v>3482.1359999999995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  <c r="H29" t="s">
        <v>29</v>
      </c>
    </row>
    <row r="30" spans="1:12" ht="18.75" x14ac:dyDescent="0.3">
      <c r="A30" s="36"/>
      <c r="B30" s="36"/>
      <c r="C30" s="22"/>
      <c r="D30" s="23"/>
      <c r="E30" s="1"/>
      <c r="F30" s="1"/>
    </row>
    <row r="31" spans="1:12" s="43" customFormat="1" ht="19.5" thickBot="1" x14ac:dyDescent="0.35">
      <c r="A31" s="38"/>
      <c r="B31" s="38"/>
      <c r="C31" s="39"/>
      <c r="D31" s="40"/>
      <c r="E31" s="41"/>
      <c r="F31" s="41"/>
      <c r="G31" s="42"/>
      <c r="H31" s="42"/>
      <c r="I31" s="42"/>
      <c r="J31" s="42"/>
      <c r="K31" s="42"/>
      <c r="L31" s="42"/>
    </row>
    <row r="32" spans="1:12" ht="18.75" x14ac:dyDescent="0.3">
      <c r="A32" s="36"/>
      <c r="B32" s="36"/>
      <c r="C32" s="22"/>
      <c r="D32" s="23"/>
      <c r="E32" s="25"/>
      <c r="F32" s="25"/>
    </row>
    <row r="33" spans="1:6" ht="18.75" x14ac:dyDescent="0.3">
      <c r="A33" s="1" t="str">
        <f>B1</f>
        <v>TELARES D SUR</v>
      </c>
      <c r="B33" s="1"/>
      <c r="C33" s="44" t="str">
        <f>B6</f>
        <v>ROJO</v>
      </c>
      <c r="D33" s="45" t="s">
        <v>30</v>
      </c>
      <c r="E33" s="9">
        <f>F3</f>
        <v>57</v>
      </c>
      <c r="F33" s="4">
        <f ca="1">F1</f>
        <v>45555</v>
      </c>
    </row>
    <row r="34" spans="1:6" ht="18.75" x14ac:dyDescent="0.3">
      <c r="A34" s="1" t="s">
        <v>24</v>
      </c>
      <c r="B34" s="1"/>
      <c r="C34" s="46" t="s">
        <v>25</v>
      </c>
      <c r="D34" s="47" t="s">
        <v>26</v>
      </c>
      <c r="E34" s="1"/>
      <c r="F34" s="1"/>
    </row>
    <row r="35" spans="1:6" ht="18.75" x14ac:dyDescent="0.3">
      <c r="A35" s="2160" t="str">
        <f>A23</f>
        <v>PARDO LUMACRON SER 150%</v>
      </c>
      <c r="B35" s="2161"/>
      <c r="C35" s="48">
        <v>0.24</v>
      </c>
      <c r="D35" s="49">
        <f>B4*C35/100*1000</f>
        <v>296.35200000000003</v>
      </c>
      <c r="E35" s="1"/>
      <c r="F35" s="1"/>
    </row>
    <row r="36" spans="1:6" ht="18.75" x14ac:dyDescent="0.3">
      <c r="A36" s="2160" t="str">
        <f>A24</f>
        <v>RUBINA LUMACRON 2GFL CONC</v>
      </c>
      <c r="B36" s="2161"/>
      <c r="C36" s="48">
        <f t="shared" ref="C36:D37" si="0">C24</f>
        <v>0.41499999999999998</v>
      </c>
      <c r="D36" s="49">
        <f t="shared" si="0"/>
        <v>512.44200000000001</v>
      </c>
      <c r="E36" s="1"/>
      <c r="F36" s="1"/>
    </row>
    <row r="37" spans="1:6" ht="18.75" x14ac:dyDescent="0.3">
      <c r="A37" s="2160" t="str">
        <f>A25</f>
        <v>ROJO SYNOLON KISKO SE BLS</v>
      </c>
      <c r="B37" s="2161"/>
      <c r="C37" s="48">
        <f t="shared" si="0"/>
        <v>2.82</v>
      </c>
      <c r="D37" s="49">
        <f t="shared" si="0"/>
        <v>3482.1359999999995</v>
      </c>
      <c r="E37" s="1"/>
      <c r="F37" s="1"/>
    </row>
    <row r="38" spans="1:6" ht="15.75" x14ac:dyDescent="0.25">
      <c r="D38" s="50"/>
      <c r="E38" s="51"/>
    </row>
  </sheetData>
  <mergeCells count="14">
    <mergeCell ref="A36:B36"/>
    <mergeCell ref="A37:B37"/>
    <mergeCell ref="A18:B18"/>
    <mergeCell ref="A23:B23"/>
    <mergeCell ref="A24:B24"/>
    <mergeCell ref="A25:B25"/>
    <mergeCell ref="A26:B26"/>
    <mergeCell ref="A35:B35"/>
    <mergeCell ref="A17:B17"/>
    <mergeCell ref="A12:B12"/>
    <mergeCell ref="A13:B13"/>
    <mergeCell ref="A14:B14"/>
    <mergeCell ref="A15:B15"/>
    <mergeCell ref="A16:B16"/>
  </mergeCells>
  <pageMargins left="0.7" right="0.7" top="0.75" bottom="0.75" header="0.3" footer="0.3"/>
  <pageSetup paperSize="9" orientation="portrait" r:id="rId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38"/>
  <sheetViews>
    <sheetView topLeftCell="A28" zoomScale="130" zoomScaleNormal="130" workbookViewId="0">
      <selection activeCell="D36" sqref="D36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18.75" x14ac:dyDescent="0.3">
      <c r="A1" s="1" t="s">
        <v>0</v>
      </c>
      <c r="B1" s="2" t="s">
        <v>31</v>
      </c>
      <c r="C1" s="3"/>
      <c r="D1" s="3"/>
      <c r="E1" s="3" t="s">
        <v>1</v>
      </c>
      <c r="F1" s="4">
        <f ca="1">TODAY()</f>
        <v>45555</v>
      </c>
      <c r="G1" s="3"/>
    </row>
    <row r="2" spans="1:7" ht="18.75" x14ac:dyDescent="0.3">
      <c r="A2" s="1" t="s">
        <v>2</v>
      </c>
      <c r="B2" s="2" t="s">
        <v>32</v>
      </c>
      <c r="C2" s="3"/>
      <c r="D2" s="5"/>
      <c r="E2" s="3" t="s">
        <v>3</v>
      </c>
      <c r="F2" s="1" t="s">
        <v>33</v>
      </c>
      <c r="G2" s="3"/>
    </row>
    <row r="3" spans="1:7" ht="18.75" x14ac:dyDescent="0.3">
      <c r="A3" s="1" t="s">
        <v>4</v>
      </c>
      <c r="B3" s="6">
        <v>1.5</v>
      </c>
      <c r="C3" s="3" t="s">
        <v>5</v>
      </c>
      <c r="D3" s="3"/>
      <c r="E3" s="3" t="s">
        <v>6</v>
      </c>
      <c r="F3" s="7">
        <v>59</v>
      </c>
      <c r="G3" s="3"/>
    </row>
    <row r="4" spans="1:7" ht="18.75" x14ac:dyDescent="0.3">
      <c r="A4" s="1" t="s">
        <v>7</v>
      </c>
      <c r="B4" s="8">
        <f>B5*B7</f>
        <v>123.48</v>
      </c>
      <c r="C4" s="3" t="s">
        <v>8</v>
      </c>
      <c r="D4" s="3"/>
      <c r="E4" s="5" t="s">
        <v>9</v>
      </c>
      <c r="F4" s="9" t="s">
        <v>10</v>
      </c>
      <c r="G4" s="3"/>
    </row>
    <row r="5" spans="1:7" ht="18.75" x14ac:dyDescent="0.3">
      <c r="A5" s="1" t="s">
        <v>11</v>
      </c>
      <c r="B5" s="10">
        <v>315</v>
      </c>
      <c r="C5" s="3" t="s">
        <v>5</v>
      </c>
      <c r="D5" s="3"/>
      <c r="E5" s="3" t="s">
        <v>12</v>
      </c>
      <c r="F5" s="1" t="s">
        <v>13</v>
      </c>
      <c r="G5" s="3"/>
    </row>
    <row r="6" spans="1:7" ht="18.75" x14ac:dyDescent="0.3">
      <c r="A6" s="1" t="s">
        <v>14</v>
      </c>
      <c r="B6" s="2" t="s">
        <v>35</v>
      </c>
      <c r="C6" s="3"/>
      <c r="D6" s="3"/>
      <c r="E6" s="3" t="s">
        <v>15</v>
      </c>
      <c r="F6" s="7">
        <v>1200</v>
      </c>
      <c r="G6" s="3"/>
    </row>
    <row r="7" spans="1:7" ht="18.75" x14ac:dyDescent="0.3">
      <c r="A7" s="1" t="s">
        <v>16</v>
      </c>
      <c r="B7" s="11">
        <v>0.39200000000000002</v>
      </c>
      <c r="C7" s="3"/>
      <c r="D7" s="3"/>
      <c r="E7" s="3" t="s">
        <v>17</v>
      </c>
      <c r="F7" s="1">
        <f>F6/B4</f>
        <v>9.7181729834791053</v>
      </c>
      <c r="G7" s="3"/>
    </row>
    <row r="8" spans="1:7" ht="18.75" x14ac:dyDescent="0.3">
      <c r="A8" s="1"/>
      <c r="B8" s="1"/>
      <c r="C8" s="1"/>
      <c r="D8" s="1"/>
      <c r="E8" s="1"/>
      <c r="F8" s="1"/>
    </row>
    <row r="9" spans="1:7" ht="18.75" x14ac:dyDescent="0.3">
      <c r="A9" s="1"/>
      <c r="B9" s="1"/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2" t="s">
        <v>18</v>
      </c>
      <c r="B11" s="13"/>
      <c r="C11" s="14"/>
      <c r="D11" s="14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F6*D12</f>
        <v>360</v>
      </c>
      <c r="F12" s="1"/>
    </row>
    <row r="13" spans="1:7" ht="18.75" x14ac:dyDescent="0.3">
      <c r="A13" s="2154" t="s">
        <v>20</v>
      </c>
      <c r="B13" s="2155"/>
      <c r="C13" s="18"/>
      <c r="D13" s="18">
        <v>1</v>
      </c>
      <c r="E13" s="19">
        <f>F6*D13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D14*F6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D15*F6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8.75" x14ac:dyDescent="0.3">
      <c r="A17" s="2196"/>
      <c r="B17" s="2176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24"/>
      <c r="B19" s="24"/>
      <c r="C19" s="22"/>
      <c r="D19" s="23"/>
      <c r="E19" s="23"/>
      <c r="F19" s="1"/>
    </row>
    <row r="20" spans="1:12" ht="19.5" thickBot="1" x14ac:dyDescent="0.35">
      <c r="A20" s="24"/>
      <c r="B20" s="24"/>
      <c r="C20" s="22"/>
      <c r="D20" s="25"/>
      <c r="E20" s="23"/>
      <c r="F20" s="1"/>
    </row>
    <row r="21" spans="1:12" ht="18.75" x14ac:dyDescent="0.3">
      <c r="A21" s="26" t="s">
        <v>23</v>
      </c>
      <c r="B21" s="27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212" t="s">
        <v>27</v>
      </c>
      <c r="B23" s="2150"/>
      <c r="C23" s="20">
        <v>0.24</v>
      </c>
      <c r="D23" s="33">
        <f>B4*C23/100*1000</f>
        <v>296.35200000000003</v>
      </c>
      <c r="E23" s="1"/>
      <c r="F23" s="1"/>
    </row>
    <row r="24" spans="1:12" ht="18.75" x14ac:dyDescent="0.3">
      <c r="A24" s="2179" t="s">
        <v>28</v>
      </c>
      <c r="B24" s="2207"/>
      <c r="C24" s="34">
        <v>0.41499999999999998</v>
      </c>
      <c r="D24" s="33">
        <f>B4*C24/100*1000</f>
        <v>512.44200000000001</v>
      </c>
      <c r="E24" s="1"/>
      <c r="F24" s="1"/>
    </row>
    <row r="25" spans="1:12" ht="19.5" thickBot="1" x14ac:dyDescent="0.35">
      <c r="A25" s="2208" t="s">
        <v>34</v>
      </c>
      <c r="B25" s="2209"/>
      <c r="C25" s="35">
        <v>2.82</v>
      </c>
      <c r="D25" s="33">
        <f>B4*C25/100*1000</f>
        <v>3482.1359999999995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  <c r="H29" t="s">
        <v>29</v>
      </c>
    </row>
    <row r="30" spans="1:12" ht="18.75" x14ac:dyDescent="0.3">
      <c r="A30" s="36"/>
      <c r="B30" s="36"/>
      <c r="C30" s="22"/>
      <c r="D30" s="23"/>
      <c r="E30" s="1"/>
      <c r="F30" s="1"/>
    </row>
    <row r="31" spans="1:12" s="43" customFormat="1" ht="19.5" thickBot="1" x14ac:dyDescent="0.35">
      <c r="A31" s="38"/>
      <c r="B31" s="38"/>
      <c r="C31" s="39"/>
      <c r="D31" s="40"/>
      <c r="E31" s="41"/>
      <c r="F31" s="41"/>
      <c r="G31" s="42"/>
      <c r="H31" s="42"/>
      <c r="I31" s="42"/>
      <c r="J31" s="42"/>
      <c r="K31" s="42"/>
      <c r="L31" s="42"/>
    </row>
    <row r="32" spans="1:12" ht="18.75" x14ac:dyDescent="0.3">
      <c r="A32" s="36"/>
      <c r="B32" s="36"/>
      <c r="C32" s="22"/>
      <c r="D32" s="23"/>
      <c r="E32" s="25"/>
      <c r="F32" s="25"/>
    </row>
    <row r="33" spans="1:6" ht="18.75" x14ac:dyDescent="0.3">
      <c r="A33" s="1" t="str">
        <f>B1</f>
        <v>TELARES D SUR</v>
      </c>
      <c r="B33" s="1"/>
      <c r="C33" s="44" t="str">
        <f>B6</f>
        <v>ROJO</v>
      </c>
      <c r="D33" s="45" t="s">
        <v>30</v>
      </c>
      <c r="E33" s="9">
        <f>F3</f>
        <v>59</v>
      </c>
      <c r="F33" s="4">
        <f ca="1">F1</f>
        <v>45555</v>
      </c>
    </row>
    <row r="34" spans="1:6" ht="18.75" x14ac:dyDescent="0.3">
      <c r="A34" s="1" t="s">
        <v>24</v>
      </c>
      <c r="B34" s="1"/>
      <c r="C34" s="46" t="s">
        <v>25</v>
      </c>
      <c r="D34" s="47" t="s">
        <v>26</v>
      </c>
      <c r="E34" s="1"/>
      <c r="F34" s="1"/>
    </row>
    <row r="35" spans="1:6" ht="18.75" x14ac:dyDescent="0.3">
      <c r="A35" s="2160" t="str">
        <f>A23</f>
        <v>PARDO LUMACRON SER 150%</v>
      </c>
      <c r="B35" s="2161"/>
      <c r="C35" s="48">
        <v>0.24</v>
      </c>
      <c r="D35" s="49">
        <f>B4*C35/100*1000</f>
        <v>296.35200000000003</v>
      </c>
      <c r="E35" s="1"/>
      <c r="F35" s="1"/>
    </row>
    <row r="36" spans="1:6" ht="18.75" x14ac:dyDescent="0.3">
      <c r="A36" s="2160" t="str">
        <f>A24</f>
        <v>RUBINA LUMACRON 2GFL CONC</v>
      </c>
      <c r="B36" s="2161"/>
      <c r="C36" s="48">
        <f t="shared" ref="C36:D37" si="0">C24</f>
        <v>0.41499999999999998</v>
      </c>
      <c r="D36" s="49">
        <f t="shared" si="0"/>
        <v>512.44200000000001</v>
      </c>
      <c r="E36" s="1"/>
      <c r="F36" s="1"/>
    </row>
    <row r="37" spans="1:6" ht="18.75" x14ac:dyDescent="0.3">
      <c r="A37" s="2160" t="str">
        <f>A25</f>
        <v>ROJO SYNOLON KISKO SE BLS</v>
      </c>
      <c r="B37" s="2161"/>
      <c r="C37" s="48">
        <f t="shared" si="0"/>
        <v>2.82</v>
      </c>
      <c r="D37" s="49">
        <f t="shared" si="0"/>
        <v>3482.1359999999995</v>
      </c>
      <c r="E37" s="1"/>
      <c r="F37" s="1"/>
    </row>
    <row r="38" spans="1:6" x14ac:dyDescent="0.25">
      <c r="D38" s="50"/>
    </row>
  </sheetData>
  <mergeCells count="14">
    <mergeCell ref="A36:B36"/>
    <mergeCell ref="A37:B37"/>
    <mergeCell ref="A18:B18"/>
    <mergeCell ref="A23:B23"/>
    <mergeCell ref="A24:B24"/>
    <mergeCell ref="A25:B25"/>
    <mergeCell ref="A26:B26"/>
    <mergeCell ref="A35:B35"/>
    <mergeCell ref="A17:B17"/>
    <mergeCell ref="A12:B12"/>
    <mergeCell ref="A13:B13"/>
    <mergeCell ref="A14:B14"/>
    <mergeCell ref="A15:B15"/>
    <mergeCell ref="A16:B16"/>
  </mergeCells>
  <pageMargins left="0.7" right="0.7" top="0.75" bottom="0.75" header="0.3" footer="0.3"/>
  <pageSetup paperSize="9" orientation="portrait" r:id="rId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BA033"/>
  </sheetPr>
  <dimension ref="A1:L40"/>
  <sheetViews>
    <sheetView topLeftCell="A31" zoomScale="130" zoomScaleNormal="130" workbookViewId="0">
      <selection activeCell="D36" sqref="D36"/>
    </sheetView>
  </sheetViews>
  <sheetFormatPr baseColWidth="10" defaultRowHeight="15" x14ac:dyDescent="0.25"/>
  <cols>
    <col min="1" max="1" width="14" customWidth="1"/>
    <col min="2" max="2" width="14.28515625" customWidth="1"/>
    <col min="3" max="4" width="13.5703125" customWidth="1"/>
    <col min="5" max="5" width="13.28515625" customWidth="1"/>
    <col min="6" max="6" width="13.5703125" customWidth="1"/>
  </cols>
  <sheetData>
    <row r="1" spans="1:7" ht="18.75" x14ac:dyDescent="0.3">
      <c r="A1" s="1" t="s">
        <v>0</v>
      </c>
      <c r="B1" s="2" t="s">
        <v>31</v>
      </c>
      <c r="C1" s="3"/>
      <c r="D1" s="3"/>
      <c r="E1" s="3" t="s">
        <v>1</v>
      </c>
      <c r="F1" s="4">
        <f ca="1">TODAY()</f>
        <v>45555</v>
      </c>
      <c r="G1" s="3"/>
    </row>
    <row r="2" spans="1:7" ht="18.75" x14ac:dyDescent="0.3">
      <c r="A2" s="1" t="s">
        <v>2</v>
      </c>
      <c r="B2" s="2" t="s">
        <v>32</v>
      </c>
      <c r="C2" s="3"/>
      <c r="D2" s="5"/>
      <c r="E2" s="3" t="s">
        <v>3</v>
      </c>
      <c r="F2" s="1" t="s">
        <v>33</v>
      </c>
      <c r="G2" s="3"/>
    </row>
    <row r="3" spans="1:7" ht="18.75" x14ac:dyDescent="0.3">
      <c r="A3" s="1" t="s">
        <v>4</v>
      </c>
      <c r="B3" s="6">
        <v>1.5</v>
      </c>
      <c r="C3" s="3" t="s">
        <v>5</v>
      </c>
      <c r="D3" s="3"/>
      <c r="E3" s="3" t="s">
        <v>6</v>
      </c>
      <c r="F3" s="7">
        <v>58</v>
      </c>
      <c r="G3" s="3"/>
    </row>
    <row r="4" spans="1:7" ht="18.75" x14ac:dyDescent="0.3">
      <c r="A4" s="1" t="s">
        <v>7</v>
      </c>
      <c r="B4" s="8">
        <f>B5*B7</f>
        <v>123.48</v>
      </c>
      <c r="C4" s="3" t="s">
        <v>8</v>
      </c>
      <c r="D4" s="3"/>
      <c r="E4" s="5" t="s">
        <v>9</v>
      </c>
      <c r="F4" s="9" t="s">
        <v>10</v>
      </c>
      <c r="G4" s="3"/>
    </row>
    <row r="5" spans="1:7" ht="18.75" x14ac:dyDescent="0.3">
      <c r="A5" s="1" t="s">
        <v>11</v>
      </c>
      <c r="B5" s="10">
        <v>315</v>
      </c>
      <c r="C5" s="3" t="s">
        <v>5</v>
      </c>
      <c r="D5" s="3"/>
      <c r="E5" s="3" t="s">
        <v>12</v>
      </c>
      <c r="F5" s="1" t="s">
        <v>13</v>
      </c>
      <c r="G5" s="3"/>
    </row>
    <row r="6" spans="1:7" ht="18.75" x14ac:dyDescent="0.3">
      <c r="A6" s="1" t="s">
        <v>14</v>
      </c>
      <c r="B6" s="2" t="s">
        <v>35</v>
      </c>
      <c r="C6" s="3"/>
      <c r="D6" s="3"/>
      <c r="E6" s="3" t="s">
        <v>15</v>
      </c>
      <c r="F6" s="7">
        <v>1200</v>
      </c>
      <c r="G6" s="3"/>
    </row>
    <row r="7" spans="1:7" ht="18.75" x14ac:dyDescent="0.3">
      <c r="A7" s="1" t="s">
        <v>16</v>
      </c>
      <c r="B7" s="11">
        <v>0.39200000000000002</v>
      </c>
      <c r="C7" s="3"/>
      <c r="D7" s="3"/>
      <c r="E7" s="3" t="s">
        <v>17</v>
      </c>
      <c r="F7" s="1">
        <f>F6/B4</f>
        <v>9.7181729834791053</v>
      </c>
      <c r="G7" s="3"/>
    </row>
    <row r="8" spans="1:7" ht="18.75" x14ac:dyDescent="0.3">
      <c r="A8" s="1"/>
      <c r="B8" s="1"/>
      <c r="C8" s="1"/>
      <c r="D8" s="1"/>
      <c r="E8" s="1"/>
      <c r="F8" s="1"/>
    </row>
    <row r="9" spans="1:7" ht="18.75" x14ac:dyDescent="0.3">
      <c r="A9" s="1"/>
      <c r="B9" s="1"/>
      <c r="C9" s="1"/>
      <c r="D9" s="1"/>
      <c r="E9" s="1"/>
      <c r="F9" s="1"/>
    </row>
    <row r="10" spans="1:7" ht="19.5" thickBot="1" x14ac:dyDescent="0.35">
      <c r="A10" s="1"/>
      <c r="B10" s="1"/>
      <c r="C10" s="1"/>
      <c r="D10" s="1"/>
      <c r="E10" s="1"/>
      <c r="F10" s="1"/>
    </row>
    <row r="11" spans="1:7" ht="18.75" x14ac:dyDescent="0.3">
      <c r="A11" s="12" t="s">
        <v>18</v>
      </c>
      <c r="B11" s="13"/>
      <c r="C11" s="14"/>
      <c r="D11" s="14"/>
      <c r="E11" s="15"/>
      <c r="F11" s="1"/>
    </row>
    <row r="12" spans="1:7" ht="18.75" x14ac:dyDescent="0.3">
      <c r="A12" s="2154" t="s">
        <v>19</v>
      </c>
      <c r="B12" s="2155"/>
      <c r="C12" s="16"/>
      <c r="D12" s="16">
        <v>0.3</v>
      </c>
      <c r="E12" s="17">
        <f>F6*D12</f>
        <v>360</v>
      </c>
      <c r="F12" s="1"/>
    </row>
    <row r="13" spans="1:7" ht="18.75" x14ac:dyDescent="0.3">
      <c r="A13" s="2154" t="s">
        <v>20</v>
      </c>
      <c r="B13" s="2155"/>
      <c r="C13" s="18"/>
      <c r="D13" s="18">
        <v>1</v>
      </c>
      <c r="E13" s="19">
        <f>F6*D13</f>
        <v>1200</v>
      </c>
      <c r="F13" s="1"/>
    </row>
    <row r="14" spans="1:7" ht="18.75" x14ac:dyDescent="0.3">
      <c r="A14" s="2154" t="s">
        <v>21</v>
      </c>
      <c r="B14" s="2155"/>
      <c r="C14" s="20"/>
      <c r="D14" s="21">
        <v>2</v>
      </c>
      <c r="E14" s="19">
        <f>D14*F6</f>
        <v>2400</v>
      </c>
      <c r="F14" s="1"/>
    </row>
    <row r="15" spans="1:7" ht="18.75" x14ac:dyDescent="0.3">
      <c r="A15" s="2154" t="s">
        <v>22</v>
      </c>
      <c r="B15" s="2155"/>
      <c r="C15" s="20"/>
      <c r="D15" s="21">
        <v>2</v>
      </c>
      <c r="E15" s="19">
        <f>D15*F6</f>
        <v>2400</v>
      </c>
      <c r="F15" s="1"/>
    </row>
    <row r="16" spans="1:7" ht="18.75" x14ac:dyDescent="0.3">
      <c r="A16" s="2154"/>
      <c r="B16" s="2155"/>
      <c r="C16" s="20"/>
      <c r="D16" s="21"/>
      <c r="E16" s="19"/>
      <c r="F16" s="1"/>
    </row>
    <row r="17" spans="1:12" ht="18.75" x14ac:dyDescent="0.3">
      <c r="A17" s="2196"/>
      <c r="B17" s="2176"/>
      <c r="C17" s="22"/>
      <c r="D17" s="23"/>
      <c r="E17" s="23"/>
      <c r="F17" s="1"/>
    </row>
    <row r="18" spans="1:12" ht="18.75" x14ac:dyDescent="0.3">
      <c r="A18" s="2105"/>
      <c r="B18" s="2105"/>
      <c r="C18" s="22"/>
      <c r="D18" s="23"/>
      <c r="E18" s="23"/>
      <c r="F18" s="1"/>
    </row>
    <row r="19" spans="1:12" ht="18.75" x14ac:dyDescent="0.3">
      <c r="A19" s="24"/>
      <c r="B19" s="24"/>
      <c r="C19" s="22"/>
      <c r="D19" s="23"/>
      <c r="E19" s="23"/>
      <c r="F19" s="1"/>
    </row>
    <row r="20" spans="1:12" ht="19.5" thickBot="1" x14ac:dyDescent="0.35">
      <c r="A20" s="24"/>
      <c r="B20" s="24"/>
      <c r="C20" s="22"/>
      <c r="D20" s="25"/>
      <c r="E20" s="23"/>
      <c r="F20" s="1"/>
    </row>
    <row r="21" spans="1:12" ht="18.75" x14ac:dyDescent="0.3">
      <c r="A21" s="26" t="s">
        <v>23</v>
      </c>
      <c r="B21" s="27"/>
      <c r="C21" s="27"/>
      <c r="D21" s="28"/>
      <c r="E21" s="1"/>
      <c r="F21" s="1"/>
    </row>
    <row r="22" spans="1:12" ht="18.75" x14ac:dyDescent="0.3">
      <c r="A22" s="29" t="s">
        <v>24</v>
      </c>
      <c r="B22" s="30"/>
      <c r="C22" s="31" t="s">
        <v>25</v>
      </c>
      <c r="D22" s="32" t="s">
        <v>26</v>
      </c>
      <c r="E22" s="1"/>
      <c r="F22" s="1"/>
    </row>
    <row r="23" spans="1:12" ht="18.75" x14ac:dyDescent="0.3">
      <c r="A23" s="2212" t="s">
        <v>27</v>
      </c>
      <c r="B23" s="2150"/>
      <c r="C23" s="20">
        <v>0.24</v>
      </c>
      <c r="D23" s="33">
        <f>B4*C23/100*1000</f>
        <v>296.35200000000003</v>
      </c>
      <c r="E23" s="1"/>
      <c r="F23" s="1"/>
    </row>
    <row r="24" spans="1:12" ht="18.75" x14ac:dyDescent="0.3">
      <c r="A24" s="2179" t="s">
        <v>28</v>
      </c>
      <c r="B24" s="2207"/>
      <c r="C24" s="34">
        <v>0.41499999999999998</v>
      </c>
      <c r="D24" s="33">
        <f>B4*C24/100*1000</f>
        <v>512.44200000000001</v>
      </c>
      <c r="E24" s="1"/>
      <c r="F24" s="1"/>
    </row>
    <row r="25" spans="1:12" ht="19.5" thickBot="1" x14ac:dyDescent="0.35">
      <c r="A25" s="2208" t="s">
        <v>34</v>
      </c>
      <c r="B25" s="2209"/>
      <c r="C25" s="35">
        <v>2.82</v>
      </c>
      <c r="D25" s="33">
        <f>B4*C25/100*1000</f>
        <v>3482.1359999999995</v>
      </c>
      <c r="E25" s="1"/>
      <c r="F25" s="1"/>
    </row>
    <row r="26" spans="1:12" ht="18.75" x14ac:dyDescent="0.3">
      <c r="A26" s="2206"/>
      <c r="B26" s="2206"/>
      <c r="C26" s="22" t="s">
        <v>29</v>
      </c>
      <c r="D26" s="23"/>
      <c r="E26" s="1"/>
      <c r="F26" s="1"/>
    </row>
    <row r="27" spans="1:12" ht="18.75" x14ac:dyDescent="0.3">
      <c r="A27" s="36"/>
      <c r="B27" s="37"/>
      <c r="C27" s="37"/>
      <c r="D27" s="23"/>
      <c r="E27" s="1"/>
      <c r="F27" s="1"/>
    </row>
    <row r="28" spans="1:12" ht="18.75" x14ac:dyDescent="0.3">
      <c r="A28" s="36"/>
      <c r="B28" s="36"/>
      <c r="C28" s="22"/>
      <c r="D28" s="23"/>
      <c r="E28" s="1"/>
      <c r="F28" s="1"/>
    </row>
    <row r="29" spans="1:12" ht="18.75" x14ac:dyDescent="0.3">
      <c r="A29" s="36"/>
      <c r="B29" s="36"/>
      <c r="C29" s="22"/>
      <c r="D29" s="23"/>
      <c r="E29" s="1"/>
      <c r="F29" s="1"/>
      <c r="H29" t="s">
        <v>29</v>
      </c>
    </row>
    <row r="30" spans="1:12" ht="18.75" x14ac:dyDescent="0.3">
      <c r="A30" s="36"/>
      <c r="B30" s="36"/>
      <c r="C30" s="22"/>
      <c r="D30" s="23"/>
      <c r="E30" s="1"/>
      <c r="F30" s="1"/>
    </row>
    <row r="31" spans="1:12" s="43" customFormat="1" ht="19.5" thickBot="1" x14ac:dyDescent="0.35">
      <c r="A31" s="38"/>
      <c r="B31" s="38"/>
      <c r="C31" s="39"/>
      <c r="D31" s="40"/>
      <c r="E31" s="41"/>
      <c r="F31" s="41"/>
      <c r="G31" s="42"/>
      <c r="H31" s="42"/>
      <c r="I31" s="42"/>
      <c r="J31" s="42"/>
      <c r="K31" s="42"/>
      <c r="L31" s="42"/>
    </row>
    <row r="32" spans="1:12" ht="18.75" x14ac:dyDescent="0.3">
      <c r="A32" s="36"/>
      <c r="B32" s="36"/>
      <c r="C32" s="22"/>
      <c r="D32" s="23"/>
      <c r="E32" s="25"/>
      <c r="F32" s="25"/>
    </row>
    <row r="33" spans="1:6" ht="18.75" x14ac:dyDescent="0.3">
      <c r="A33" s="1" t="str">
        <f>B1</f>
        <v>TELARES D SUR</v>
      </c>
      <c r="B33" s="1"/>
      <c r="C33" s="44" t="str">
        <f>B6</f>
        <v>ROJO</v>
      </c>
      <c r="D33" s="45" t="s">
        <v>30</v>
      </c>
      <c r="E33" s="9">
        <f>F3</f>
        <v>58</v>
      </c>
      <c r="F33" s="4">
        <f ca="1">F1</f>
        <v>45555</v>
      </c>
    </row>
    <row r="34" spans="1:6" ht="18.75" x14ac:dyDescent="0.3">
      <c r="A34" s="1" t="s">
        <v>24</v>
      </c>
      <c r="B34" s="1"/>
      <c r="C34" s="46" t="s">
        <v>25</v>
      </c>
      <c r="D34" s="47" t="s">
        <v>26</v>
      </c>
      <c r="E34" s="1"/>
      <c r="F34" s="1"/>
    </row>
    <row r="35" spans="1:6" ht="18.75" x14ac:dyDescent="0.3">
      <c r="A35" s="2160" t="str">
        <f>A23</f>
        <v>PARDO LUMACRON SER 150%</v>
      </c>
      <c r="B35" s="2161"/>
      <c r="C35" s="48">
        <v>0.24</v>
      </c>
      <c r="D35" s="49">
        <f>B4*C35/100*1000</f>
        <v>296.35200000000003</v>
      </c>
      <c r="E35" s="1"/>
      <c r="F35" s="1"/>
    </row>
    <row r="36" spans="1:6" ht="18.75" x14ac:dyDescent="0.3">
      <c r="A36" s="2160" t="str">
        <f>A24</f>
        <v>RUBINA LUMACRON 2GFL CONC</v>
      </c>
      <c r="B36" s="2161"/>
      <c r="C36" s="48">
        <f t="shared" ref="C36:D37" si="0">C24</f>
        <v>0.41499999999999998</v>
      </c>
      <c r="D36" s="49">
        <f t="shared" si="0"/>
        <v>512.44200000000001</v>
      </c>
      <c r="E36" s="1"/>
      <c r="F36" s="1"/>
    </row>
    <row r="37" spans="1:6" ht="18.75" x14ac:dyDescent="0.3">
      <c r="A37" s="2160" t="str">
        <f>A25</f>
        <v>ROJO SYNOLON KISKO SE BLS</v>
      </c>
      <c r="B37" s="2161"/>
      <c r="C37" s="48">
        <f t="shared" si="0"/>
        <v>2.82</v>
      </c>
      <c r="D37" s="49">
        <f t="shared" si="0"/>
        <v>3482.1359999999995</v>
      </c>
      <c r="E37" s="1"/>
      <c r="F37" s="1"/>
    </row>
    <row r="38" spans="1:6" x14ac:dyDescent="0.25">
      <c r="D38" s="50"/>
    </row>
    <row r="40" spans="1:6" ht="15.75" x14ac:dyDescent="0.25">
      <c r="D40" s="51"/>
    </row>
  </sheetData>
  <mergeCells count="14">
    <mergeCell ref="A36:B36"/>
    <mergeCell ref="A37:B37"/>
    <mergeCell ref="A18:B18"/>
    <mergeCell ref="A23:B23"/>
    <mergeCell ref="A24:B24"/>
    <mergeCell ref="A25:B25"/>
    <mergeCell ref="A26:B26"/>
    <mergeCell ref="A35:B35"/>
    <mergeCell ref="A17:B17"/>
    <mergeCell ref="A12:B12"/>
    <mergeCell ref="A13:B13"/>
    <mergeCell ref="A14:B14"/>
    <mergeCell ref="A15:B15"/>
    <mergeCell ref="A16:B1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485</vt:i4>
      </vt:variant>
    </vt:vector>
  </HeadingPairs>
  <TitlesOfParts>
    <vt:vector size="485" baseType="lpstr">
      <vt:lpstr> TELARES RIPSTOP POL NEGRO 2331</vt:lpstr>
      <vt:lpstr>TELARES POPLIN ALG MARINO 2323</vt:lpstr>
      <vt:lpstr>TELARES R S ALG V MILITAR 2316</vt:lpstr>
      <vt:lpstr>TELARES POPLIN POL MARINO 2313</vt:lpstr>
      <vt:lpstr>TELARES POPLIN POL MARINO 2312</vt:lpstr>
      <vt:lpstr>TELARES R S P VDE MILITAR 2305</vt:lpstr>
      <vt:lpstr>TELARES R S P VDE MILITAR 2304</vt:lpstr>
      <vt:lpstr>TELARES POPLIN ALG G TOPO 2298</vt:lpstr>
      <vt:lpstr>T D SUR TRACKER VDE MILTAR 2293</vt:lpstr>
      <vt:lpstr>T D SUR TRACKER VDE MILTAR 2292</vt:lpstr>
      <vt:lpstr>T D SUR TRACKER VDE MILTAR 2291</vt:lpstr>
      <vt:lpstr>TELARES POPLIN ALG G TOPO 2289</vt:lpstr>
      <vt:lpstr>TELARES TRACKER FRANCIA 2288</vt:lpstr>
      <vt:lpstr>TELARES TRACKER FRANCIA 2287</vt:lpstr>
      <vt:lpstr>TELARES TRACKER FRANCIA 2286</vt:lpstr>
      <vt:lpstr>TELARES POPLIN  POL G TOPO 2284</vt:lpstr>
      <vt:lpstr>TELARES RIP STOP ALG NEGRO 2283</vt:lpstr>
      <vt:lpstr>TELARES POPLIN  POL G TOPO 2281</vt:lpstr>
      <vt:lpstr>TELARES POPLIN  POL G TOPO 2280</vt:lpstr>
      <vt:lpstr> TELARES RIPSTOP POL NEGRO 2275</vt:lpstr>
      <vt:lpstr> TELARES RIPSTOP POL NEGRO 2274</vt:lpstr>
      <vt:lpstr>TELARES POPLIN ALG G CLARO 2267</vt:lpstr>
      <vt:lpstr>TELARES D SUR TRACK MARINO 2263</vt:lpstr>
      <vt:lpstr>TELARES D SUR TRACK MARINO 2262</vt:lpstr>
      <vt:lpstr>T D SUR TRACKER VDE MILTAR 2259</vt:lpstr>
      <vt:lpstr>T D SUR TRACKER VDE MILTAR 2258</vt:lpstr>
      <vt:lpstr>T D SUR TRACKER VDE MILTAR 2257</vt:lpstr>
      <vt:lpstr>TELARES POPLIN ALG CEMENTO 2255</vt:lpstr>
      <vt:lpstr>TELARES POPLIN G CLARO POL 2248</vt:lpstr>
      <vt:lpstr>TELARES POPLIN G CLARO POL 2247</vt:lpstr>
      <vt:lpstr>TELARES POPLIN ALG G TOPO 2246</vt:lpstr>
      <vt:lpstr>TELARES POPLIN CEMENTO POL 2245</vt:lpstr>
      <vt:lpstr>TELARES POPLIN CEMENTO POL 2244</vt:lpstr>
      <vt:lpstr>TELARES POPLIN ALG NEGRO 2228</vt:lpstr>
      <vt:lpstr>TELARES POPLIN  POL G TOPO 2227</vt:lpstr>
      <vt:lpstr>TELARES POPLIN  POL G TOPO 2226</vt:lpstr>
      <vt:lpstr>TELARES POPLIN POL NEGRO 2222</vt:lpstr>
      <vt:lpstr>TELARES POPLIN POL NEGRO 2221</vt:lpstr>
      <vt:lpstr>TELARES POPLIN ALG MARINO 2220</vt:lpstr>
      <vt:lpstr>TELARES POPLIN POL MARINO 2214</vt:lpstr>
      <vt:lpstr>TELARES POPLIN POL MARINO 2213</vt:lpstr>
      <vt:lpstr>TELARES R S ALG MNO NOCHE 2212</vt:lpstr>
      <vt:lpstr>TELARES R S POL MNO NOCHE 2208</vt:lpstr>
      <vt:lpstr>TELARES R S POL MNO NOCHE 2207</vt:lpstr>
      <vt:lpstr>TELARES POPLIN  ALG BEIGE 2193</vt:lpstr>
      <vt:lpstr>TELARES D SR TRACKER NEGRO 2188</vt:lpstr>
      <vt:lpstr>TELARES D SR TRACKER NEGRO 2187</vt:lpstr>
      <vt:lpstr>TELARES D SR TRACKER NEGRO 2186</vt:lpstr>
      <vt:lpstr>TELARES R S ALG MNO NOCHE 2184</vt:lpstr>
      <vt:lpstr>TELARES PANTALON BEIGE POL 2174</vt:lpstr>
      <vt:lpstr>TELARES PANTALON BEIGE POL 2173</vt:lpstr>
      <vt:lpstr>TELARES R S POL MNO NOCHE 2171</vt:lpstr>
      <vt:lpstr>TELARES R S POL MNO NOCHE 2170</vt:lpstr>
      <vt:lpstr>TELARES RIP STOP ALG NEGRO 2168</vt:lpstr>
      <vt:lpstr>TELARES PANTALON NEGRO UNI 2162</vt:lpstr>
      <vt:lpstr>TELARES PANTALON NEGRO UNI 2161</vt:lpstr>
      <vt:lpstr> TELARES RIPSTOP POL NEGRO 2155</vt:lpstr>
      <vt:lpstr> TELARES RIPSTOP POL NEGRO 2154</vt:lpstr>
      <vt:lpstr>TELARES D SUR TRACK G TOPO 2148</vt:lpstr>
      <vt:lpstr>TELARES D SUR TRACK G TOPO 2144</vt:lpstr>
      <vt:lpstr>TELARES D SUR TRACK G TOPO 2143</vt:lpstr>
      <vt:lpstr>TELARES D SUR TRACK G TOPO 2142</vt:lpstr>
      <vt:lpstr>TELARES D SUR TRACK G TOPO 2129</vt:lpstr>
      <vt:lpstr>TELARES D SUR TRACK G TOPO 2128</vt:lpstr>
      <vt:lpstr>TELARES D SUR TRACK G TOPO 2127</vt:lpstr>
      <vt:lpstr>TELARES D SR TRACKER NEGRO 2121</vt:lpstr>
      <vt:lpstr>TELARES D SR TRACKER NEGRO 2120</vt:lpstr>
      <vt:lpstr>TELARES D SR TRACKER NEGRO 2119</vt:lpstr>
      <vt:lpstr>TELARES SARGA MNO NOCHE 2118</vt:lpstr>
      <vt:lpstr>TELARES SARGA MNO NOCHE 2117</vt:lpstr>
      <vt:lpstr>TELARES PEPER ALG V MILTAR 2111</vt:lpstr>
      <vt:lpstr>TELARES PEPP P VDE MILITAR 2110</vt:lpstr>
      <vt:lpstr>TELARES RIP STOP ALG NEGRO 2105</vt:lpstr>
      <vt:lpstr> TELARES RIPSTOP POL NEGRO 2104</vt:lpstr>
      <vt:lpstr> TELARES RIPSTOP POL NEGRO 2103</vt:lpstr>
      <vt:lpstr>TELARES OXFORD NEGRO 2098</vt:lpstr>
      <vt:lpstr>TELARES OXFORD CELESTE 2097</vt:lpstr>
      <vt:lpstr>TELARES PEPPERS ALG MARINO 2083</vt:lpstr>
      <vt:lpstr>TELARES PEPPERS POL MARINO 2082</vt:lpstr>
      <vt:lpstr>TELARES OXFORD CELESTE 2081</vt:lpstr>
      <vt:lpstr>TELARES D SUR TRACK G TOPO 2080</vt:lpstr>
      <vt:lpstr>TELARES D SUR TRACK G TOPO 2079</vt:lpstr>
      <vt:lpstr>TELARES D SUR TRACK G TOPO 2078</vt:lpstr>
      <vt:lpstr>TELARES TRACKER FRANCIA 2068</vt:lpstr>
      <vt:lpstr>TELARES TRACKER FRANCIA 2066</vt:lpstr>
      <vt:lpstr>TELARES R S ALG BEIGE PREF 2062</vt:lpstr>
      <vt:lpstr>TELARES D SR TRACKER NEGRO 2056</vt:lpstr>
      <vt:lpstr>TELARES D SR TRACKER NEGRO 2055</vt:lpstr>
      <vt:lpstr>TELARES D SR TRACKER NEGRO 2054</vt:lpstr>
      <vt:lpstr>TELARES RIP STOP ALG NEGRO 2051</vt:lpstr>
      <vt:lpstr>TELARES RIP STOP ALG NEGRO 2047</vt:lpstr>
      <vt:lpstr>TELARES R S P BEIGE PREFEC 2043</vt:lpstr>
      <vt:lpstr>TELARES R S P BEIGE PREFEC 2042</vt:lpstr>
      <vt:lpstr>TELARES R S ALG MNO NOCHE 2039</vt:lpstr>
      <vt:lpstr> TELARES RIPSTOP POL NEGRO 2038</vt:lpstr>
      <vt:lpstr> TELARES RIPSTOP POL NEGRO 2037</vt:lpstr>
      <vt:lpstr>TELARES R S POL MNO NOCHE 2036</vt:lpstr>
      <vt:lpstr>TELARES R S ALG V MILITAR 2018</vt:lpstr>
      <vt:lpstr>TELARES D SR TRACKER NEGRO 2008</vt:lpstr>
      <vt:lpstr>TELARES D SR TRACKER NEGRO 2007</vt:lpstr>
      <vt:lpstr>TELARES D SR TRACKER NEGRO 2005</vt:lpstr>
      <vt:lpstr>TELARES R S ALG MNO NOCHE 2004</vt:lpstr>
      <vt:lpstr>TELARES R S ALG V MILITAR 2002</vt:lpstr>
      <vt:lpstr>TELARES R S P VDE MILITAR 2001</vt:lpstr>
      <vt:lpstr>TELARES R S P VDE MILITAR  2000</vt:lpstr>
      <vt:lpstr>TELARES D SR TRACKER ARENA 1999</vt:lpstr>
      <vt:lpstr>TELARES D SR TRACKER ARENA 1998</vt:lpstr>
      <vt:lpstr>TELARES D SR TRACKER ARENA 1997</vt:lpstr>
      <vt:lpstr>TELARES D SR TRACKER ARENA 1991</vt:lpstr>
      <vt:lpstr>TELARES D SR TRACKER ARENA 1190</vt:lpstr>
      <vt:lpstr>TELARES D SR TRACKER ARENA 1989</vt:lpstr>
      <vt:lpstr>TELARES D SR TRACKER ARENA 1986</vt:lpstr>
      <vt:lpstr>TELARES D SR TRACKER ARENA 1985</vt:lpstr>
      <vt:lpstr>TELARES D SR TRACKER ARENA 1984</vt:lpstr>
      <vt:lpstr>TELARES SARGA MNO NOCHE 1981</vt:lpstr>
      <vt:lpstr>TELARES SARGA MNO NOCHE 1980</vt:lpstr>
      <vt:lpstr>TELARES SARGA MNO NOCHE 1979</vt:lpstr>
      <vt:lpstr>TELARES R S POL MNO NOCHE 1973</vt:lpstr>
      <vt:lpstr>TELARES R S POL MNO NOCHE 1972</vt:lpstr>
      <vt:lpstr>TELARES PEPPERS ALG G TOPO 1970</vt:lpstr>
      <vt:lpstr>TELARES PEPPERS POL G TOPO 1969</vt:lpstr>
      <vt:lpstr>TELARES TRACKER FRANCIA 1966</vt:lpstr>
      <vt:lpstr>TELARES TRACKER FRANCIA 1965</vt:lpstr>
      <vt:lpstr>TELARES D SUR TK FRANCIA 1964</vt:lpstr>
      <vt:lpstr>TELARES D SUR TK FRANCIA 1961</vt:lpstr>
      <vt:lpstr>TELARES D SUR TK FRANCIA 1960</vt:lpstr>
      <vt:lpstr>TELARES D SUR TK FRANCIA 1959</vt:lpstr>
      <vt:lpstr>TELARES R S ALG MNO NOCHE 1958</vt:lpstr>
      <vt:lpstr>TELARES PEPPERS ALG VISON 1941</vt:lpstr>
      <vt:lpstr>TELARES R S POL MNO NOCHE 1931</vt:lpstr>
      <vt:lpstr>TELARES R S POL MNO NOCHE 1930</vt:lpstr>
      <vt:lpstr>TELARES PEPPERS POL VISON 1918</vt:lpstr>
      <vt:lpstr>TELARES PEPPERS POL VISON 1917</vt:lpstr>
      <vt:lpstr> TELARES RIPSTOP POL NEGRO 1913</vt:lpstr>
      <vt:lpstr>TELARES R S ALG MNO NOCHE 1892</vt:lpstr>
      <vt:lpstr>TELARES R S POL MNO NOCHE 1889</vt:lpstr>
      <vt:lpstr>TELARES R S POL MNO NOCHE 1888</vt:lpstr>
      <vt:lpstr>TELARES PEPPERS ALG MARINO 1861</vt:lpstr>
      <vt:lpstr>TELARES R S ALG MNO NOCHE 1856</vt:lpstr>
      <vt:lpstr>TELARES MICRO ALG V MILTAR 1855</vt:lpstr>
      <vt:lpstr>TELARES MICR P VDE MILITAR 1854</vt:lpstr>
      <vt:lpstr>TELARES D SUR TRACKER NEGRO1853</vt:lpstr>
      <vt:lpstr>TELARES PEPPERS NEGRO UNI 1850</vt:lpstr>
      <vt:lpstr>TELARES D SUR TRACKER NEGRO1846</vt:lpstr>
      <vt:lpstr>TELARES D SR TRACKER ARENA 1840</vt:lpstr>
      <vt:lpstr>TELARES D SR TRACKER ARENA 1839</vt:lpstr>
      <vt:lpstr>TELARES D SR TRACKER ARENA 1838</vt:lpstr>
      <vt:lpstr>TELARES RIP STOP ALG NEGRO 1832</vt:lpstr>
      <vt:lpstr>TELARES R S POL MNO NOCHE 1831</vt:lpstr>
      <vt:lpstr>TELARES R S POL MNO NOCHE 1830</vt:lpstr>
      <vt:lpstr> TELARES RIPSTOP POL NEGRO 1825</vt:lpstr>
      <vt:lpstr> TELARES RIPSTOP POL NEGRO 1824</vt:lpstr>
      <vt:lpstr>TELARES D SUR TK FRANCIA 1817</vt:lpstr>
      <vt:lpstr>TELARES D SUR TK FRANCIA 1816</vt:lpstr>
      <vt:lpstr>TELARES D SUR TK FRANCIA 1815  </vt:lpstr>
      <vt:lpstr>TELARES D SR TRACKER ARENA 1796</vt:lpstr>
      <vt:lpstr>TELARES D SR TRACKER ARENA 1795</vt:lpstr>
      <vt:lpstr>TELARES D SR TRACKER ARENA 1794</vt:lpstr>
      <vt:lpstr>TELARES RIP STOP ALG NEGRO 1791</vt:lpstr>
      <vt:lpstr>TELARES D SUR TRAC FRANCIA 1788</vt:lpstr>
      <vt:lpstr>TELARES D SUR TRAC FRANCIA 1787</vt:lpstr>
      <vt:lpstr>TELARES D SUR TRAC FRANCIA 1786</vt:lpstr>
      <vt:lpstr>TELARES R S ALG MNO NOCHE 1777</vt:lpstr>
      <vt:lpstr>TELARES R S POL MNO NOCHE 1776</vt:lpstr>
      <vt:lpstr>TELARES R S POL MNO NOCHE 1775</vt:lpstr>
      <vt:lpstr> TELARES RIPSTOP POL NEGRO 1773</vt:lpstr>
      <vt:lpstr> TELARES RIPSTOP POL NEGRO 1772</vt:lpstr>
      <vt:lpstr>TELARES D SR TRACKER ARENA 1769</vt:lpstr>
      <vt:lpstr>TELARES D SR TRACKER ARENA 1768</vt:lpstr>
      <vt:lpstr>TELARES D SR TRACKER ARENA 1767</vt:lpstr>
      <vt:lpstr>TELARES R S ALG MNO NOCHE 1752</vt:lpstr>
      <vt:lpstr>TELARES R S POL MNO NOCHE 1751</vt:lpstr>
      <vt:lpstr>TELARES R S POL MNO NOCHE 1750</vt:lpstr>
      <vt:lpstr>TELARES RIP STOP ALG NEGRO 1746</vt:lpstr>
      <vt:lpstr>TELARES D SUR  VDE FERRO 1737</vt:lpstr>
      <vt:lpstr>TELARES D SUR  VDE FERRO 1736</vt:lpstr>
      <vt:lpstr>TELARES D SUR  VDE FERRO 1735</vt:lpstr>
      <vt:lpstr> TELARES RIPSTOP POL NEGRO 1734</vt:lpstr>
      <vt:lpstr> TELARES RIPSTOP POL NEGRO 1733</vt:lpstr>
      <vt:lpstr>TELARES R S ALG MNO NOCHE 1726</vt:lpstr>
      <vt:lpstr>TELARES R S POL MNO NOCHE 1725</vt:lpstr>
      <vt:lpstr>TELARES R S POL MNO NOCHE 1724</vt:lpstr>
      <vt:lpstr>TELARES RIP STOP ALG NEGRO 1717</vt:lpstr>
      <vt:lpstr> TELARES RIPSTOP POL NEGRO 1714</vt:lpstr>
      <vt:lpstr> TELARES RIPSTOP POL NEGRO 1713</vt:lpstr>
      <vt:lpstr>TELARES D SUR ROMBO G TOPO 1695</vt:lpstr>
      <vt:lpstr>TELARES D SUR TRACK MARINO1684</vt:lpstr>
      <vt:lpstr>TELARES D SUR TRACK MARINO 1683</vt:lpstr>
      <vt:lpstr>TELARES R S ALG MNO NOCHE 1682</vt:lpstr>
      <vt:lpstr>TELARES R S POL MNO NOCHE 1681</vt:lpstr>
      <vt:lpstr>TELARES R S POL MNO NOCHE 1680</vt:lpstr>
      <vt:lpstr>TELARES D SUR TRAC FRANCIA 1657</vt:lpstr>
      <vt:lpstr>TELARES D SUR TRAC FRANCIA 1656</vt:lpstr>
      <vt:lpstr>TELARES D SUR  VDE FERRO 2 1652</vt:lpstr>
      <vt:lpstr>TELARES D SUR VDE BENETTON 1650</vt:lpstr>
      <vt:lpstr>TELARES D SUR VDE BENETTON 1649</vt:lpstr>
      <vt:lpstr>T D SUR TRACKER VDE MILTAR 1623</vt:lpstr>
      <vt:lpstr>T D SUR TRACKER VDE MILTAR 1621</vt:lpstr>
      <vt:lpstr>T D SUR TRACKER VDE MILTAR 1620</vt:lpstr>
      <vt:lpstr>T D SUR TRACKER VDE MILTAR 1617</vt:lpstr>
      <vt:lpstr>T D SUR TRACKER VDE MILTAR 1616</vt:lpstr>
      <vt:lpstr>T D SUR TRACKER VDE MILTAR 1613</vt:lpstr>
      <vt:lpstr>T D SUR TRACKER VDE MILTAR 1612</vt:lpstr>
      <vt:lpstr>TELARES R S ALG MNO NOCHE 1606</vt:lpstr>
      <vt:lpstr>TELARES R S POL MNO NOCHE 1605</vt:lpstr>
      <vt:lpstr>TELARES R S POL MNO NOCHE 1604</vt:lpstr>
      <vt:lpstr>TELARES D SUR TURQUESA 1587</vt:lpstr>
      <vt:lpstr>TELARES D SUR TURQUESA 1586</vt:lpstr>
      <vt:lpstr>TELARES D SUR TURQUESA 1585</vt:lpstr>
      <vt:lpstr>TELARES D SUR TURQUESA 1583</vt:lpstr>
      <vt:lpstr>TELARES D SUR TURQUESA 1582</vt:lpstr>
      <vt:lpstr>TELARES D SUR TURQUESA 1581</vt:lpstr>
      <vt:lpstr>TELARES R S ALG MNO NOCHE 1545</vt:lpstr>
      <vt:lpstr>TELARES R S POL MNO NOCHE 1544</vt:lpstr>
      <vt:lpstr>TELARES R S POL MNO NOCHE 1543</vt:lpstr>
      <vt:lpstr>TELARES D SR TRACKER ARENA 1534</vt:lpstr>
      <vt:lpstr>TELARES D SR TRACKER ARENA 1533</vt:lpstr>
      <vt:lpstr>TELARES D SR TRACKER ARENA 1532</vt:lpstr>
      <vt:lpstr>TELARES RIP STOP ALG NEGRO 1503</vt:lpstr>
      <vt:lpstr>TELARES R S ALG MNO NOCHE 1502</vt:lpstr>
      <vt:lpstr>TELARES D SUR TRAC FRANCIA 1498</vt:lpstr>
      <vt:lpstr>TELARES D SUR TRAC FRANCIA 1496</vt:lpstr>
      <vt:lpstr>TELARES R S POL MNO NOCHE 1493</vt:lpstr>
      <vt:lpstr>TELARES R S POL MNO NOCHE 1492</vt:lpstr>
      <vt:lpstr> TELARES RIPSTOP POL NEGRO 1490</vt:lpstr>
      <vt:lpstr> TELARES RIPSTOP POL NEGRO 1489</vt:lpstr>
      <vt:lpstr>TELARES TRACKER GRIS CLARO 1459</vt:lpstr>
      <vt:lpstr>TELARES TRACKER GRIS CLARO 1458</vt:lpstr>
      <vt:lpstr>TELARES TRACKER GRIS CLARO 1456</vt:lpstr>
      <vt:lpstr>TELARES TRACKER GRIS CLARO 1455</vt:lpstr>
      <vt:lpstr>TELARES TRACKER GRIS CLARO 1453</vt:lpstr>
      <vt:lpstr>TELARES TRACKER GRIS CLARO 1452</vt:lpstr>
      <vt:lpstr>TELARES TRACKER GRIS CLARO 1451</vt:lpstr>
      <vt:lpstr>TELARES D SUR TRACK MARINO 1425</vt:lpstr>
      <vt:lpstr>TELARES D SR TRACKER ARENA 1423</vt:lpstr>
      <vt:lpstr>TELARES D SR TRACKER ARENA 1422</vt:lpstr>
      <vt:lpstr>TELARES D SR TRACKER ARENA 1421</vt:lpstr>
      <vt:lpstr>TELARES TRACKER GRIS CLARO 1410</vt:lpstr>
      <vt:lpstr>TELARES TRACKER GRIS CLARO 1409</vt:lpstr>
      <vt:lpstr>TELARES TRACKER GRIS CLARO 1408</vt:lpstr>
      <vt:lpstr>TELARES D SUR TRACKER CYAN 1352</vt:lpstr>
      <vt:lpstr>TELARES D SUR TRACKER CYAN 1335</vt:lpstr>
      <vt:lpstr>TELARES D SUR TRACKER CYAN 1334</vt:lpstr>
      <vt:lpstr>TELARES D SUR TRACKER CYAN 1333</vt:lpstr>
      <vt:lpstr>TELARES D SUR TRAC FRANCIA 1326</vt:lpstr>
      <vt:lpstr>TELARES D SUR TRACK MARINO 1323</vt:lpstr>
      <vt:lpstr>TELARES D SUR TRACK MARINO 1322</vt:lpstr>
      <vt:lpstr>TELARES D SUR TRACK MARINO 1321</vt:lpstr>
      <vt:lpstr>TELARES D SUR TRAC FRANCIA 1303</vt:lpstr>
      <vt:lpstr>TELARES D SR TRACKER ARENA 1302</vt:lpstr>
      <vt:lpstr>TELARES D SR TRACKER ARENA 1301</vt:lpstr>
      <vt:lpstr>TELARES D SR TRACKER ARENA 1300</vt:lpstr>
      <vt:lpstr>TELARES SUR TRACKER FRANCIA1297</vt:lpstr>
      <vt:lpstr>TELARES D SUR TRAC FRANCIA 1291</vt:lpstr>
      <vt:lpstr>TELARES D SUR TRAC FRANCIA 1290</vt:lpstr>
      <vt:lpstr>TELARES D SUR TRACK MARINO 1271</vt:lpstr>
      <vt:lpstr>TELARES D SUR TRACK MARINO 1270</vt:lpstr>
      <vt:lpstr>TELARES D SUR TRACK MARINO 1269</vt:lpstr>
      <vt:lpstr>TELARES D SUR SARGA MARINO 1243</vt:lpstr>
      <vt:lpstr>TELARES TRACK GRIS CLARO1223</vt:lpstr>
      <vt:lpstr>TELARES TRACK GRIS CLARO1222</vt:lpstr>
      <vt:lpstr>TELARES TRACK GRIS CLARO1221</vt:lpstr>
      <vt:lpstr>TELARES D SUR TRACKER CYAN 1188</vt:lpstr>
      <vt:lpstr>TELARES D SUR TRACKER CYAN 1187</vt:lpstr>
      <vt:lpstr>TELARES D SUR TRACKER CYAN 1186</vt:lpstr>
      <vt:lpstr>TELARES TRACK GRIS PERLA 1180</vt:lpstr>
      <vt:lpstr>TELARES TRACK GRIS PERLA 1179</vt:lpstr>
      <vt:lpstr>TELARES TRACK GRIS PERLA 1178</vt:lpstr>
      <vt:lpstr>TELARES D SUR VDE BENETTON 1153</vt:lpstr>
      <vt:lpstr>TELARES D SUR VDE BENETTON 1152</vt:lpstr>
      <vt:lpstr>TELARES D SUR VDE BENETTON 1151</vt:lpstr>
      <vt:lpstr>TELARES D SUR TRAC FRANCIA 1147</vt:lpstr>
      <vt:lpstr>TELARES D SUR TRAC FRANCIA 1146</vt:lpstr>
      <vt:lpstr>TELARES D SUR VDE BENETTON 1097</vt:lpstr>
      <vt:lpstr>TELARES D SUR VDE BENETTON 1096</vt:lpstr>
      <vt:lpstr>TELARES D SUR VDE BENETTON 1095</vt:lpstr>
      <vt:lpstr>TELARES D SUR ALLO LIMON 1090</vt:lpstr>
      <vt:lpstr>TELARES D SUR ALLO LIMON 1089</vt:lpstr>
      <vt:lpstr>TELARES D SUR ALLO LIMON 1088</vt:lpstr>
      <vt:lpstr>TELARES D SUR TURQUESA 1042</vt:lpstr>
      <vt:lpstr>TELARES D SUR TURQUESA 1041</vt:lpstr>
      <vt:lpstr>TELARES D SUR TRA TURQUESA 1040</vt:lpstr>
      <vt:lpstr>TELARES D SUR VDE MANZANA 1035</vt:lpstr>
      <vt:lpstr>TELARES D SUR VDE MANZANA 1034</vt:lpstr>
      <vt:lpstr>TELARES D SUR VDE MANZANA 1033</vt:lpstr>
      <vt:lpstr>TELARES D SUR VDE BENETTON 1007</vt:lpstr>
      <vt:lpstr>TELARES D SUR VDE BENETTON 1006</vt:lpstr>
      <vt:lpstr>TELARES D SUR VDE BENETTON 1005</vt:lpstr>
      <vt:lpstr>TELARES D SUR ROMBO ROJO 1000 </vt:lpstr>
      <vt:lpstr>TELARES D SUR ROMBO G TOPO 999</vt:lpstr>
      <vt:lpstr>TELARES D SUR TRACKER NEGRO 998</vt:lpstr>
      <vt:lpstr>TELARES D SUR TRACK G TOPO  995</vt:lpstr>
      <vt:lpstr>TELARES D SUR TRACK G TOPO  994</vt:lpstr>
      <vt:lpstr>TELARES D SUR TRACK G TOPO 993</vt:lpstr>
      <vt:lpstr>TELARES D SUR TRACKER MNO 963</vt:lpstr>
      <vt:lpstr>TELARES D SUR TRACKER MNO 962</vt:lpstr>
      <vt:lpstr>TELARES D SUR TRACKER MNO 961</vt:lpstr>
      <vt:lpstr>TELARES D S TRK ROJO NUEVO 960</vt:lpstr>
      <vt:lpstr>TELARES D S TRK ROJO NUEVO 959</vt:lpstr>
      <vt:lpstr>TELARES D S TRK ROJO NUEVO  958</vt:lpstr>
      <vt:lpstr>TELARES D SUR TRACKER ROJO 924</vt:lpstr>
      <vt:lpstr>TELARES D SUR TRACKER ROJO  923</vt:lpstr>
      <vt:lpstr>TELARES D SUR TRACKER ROJO 922</vt:lpstr>
      <vt:lpstr>TELARES D SUR TRACK NARANJA 909</vt:lpstr>
      <vt:lpstr>TELARES D SUR TRACK NARANJA 908</vt:lpstr>
      <vt:lpstr>TELARES D SUR TRACK NARANJA 907</vt:lpstr>
      <vt:lpstr>TELARES D SUR ROMBO CELEST 906</vt:lpstr>
      <vt:lpstr>TELARES D SUR TRACKER ARENA 903</vt:lpstr>
      <vt:lpstr>TELARES D SUR TRACKER ARENA 902</vt:lpstr>
      <vt:lpstr>TELARES D SUR TRACKER ARENA 901</vt:lpstr>
      <vt:lpstr>TELARES D SUR TRACK FRANCIA 900</vt:lpstr>
      <vt:lpstr>TELARES D SUR TRACK FRANCIA 899</vt:lpstr>
      <vt:lpstr>TELARES D SUR TRACK FRANCIA 898</vt:lpstr>
      <vt:lpstr>TELARES D SUR TRACKER MNO 877</vt:lpstr>
      <vt:lpstr>TELARES D SUR TRACKER MNO 876</vt:lpstr>
      <vt:lpstr>TELARES D SUR TRACKER MNO 875</vt:lpstr>
      <vt:lpstr>TELARES D SUR ROMBO CELEST 859 </vt:lpstr>
      <vt:lpstr>TELARES D SUR TRACK FRANCIA 818</vt:lpstr>
      <vt:lpstr>TELARES D SUR TRACK FRANCIA 817</vt:lpstr>
      <vt:lpstr>TELARES D SUR TRACK FRANCIA 816</vt:lpstr>
      <vt:lpstr>TELARES D SUR TRACK FRANCIA 810</vt:lpstr>
      <vt:lpstr>TELARES D SUR TRACK FRANCIA 809</vt:lpstr>
      <vt:lpstr>TELARES D SUR TRACK FRANCIA 808</vt:lpstr>
      <vt:lpstr>TELARES D SUR TRACKER ROJO 796</vt:lpstr>
      <vt:lpstr>TELARES D SUR TRACKER ROJO 795</vt:lpstr>
      <vt:lpstr>TELARES D SUR TRACKER ROJO 794</vt:lpstr>
      <vt:lpstr>TELARES D SUR RIP ST NEGRO  766</vt:lpstr>
      <vt:lpstr>TELARES D SUR RIP ST NEGRO 765</vt:lpstr>
      <vt:lpstr>TELARES D SUR ROMBO MARINO 759</vt:lpstr>
      <vt:lpstr>TELARES D SUR TRACKER ROJO 757</vt:lpstr>
      <vt:lpstr>TELARES D SUR TRACKER ROJO 756</vt:lpstr>
      <vt:lpstr>TELARES D SUR TRACKER ROJO 755</vt:lpstr>
      <vt:lpstr>TELARES D SUR TRACK NEGRO 737</vt:lpstr>
      <vt:lpstr>TELARES D SUR TRACK NEGRO 736</vt:lpstr>
      <vt:lpstr>TELARES D SUR TRACK NEGRO 693</vt:lpstr>
      <vt:lpstr>TELARES D SUR TRACK NEGRO 692</vt:lpstr>
      <vt:lpstr>TELARES D SUR TRACK NEGRO 691</vt:lpstr>
      <vt:lpstr>TELARES D SUR TRACKER ROJO 674</vt:lpstr>
      <vt:lpstr>TELARES D SUR TRACKER ROJO 673</vt:lpstr>
      <vt:lpstr>TELARES D SUR TRACKER ROJO 672</vt:lpstr>
      <vt:lpstr>TELARES BALTO TRACK FRANCIA 647</vt:lpstr>
      <vt:lpstr>TELARES D SUR TRACK FRANCIA 643</vt:lpstr>
      <vt:lpstr>TELARESD SUR TURQUESA REPRO 642</vt:lpstr>
      <vt:lpstr>TELARES D SUR VDE BENETTON  637</vt:lpstr>
      <vt:lpstr>TELARES D SUR VDE BENETTON  636</vt:lpstr>
      <vt:lpstr>TELARES D SUR TURQUESA S M  633</vt:lpstr>
      <vt:lpstr>TELARES D SUR TURQUESA S M  632</vt:lpstr>
      <vt:lpstr>TELARES D SUR TURQUESA S M  631</vt:lpstr>
      <vt:lpstr>TELARES D SUR TRACK NEGRO 616</vt:lpstr>
      <vt:lpstr>TELARES D SUR TRACK NEGRO 615</vt:lpstr>
      <vt:lpstr>TELARES D SUR TRACK NEGRO 614</vt:lpstr>
      <vt:lpstr>TELARES D SUR TRACKER ROJO 596</vt:lpstr>
      <vt:lpstr>TELARES D SUR TRACKER ROJO 595</vt:lpstr>
      <vt:lpstr>TELARES D SUR TRACKER ROJO  594</vt:lpstr>
      <vt:lpstr>TELARES D SUR TRACK FRANCIA 593</vt:lpstr>
      <vt:lpstr>TELARES D SUR TRACK FRANCIA 592</vt:lpstr>
      <vt:lpstr>TELARES D SUR TRACK FRANCIA 591</vt:lpstr>
      <vt:lpstr>TELARES D SUR TRACK FRANCIA 564</vt:lpstr>
      <vt:lpstr>TELARES D SUR TRACK FRANCIA 563</vt:lpstr>
      <vt:lpstr>TELARES D SUR TRACK FRANCIA 562</vt:lpstr>
      <vt:lpstr>TELARES D SUR TRACK FRANCIA 547</vt:lpstr>
      <vt:lpstr>TELARES D SUR TRACK FRANCIA 546</vt:lpstr>
      <vt:lpstr>TELARES D SUR TRACK FRANCIA 545</vt:lpstr>
      <vt:lpstr>TELARES D SUR TRACK FRANCIA 512</vt:lpstr>
      <vt:lpstr>TELARES D SUR TRACK FRANCIA 511</vt:lpstr>
      <vt:lpstr>TELARES D SUR TRACK FRANCIA 510</vt:lpstr>
      <vt:lpstr>TELARES D SUR TRACK FRANCIA 509</vt:lpstr>
      <vt:lpstr>TELARES D SUR TRACK FRANCIA 508</vt:lpstr>
      <vt:lpstr>TELARES D SUR TRACK FRANCIA 507</vt:lpstr>
      <vt:lpstr>TELARES D SUR ROMBO GRIS T. 498</vt:lpstr>
      <vt:lpstr>TELARES D SUR TRACKER MNO 492</vt:lpstr>
      <vt:lpstr>TELARES D SUR TRACKER MNO 491</vt:lpstr>
      <vt:lpstr>TELARES D SUR TRACKER MNO 490</vt:lpstr>
      <vt:lpstr>TELARES D SUR TRACK NEGRO 489</vt:lpstr>
      <vt:lpstr>TELARES D SUR TRACK NEGRO 488</vt:lpstr>
      <vt:lpstr>TELARES D SUR TRACK NEGRO 487</vt:lpstr>
      <vt:lpstr>TELARES D SUR TRACK FRANCIA 479</vt:lpstr>
      <vt:lpstr>TELARES D SUR TRACK FRANCIA 478</vt:lpstr>
      <vt:lpstr>TELARES D SUR TRACK FRANCIA 477</vt:lpstr>
      <vt:lpstr>TELARES D SUR VDE BENETTON  472</vt:lpstr>
      <vt:lpstr>TELARES D SUR VDE BENETTON  471</vt:lpstr>
      <vt:lpstr>TELARES D SUR VDE BENETTON  470</vt:lpstr>
      <vt:lpstr>TELARES D SUR VDE MANZANA 468</vt:lpstr>
      <vt:lpstr>TELARES D SUR VDE MANZANA 467</vt:lpstr>
      <vt:lpstr>TELARES D SUR TURQUESA MAT 469</vt:lpstr>
      <vt:lpstr>TELARES D SUR VDE MANZANA 466</vt:lpstr>
      <vt:lpstr>TELARES D SUR TURQUESA S M  460</vt:lpstr>
      <vt:lpstr>TELARES D SUR TURQUESA S M  459</vt:lpstr>
      <vt:lpstr>TELARES D SUR TURQUESA S M 458</vt:lpstr>
      <vt:lpstr>TELARES D SUR TRACK NARANJA 438</vt:lpstr>
      <vt:lpstr>TELARES D SUR TRACK NARANJA 437</vt:lpstr>
      <vt:lpstr>TELARES D SUR TRACKER ROJO  433</vt:lpstr>
      <vt:lpstr>TELARES D SUR TRACKER ROJO  432</vt:lpstr>
      <vt:lpstr>TELARES D SUR TRACKER ROJO 431</vt:lpstr>
      <vt:lpstr>TELARES D SUR TRACK NARANJA 436</vt:lpstr>
      <vt:lpstr>TELARES D SUR TRACKER ROJO  430</vt:lpstr>
      <vt:lpstr>TELARES D SUR TRACKER ROJO  429</vt:lpstr>
      <vt:lpstr>TELARES D SUR TRACKER ROJO 428</vt:lpstr>
      <vt:lpstr>TELARES D SUR TRKER MARINO  408</vt:lpstr>
      <vt:lpstr>TELARES D SUR TRKER MARINO 407</vt:lpstr>
      <vt:lpstr>TELARES D SUR TRKER MARINO 406</vt:lpstr>
      <vt:lpstr>TELARES D SUR TRKER MARINO 405</vt:lpstr>
      <vt:lpstr>TELARES D SUR TRACK NEGRO 389</vt:lpstr>
      <vt:lpstr>TELARES D SUR TRACK NEGRO 388</vt:lpstr>
      <vt:lpstr>TELARES D SUR TRACK NEGRO 387</vt:lpstr>
      <vt:lpstr>TELARES D SUR SARGA M NOCHE 379</vt:lpstr>
      <vt:lpstr>TELARES D SUR SARGA M NOCHE 378</vt:lpstr>
      <vt:lpstr>TELARES D SUR VDE BENETTON 377</vt:lpstr>
      <vt:lpstr>TELARES D SUR VDE BENETTON 376</vt:lpstr>
      <vt:lpstr>TELARES D SUR VDE BENETTON 375</vt:lpstr>
      <vt:lpstr>TELARES D SUR VDE BENETTON 374</vt:lpstr>
      <vt:lpstr>TELARES D SUR VDE BENETTON  373</vt:lpstr>
      <vt:lpstr>TELARES D SUR VDE BENETTON 372</vt:lpstr>
      <vt:lpstr>TELARES D SUR ROMBO NEGRO 354</vt:lpstr>
      <vt:lpstr>TELARES D SUR SARGA NEGRO 353</vt:lpstr>
      <vt:lpstr>TELARES D SUR SARGA MARINO  352</vt:lpstr>
      <vt:lpstr>TELARES D SUR REPRO NEGRO 339</vt:lpstr>
      <vt:lpstr>TELARES D SUR TRACKER ROJO 338</vt:lpstr>
      <vt:lpstr>TELARES D SUR TRACKER ROJO 337</vt:lpstr>
      <vt:lpstr>TELARES D SUR TRACKER ROJO 336</vt:lpstr>
      <vt:lpstr>TELARES D SUR TRKER MARINO  328</vt:lpstr>
      <vt:lpstr>TELARES D SUR TRKER MARINO 327</vt:lpstr>
      <vt:lpstr>TELARES D SUR TRKER MARINO 326</vt:lpstr>
      <vt:lpstr>TELARES D SUR ALLO LIMON 308</vt:lpstr>
      <vt:lpstr>TELARES D SUR ALLO LIMON 307</vt:lpstr>
      <vt:lpstr>TELARES D SUR ALLO LIMON 306</vt:lpstr>
      <vt:lpstr>TELARES D SUR ALLO LIMON 301</vt:lpstr>
      <vt:lpstr>TELARES D SUR ALLO LIMON 302</vt:lpstr>
      <vt:lpstr>TELARES D SUR TRACKER ARENA 305</vt:lpstr>
      <vt:lpstr>TELARES D SUR TRACKER ARENA 304</vt:lpstr>
      <vt:lpstr>TELARES D SUR TRACKER ARENA 303</vt:lpstr>
      <vt:lpstr>TELARES D SUR ALLO LIMON 300</vt:lpstr>
      <vt:lpstr>TELARES D SUR SARGA MARINO 287</vt:lpstr>
      <vt:lpstr>TELARES D SUR SARGA MARINO  286</vt:lpstr>
      <vt:lpstr>TELARES D SUR SARGA NEGRO 284</vt:lpstr>
      <vt:lpstr>TELARES D SUR SARGA NEGRO 283</vt:lpstr>
      <vt:lpstr>TELARES D SUR TRACKER CYAN 278</vt:lpstr>
      <vt:lpstr>TELARES D SUR TRACKER CYAN 277</vt:lpstr>
      <vt:lpstr>TELARES D SUR TRACKER CYAN  276</vt:lpstr>
      <vt:lpstr>TELARES D SUR MARINO S M 238</vt:lpstr>
      <vt:lpstr>TELARES D SUR MARINO S M 237</vt:lpstr>
      <vt:lpstr>TELARES D SUR MARINO S M 236</vt:lpstr>
      <vt:lpstr>TELARES D SUR VERDE FERRO 218</vt:lpstr>
      <vt:lpstr>TELARES D SUR VERDE FERRO 217</vt:lpstr>
      <vt:lpstr>TELARES D SUR VERDE FERRO 216</vt:lpstr>
      <vt:lpstr>TELARES D SUR VERDE FERRO 215</vt:lpstr>
      <vt:lpstr>TELARES D SUR VERDE FERRO 214</vt:lpstr>
      <vt:lpstr>TELARES D SUR VERDE FERRO 213</vt:lpstr>
      <vt:lpstr>TELARES D SUR TRACKER CYAN 212</vt:lpstr>
      <vt:lpstr>TELARES D SUR TRACKER CYAN  211</vt:lpstr>
      <vt:lpstr>TELARES D SUR TRACKER CYAN 210</vt:lpstr>
      <vt:lpstr>TELARES D SUR SARGA NEGRO 209</vt:lpstr>
      <vt:lpstr>TELARES D SUR VDE MILITAR 190</vt:lpstr>
      <vt:lpstr>TELARES D SUR VD MILITAR 189</vt:lpstr>
      <vt:lpstr>TELARES D SUR VD MILITAR 188</vt:lpstr>
      <vt:lpstr>TELARES D SUR ALLO LIMON 184</vt:lpstr>
      <vt:lpstr>TELARES D SUR ALLO LIMON 183</vt:lpstr>
      <vt:lpstr>TELARES D SUR ALLO LIMON 182</vt:lpstr>
      <vt:lpstr>TELARES D SUR MARINO 173 </vt:lpstr>
      <vt:lpstr>TELARES D SUR MARINO 172</vt:lpstr>
      <vt:lpstr>TELARES D SUR MARINO 171</vt:lpstr>
      <vt:lpstr>TELARES D SUR VD MILITAR 161</vt:lpstr>
      <vt:lpstr>TELARES D SUR VD MILITAR 160</vt:lpstr>
      <vt:lpstr>TELARES D SUR VD MILITAR 159</vt:lpstr>
      <vt:lpstr>TELARES D SUR VD MILITAR 157</vt:lpstr>
      <vt:lpstr>TELARES D SUR VDE MILITAR 156</vt:lpstr>
      <vt:lpstr>TELARES D SUR MARINO S M 154</vt:lpstr>
      <vt:lpstr>TELARES D SUR MARINO S M 153</vt:lpstr>
      <vt:lpstr>TELARES D SUR MARINO S M 152</vt:lpstr>
      <vt:lpstr>TELARES D SUR TRACK NEGRO 151</vt:lpstr>
      <vt:lpstr>TELARES D SUR TRACK NEGRO 150</vt:lpstr>
      <vt:lpstr>TELARES D SUR TRACK NEGRO 149</vt:lpstr>
      <vt:lpstr>TELARES D SUR VDE MILITAR 155</vt:lpstr>
      <vt:lpstr>TELARES D SUR TRACK NEGRO 118</vt:lpstr>
      <vt:lpstr>TELARES D SUR TRACK NEGRO 117</vt:lpstr>
      <vt:lpstr>TELARES D SUR TRACK NEGRO 116 </vt:lpstr>
      <vt:lpstr>TELARES D SUR MARINO S M 115</vt:lpstr>
      <vt:lpstr>TELARES D SUR MARINO S M 114</vt:lpstr>
      <vt:lpstr>TELARES D SUR MARINO S M 113</vt:lpstr>
      <vt:lpstr>TELARES D SUR NEGRO ROMBO 98</vt:lpstr>
      <vt:lpstr>TELARES D SUR NEGRO ROMBO 97</vt:lpstr>
      <vt:lpstr>TELARES D SUR NEGRO 75 </vt:lpstr>
      <vt:lpstr>TELARES D SUR ROJO 57 </vt:lpstr>
      <vt:lpstr>TELARES D SUR ROJO 59</vt:lpstr>
      <vt:lpstr>TELARES D SUR ROJO POL 58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2024-09-17T14:42:13Z</cp:lastPrinted>
  <dcterms:created xsi:type="dcterms:W3CDTF">2022-04-13T13:25:49Z</dcterms:created>
  <dcterms:modified xsi:type="dcterms:W3CDTF">2024-09-20T15:20:47Z</dcterms:modified>
</cp:coreProperties>
</file>