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ebel/Documents/ABA/"/>
    </mc:Choice>
  </mc:AlternateContent>
  <xr:revisionPtr revIDLastSave="0" documentId="13_ncr:1_{C946F8BE-B024-FC41-9352-5B3A114467DE}" xr6:coauthVersionLast="47" xr6:coauthVersionMax="47" xr10:uidLastSave="{00000000-0000-0000-0000-000000000000}"/>
  <bookViews>
    <workbookView xWindow="0" yWindow="500" windowWidth="28800" windowHeight="16340" xr2:uid="{D8031B7E-A8A6-4544-91D0-FD91EEBEFC85}"/>
  </bookViews>
  <sheets>
    <sheet name="Sales Data" sheetId="1" r:id="rId1"/>
  </sheets>
  <definedNames>
    <definedName name="solver_adj" localSheetId="0" hidden="1">'Sales Data'!$K$2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'Sales Data'!$K$2</definedName>
    <definedName name="solver_lhs2" localSheetId="0" hidden="1">'Sales Data'!$K$2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'Sales Data'!$L$2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P5" i="1"/>
  <c r="T9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O5" i="1"/>
  <c r="S16" i="1"/>
  <c r="S15" i="1"/>
  <c r="S10" i="1"/>
  <c r="S7" i="1"/>
  <c r="S14" i="1"/>
  <c r="S21" i="1"/>
  <c r="S22" i="1"/>
  <c r="S28" i="1"/>
  <c r="S29" i="1"/>
  <c r="S30" i="1"/>
  <c r="R30" i="1"/>
  <c r="R29" i="1"/>
  <c r="R28" i="1"/>
  <c r="R27" i="1"/>
  <c r="S27" i="1" s="1"/>
  <c r="R26" i="1"/>
  <c r="S26" i="1" s="1"/>
  <c r="R25" i="1"/>
  <c r="S25" i="1" s="1"/>
  <c r="R24" i="1"/>
  <c r="S24" i="1" s="1"/>
  <c r="R23" i="1"/>
  <c r="S23" i="1" s="1"/>
  <c r="R22" i="1"/>
  <c r="R21" i="1"/>
  <c r="R20" i="1"/>
  <c r="S20" i="1" s="1"/>
  <c r="R19" i="1"/>
  <c r="S19" i="1" s="1"/>
  <c r="R18" i="1"/>
  <c r="S18" i="1" s="1"/>
  <c r="R17" i="1"/>
  <c r="S17" i="1" s="1"/>
  <c r="R16" i="1"/>
  <c r="R15" i="1"/>
  <c r="R14" i="1"/>
  <c r="R13" i="1"/>
  <c r="S13" i="1" s="1"/>
  <c r="R12" i="1"/>
  <c r="S12" i="1" s="1"/>
  <c r="R11" i="1"/>
  <c r="S11" i="1" s="1"/>
  <c r="R10" i="1"/>
  <c r="R9" i="1"/>
  <c r="S9" i="1" s="1"/>
  <c r="R8" i="1"/>
  <c r="S8" i="1" s="1"/>
  <c r="R7" i="1"/>
  <c r="R6" i="1"/>
  <c r="S6" i="1" s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4" i="1"/>
  <c r="O18" i="1"/>
  <c r="O29" i="1"/>
  <c r="O28" i="1"/>
  <c r="O27" i="1"/>
  <c r="O26" i="1"/>
  <c r="O25" i="1"/>
  <c r="O24" i="1"/>
  <c r="O23" i="1"/>
  <c r="O22" i="1"/>
  <c r="O21" i="1"/>
  <c r="O20" i="1"/>
  <c r="O19" i="1"/>
  <c r="O17" i="1"/>
  <c r="O16" i="1"/>
  <c r="O15" i="1"/>
  <c r="O14" i="1"/>
  <c r="O13" i="1"/>
  <c r="O12" i="1"/>
  <c r="O11" i="1"/>
  <c r="O10" i="1"/>
  <c r="O8" i="1"/>
  <c r="O7" i="1"/>
  <c r="O6" i="1"/>
  <c r="O9" i="1"/>
  <c r="O30" i="1"/>
  <c r="I4" i="1"/>
  <c r="N10" i="1"/>
  <c r="N8" i="1"/>
  <c r="N7" i="1"/>
  <c r="N6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5" i="1"/>
  <c r="H4" i="1"/>
  <c r="M10" i="1"/>
  <c r="M9" i="1"/>
  <c r="M8" i="1"/>
  <c r="M7" i="1"/>
  <c r="M6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5" i="1"/>
  <c r="L8" i="1"/>
  <c r="L7" i="1"/>
  <c r="L6" i="1"/>
  <c r="L5" i="1"/>
  <c r="L4" i="1"/>
  <c r="L3" i="1"/>
  <c r="F4" i="1"/>
  <c r="K7" i="1"/>
  <c r="K6" i="1"/>
  <c r="K5" i="1"/>
  <c r="K4" i="1"/>
  <c r="K3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</calcChain>
</file>

<file path=xl/sharedStrings.xml><?xml version="1.0" encoding="utf-8"?>
<sst xmlns="http://schemas.openxmlformats.org/spreadsheetml/2006/main" count="20" uniqueCount="12">
  <si>
    <t>Week</t>
  </si>
  <si>
    <t>Sales</t>
  </si>
  <si>
    <t>3 Week</t>
  </si>
  <si>
    <t>4 Week</t>
  </si>
  <si>
    <t>5 Week</t>
  </si>
  <si>
    <t>Exponential smoothing</t>
  </si>
  <si>
    <t>Error</t>
  </si>
  <si>
    <t>MSE</t>
  </si>
  <si>
    <t>MAE</t>
  </si>
  <si>
    <t>MAPE</t>
  </si>
  <si>
    <t>Alpha</t>
  </si>
  <si>
    <t xml:space="preserve">Exponential smoothing is the best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</si>
</sst>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2D3B45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W30"/>
  <sheetViews>
    <sheetView tabSelected="1" workbookViewId="0">
      <selection activeCell="W1" sqref="W1"/>
    </sheetView>
  </sheetViews>
  <sheetFormatPr baseColWidth="10" defaultColWidth="8.83203125" defaultRowHeight="15" x14ac:dyDescent="0.2"/>
  <cols>
    <col min="6" max="6" width="19.33203125" customWidth="1"/>
    <col min="23" max="23" width="36.33203125" customWidth="1"/>
  </cols>
  <sheetData>
    <row r="1" spans="1:23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</v>
      </c>
      <c r="N1" t="s">
        <v>7</v>
      </c>
      <c r="O1" t="s">
        <v>8</v>
      </c>
      <c r="P1" t="s">
        <v>9</v>
      </c>
      <c r="R1" t="s">
        <v>6</v>
      </c>
      <c r="S1" t="s">
        <v>7</v>
      </c>
      <c r="T1" t="s">
        <v>8</v>
      </c>
      <c r="U1" t="s">
        <v>9</v>
      </c>
    </row>
    <row r="2" spans="1:23" ht="16" x14ac:dyDescent="0.2">
      <c r="A2" s="2">
        <v>1</v>
      </c>
      <c r="B2" s="2">
        <v>17</v>
      </c>
      <c r="K2">
        <v>0.5</v>
      </c>
      <c r="L2">
        <v>1</v>
      </c>
    </row>
    <row r="3" spans="1:23" ht="16" x14ac:dyDescent="0.2">
      <c r="A3" s="2">
        <v>2</v>
      </c>
      <c r="B3" s="2">
        <v>21</v>
      </c>
      <c r="K3">
        <f>MIN($K$4)</f>
        <v>1</v>
      </c>
      <c r="L3">
        <f>MIN($L$2)</f>
        <v>1</v>
      </c>
    </row>
    <row r="4" spans="1:23" ht="16" x14ac:dyDescent="0.2">
      <c r="A4" s="2">
        <v>3</v>
      </c>
      <c r="B4" s="2">
        <v>19</v>
      </c>
      <c r="C4">
        <f>AVERAGE(B2:B4)</f>
        <v>19</v>
      </c>
      <c r="F4">
        <f>0.5*B4+ (1-0.5)*C4</f>
        <v>19</v>
      </c>
      <c r="G4">
        <f>B4 - C4</f>
        <v>0</v>
      </c>
      <c r="H4">
        <f>G4^2</f>
        <v>0</v>
      </c>
      <c r="I4">
        <f>ABS(G4)</f>
        <v>0</v>
      </c>
      <c r="J4">
        <f>ABS(G4 / B4) * 100</f>
        <v>0</v>
      </c>
      <c r="K4">
        <f>COUNT($K$2)</f>
        <v>1</v>
      </c>
      <c r="L4">
        <f>COUNT($K$2)</f>
        <v>1</v>
      </c>
    </row>
    <row r="5" spans="1:23" ht="16" x14ac:dyDescent="0.2">
      <c r="A5" s="2">
        <v>4</v>
      </c>
      <c r="B5" s="2">
        <v>23</v>
      </c>
      <c r="C5">
        <f t="shared" ref="C5:C30" si="0">AVERAGE(B3:B5)</f>
        <v>21</v>
      </c>
      <c r="D5">
        <f>AVERAGE(B2:B5)</f>
        <v>20</v>
      </c>
      <c r="F5">
        <f t="shared" ref="F5:F30" si="1">0.5*B5+ (1-0.5)*C5</f>
        <v>22</v>
      </c>
      <c r="G5">
        <f t="shared" ref="G5:G30" si="2">B5 - C5</f>
        <v>2</v>
      </c>
      <c r="H5">
        <f t="shared" ref="H5:H30" si="3">G5^2</f>
        <v>4</v>
      </c>
      <c r="I5">
        <f t="shared" ref="I5:I30" si="4">ABS(G5)</f>
        <v>2</v>
      </c>
      <c r="J5">
        <f t="shared" ref="J5:J30" si="5">ABS(G5 / B5) * 100</f>
        <v>8.695652173913043</v>
      </c>
      <c r="K5" t="b">
        <f>$K$2&lt;=1</f>
        <v>1</v>
      </c>
      <c r="L5" t="b">
        <f>$K$2&lt;=1</f>
        <v>1</v>
      </c>
      <c r="M5">
        <f>B5-D5</f>
        <v>3</v>
      </c>
      <c r="N5">
        <f>M5^2</f>
        <v>9</v>
      </c>
      <c r="O5">
        <f>ABS(M5)</f>
        <v>3</v>
      </c>
      <c r="P5">
        <f>ABS(M5 / B5) * 100</f>
        <v>13.043478260869565</v>
      </c>
    </row>
    <row r="6" spans="1:23" ht="16" x14ac:dyDescent="0.2">
      <c r="A6" s="2">
        <v>5</v>
      </c>
      <c r="B6" s="2">
        <v>18</v>
      </c>
      <c r="C6">
        <f t="shared" si="0"/>
        <v>20</v>
      </c>
      <c r="D6">
        <f t="shared" ref="D6:D30" si="6">AVERAGE(B3:B6)</f>
        <v>20.25</v>
      </c>
      <c r="E6">
        <f>AVERAGE(B2:B6)</f>
        <v>19.600000000000001</v>
      </c>
      <c r="F6">
        <f t="shared" si="1"/>
        <v>19</v>
      </c>
      <c r="G6">
        <f t="shared" si="2"/>
        <v>-2</v>
      </c>
      <c r="H6">
        <f t="shared" si="3"/>
        <v>4</v>
      </c>
      <c r="I6">
        <f t="shared" si="4"/>
        <v>2</v>
      </c>
      <c r="J6">
        <f t="shared" si="5"/>
        <v>11.111111111111111</v>
      </c>
      <c r="K6" t="b">
        <f>$K$2&gt;=0</f>
        <v>1</v>
      </c>
      <c r="L6" t="b">
        <f>$K$2&gt;=0</f>
        <v>1</v>
      </c>
      <c r="M6">
        <f>B6-D6</f>
        <v>-2.25</v>
      </c>
      <c r="N6">
        <f>M6^2</f>
        <v>5.0625</v>
      </c>
      <c r="O6">
        <f>ABS(M6)</f>
        <v>2.25</v>
      </c>
      <c r="P6">
        <f>ABS(M6 / B6) * 100</f>
        <v>12.5</v>
      </c>
      <c r="R6">
        <f>B6-E6</f>
        <v>-1.6000000000000014</v>
      </c>
      <c r="S6">
        <f>R6^2</f>
        <v>2.5600000000000045</v>
      </c>
      <c r="T6">
        <f>ABS(R6)</f>
        <v>1.6000000000000014</v>
      </c>
      <c r="U6">
        <f>ABS(R6 / B6) * 100</f>
        <v>8.8888888888888964</v>
      </c>
    </row>
    <row r="7" spans="1:23" ht="16" x14ac:dyDescent="0.2">
      <c r="A7" s="2">
        <v>6</v>
      </c>
      <c r="B7" s="2">
        <v>16</v>
      </c>
      <c r="C7">
        <f t="shared" si="0"/>
        <v>19</v>
      </c>
      <c r="D7">
        <f t="shared" si="6"/>
        <v>19</v>
      </c>
      <c r="E7">
        <f t="shared" ref="E7:E30" si="7">AVERAGE(B3:B7)</f>
        <v>19.399999999999999</v>
      </c>
      <c r="F7">
        <f t="shared" si="1"/>
        <v>17.5</v>
      </c>
      <c r="G7">
        <f t="shared" si="2"/>
        <v>-3</v>
      </c>
      <c r="H7">
        <f t="shared" si="3"/>
        <v>9</v>
      </c>
      <c r="I7">
        <f t="shared" si="4"/>
        <v>3</v>
      </c>
      <c r="J7">
        <f t="shared" si="5"/>
        <v>18.75</v>
      </c>
      <c r="K7">
        <f>{32767,32767,0.000001,0.01,FALSE,FALSE,TRUE,1,1,1,0.0001,TRUE}</f>
        <v>32767</v>
      </c>
      <c r="L7">
        <f>{32767,32767,0.000001,0.01,FALSE,FALSE,TRUE,1,1,1,0.0001,TRUE}</f>
        <v>32767</v>
      </c>
      <c r="M7">
        <f>B7-D7</f>
        <v>-3</v>
      </c>
      <c r="N7">
        <f>M7^2</f>
        <v>9</v>
      </c>
      <c r="O7">
        <f>ABS(M7)</f>
        <v>3</v>
      </c>
      <c r="P7">
        <f>ABS(M7 / B7) * 100</f>
        <v>18.75</v>
      </c>
      <c r="R7">
        <f>B7-E7</f>
        <v>-3.3999999999999986</v>
      </c>
      <c r="S7">
        <f>R7^2</f>
        <v>11.55999999999999</v>
      </c>
      <c r="T7">
        <f>ABS(R7)</f>
        <v>3.3999999999999986</v>
      </c>
      <c r="U7">
        <f>ABS(R7 / B7) * 100</f>
        <v>21.249999999999993</v>
      </c>
    </row>
    <row r="8" spans="1:23" ht="19" x14ac:dyDescent="0.25">
      <c r="A8" s="2">
        <v>7</v>
      </c>
      <c r="B8" s="2">
        <v>20</v>
      </c>
      <c r="C8">
        <f t="shared" si="0"/>
        <v>18</v>
      </c>
      <c r="D8">
        <f t="shared" si="6"/>
        <v>19.25</v>
      </c>
      <c r="E8">
        <f t="shared" si="7"/>
        <v>19.2</v>
      </c>
      <c r="F8">
        <f t="shared" si="1"/>
        <v>19</v>
      </c>
      <c r="G8">
        <f t="shared" si="2"/>
        <v>2</v>
      </c>
      <c r="H8">
        <f t="shared" si="3"/>
        <v>4</v>
      </c>
      <c r="I8">
        <f t="shared" si="4"/>
        <v>2</v>
      </c>
      <c r="J8">
        <f t="shared" si="5"/>
        <v>10</v>
      </c>
      <c r="L8">
        <f>{0,0,0,100,0,FALSE,TRUE,0.075,0,0,FALSE,30}</f>
        <v>0</v>
      </c>
      <c r="M8">
        <f>B8-D8</f>
        <v>0.75</v>
      </c>
      <c r="N8">
        <f>M8^2</f>
        <v>0.5625</v>
      </c>
      <c r="O8">
        <f>ABS(M8)</f>
        <v>0.75</v>
      </c>
      <c r="P8">
        <f>ABS(M8 / B8) * 100</f>
        <v>3.75</v>
      </c>
      <c r="R8">
        <f>B8-E8</f>
        <v>0.80000000000000071</v>
      </c>
      <c r="S8">
        <f>R8^2</f>
        <v>0.64000000000000112</v>
      </c>
      <c r="T8">
        <f>ABS(R8)</f>
        <v>0.80000000000000071</v>
      </c>
      <c r="U8">
        <f>ABS(R8 / B8) * 100</f>
        <v>4.0000000000000036</v>
      </c>
      <c r="W8" s="4" t="s">
        <v>11</v>
      </c>
    </row>
    <row r="9" spans="1:23" ht="16" x14ac:dyDescent="0.2">
      <c r="A9" s="2">
        <v>8</v>
      </c>
      <c r="B9" s="2">
        <v>18</v>
      </c>
      <c r="C9">
        <f t="shared" si="0"/>
        <v>18</v>
      </c>
      <c r="D9">
        <f t="shared" si="6"/>
        <v>18</v>
      </c>
      <c r="E9">
        <f t="shared" si="7"/>
        <v>19</v>
      </c>
      <c r="F9">
        <f t="shared" si="1"/>
        <v>18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M9">
        <f>B9-D9</f>
        <v>0</v>
      </c>
      <c r="N9">
        <f t="shared" ref="N6:N30" si="8">M9^2</f>
        <v>0</v>
      </c>
      <c r="O9">
        <f t="shared" ref="O6:O30" si="9">ABS(M9)</f>
        <v>0</v>
      </c>
      <c r="P9">
        <f>ABS(M9 / B9) * 100</f>
        <v>0</v>
      </c>
      <c r="R9">
        <f>B9-E9</f>
        <v>-1</v>
      </c>
      <c r="S9">
        <f>R9^2</f>
        <v>1</v>
      </c>
      <c r="T9">
        <f>ABS(R9)</f>
        <v>1</v>
      </c>
      <c r="U9">
        <f>ABS(R9 / B9) * 100</f>
        <v>5.5555555555555554</v>
      </c>
    </row>
    <row r="10" spans="1:23" ht="16" x14ac:dyDescent="0.2">
      <c r="A10" s="2">
        <v>9</v>
      </c>
      <c r="B10" s="2">
        <v>22</v>
      </c>
      <c r="C10">
        <f t="shared" si="0"/>
        <v>20</v>
      </c>
      <c r="D10">
        <f t="shared" si="6"/>
        <v>19</v>
      </c>
      <c r="E10">
        <f t="shared" si="7"/>
        <v>18.8</v>
      </c>
      <c r="F10">
        <f t="shared" si="1"/>
        <v>21</v>
      </c>
      <c r="G10">
        <f t="shared" si="2"/>
        <v>2</v>
      </c>
      <c r="H10">
        <f t="shared" si="3"/>
        <v>4</v>
      </c>
      <c r="I10">
        <f t="shared" si="4"/>
        <v>2</v>
      </c>
      <c r="J10">
        <f t="shared" si="5"/>
        <v>9.0909090909090917</v>
      </c>
      <c r="M10">
        <f>B10-D10</f>
        <v>3</v>
      </c>
      <c r="N10">
        <f>M10^2</f>
        <v>9</v>
      </c>
      <c r="O10">
        <f>ABS(M10)</f>
        <v>3</v>
      </c>
      <c r="P10">
        <f>ABS(M10 / B10) * 100</f>
        <v>13.636363636363635</v>
      </c>
      <c r="R10">
        <f>B10-E10</f>
        <v>3.1999999999999993</v>
      </c>
      <c r="S10">
        <f>R10^2</f>
        <v>10.239999999999995</v>
      </c>
      <c r="T10">
        <f>ABS(R10)</f>
        <v>3.1999999999999993</v>
      </c>
      <c r="U10">
        <f>ABS(R10 / B10) * 100</f>
        <v>14.545454545454541</v>
      </c>
    </row>
    <row r="11" spans="1:23" ht="16" x14ac:dyDescent="0.2">
      <c r="A11" s="2">
        <v>10</v>
      </c>
      <c r="B11" s="2">
        <v>20</v>
      </c>
      <c r="C11">
        <f t="shared" si="0"/>
        <v>20</v>
      </c>
      <c r="D11">
        <f t="shared" si="6"/>
        <v>20</v>
      </c>
      <c r="E11">
        <f t="shared" si="7"/>
        <v>19.2</v>
      </c>
      <c r="F11">
        <f t="shared" si="1"/>
        <v>20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M11">
        <f t="shared" ref="M6:M30" si="10">B11-D11</f>
        <v>0</v>
      </c>
      <c r="N11">
        <f t="shared" si="8"/>
        <v>0</v>
      </c>
      <c r="O11">
        <f>ABS(M11)</f>
        <v>0</v>
      </c>
      <c r="P11">
        <f>ABS(M11 / B11) * 100</f>
        <v>0</v>
      </c>
      <c r="R11">
        <f>B11-E11</f>
        <v>0.80000000000000071</v>
      </c>
      <c r="S11">
        <f>R11^2</f>
        <v>0.64000000000000112</v>
      </c>
      <c r="T11">
        <f>ABS(R11)</f>
        <v>0.80000000000000071</v>
      </c>
      <c r="U11">
        <f>ABS(R11 / B11) * 100</f>
        <v>4.0000000000000036</v>
      </c>
    </row>
    <row r="12" spans="1:23" ht="16" x14ac:dyDescent="0.2">
      <c r="A12" s="2">
        <v>11</v>
      </c>
      <c r="B12" s="2">
        <v>15</v>
      </c>
      <c r="C12">
        <f t="shared" si="0"/>
        <v>19</v>
      </c>
      <c r="D12">
        <f t="shared" si="6"/>
        <v>18.75</v>
      </c>
      <c r="E12">
        <f t="shared" si="7"/>
        <v>19</v>
      </c>
      <c r="F12">
        <f t="shared" si="1"/>
        <v>17</v>
      </c>
      <c r="G12">
        <f t="shared" si="2"/>
        <v>-4</v>
      </c>
      <c r="H12">
        <f t="shared" si="3"/>
        <v>16</v>
      </c>
      <c r="I12">
        <f t="shared" si="4"/>
        <v>4</v>
      </c>
      <c r="J12">
        <f t="shared" si="5"/>
        <v>26.666666666666668</v>
      </c>
      <c r="M12">
        <f t="shared" si="10"/>
        <v>-3.75</v>
      </c>
      <c r="N12">
        <f t="shared" si="8"/>
        <v>14.0625</v>
      </c>
      <c r="O12">
        <f>ABS(M12)</f>
        <v>3.75</v>
      </c>
      <c r="P12">
        <f>ABS(M12 / B12) * 100</f>
        <v>25</v>
      </c>
      <c r="R12">
        <f>B12-E12</f>
        <v>-4</v>
      </c>
      <c r="S12">
        <f>R12^2</f>
        <v>16</v>
      </c>
      <c r="T12">
        <f>ABS(R12)</f>
        <v>4</v>
      </c>
      <c r="U12">
        <f>ABS(R12 / B12) * 100</f>
        <v>26.666666666666668</v>
      </c>
    </row>
    <row r="13" spans="1:23" ht="16" x14ac:dyDescent="0.2">
      <c r="A13" s="2">
        <v>12</v>
      </c>
      <c r="B13" s="2">
        <v>20</v>
      </c>
      <c r="C13">
        <f t="shared" si="0"/>
        <v>18.333333333333332</v>
      </c>
      <c r="D13">
        <f t="shared" si="6"/>
        <v>19.25</v>
      </c>
      <c r="E13">
        <f t="shared" si="7"/>
        <v>19</v>
      </c>
      <c r="F13">
        <f t="shared" si="1"/>
        <v>19.166666666666664</v>
      </c>
      <c r="G13">
        <f t="shared" si="2"/>
        <v>1.6666666666666679</v>
      </c>
      <c r="H13">
        <f t="shared" si="3"/>
        <v>2.7777777777777817</v>
      </c>
      <c r="I13">
        <f t="shared" si="4"/>
        <v>1.6666666666666679</v>
      </c>
      <c r="J13">
        <f t="shared" si="5"/>
        <v>8.3333333333333393</v>
      </c>
      <c r="M13">
        <f t="shared" si="10"/>
        <v>0.75</v>
      </c>
      <c r="N13">
        <f t="shared" si="8"/>
        <v>0.5625</v>
      </c>
      <c r="O13">
        <f>ABS(M13)</f>
        <v>0.75</v>
      </c>
      <c r="P13">
        <f>ABS(M13 / B13) * 100</f>
        <v>3.75</v>
      </c>
      <c r="R13">
        <f>B13-E13</f>
        <v>1</v>
      </c>
      <c r="S13">
        <f>R13^2</f>
        <v>1</v>
      </c>
      <c r="T13">
        <f>ABS(R13)</f>
        <v>1</v>
      </c>
      <c r="U13">
        <f>ABS(R13 / B13) * 100</f>
        <v>5</v>
      </c>
    </row>
    <row r="14" spans="1:23" ht="16" x14ac:dyDescent="0.2">
      <c r="A14" s="2">
        <v>13</v>
      </c>
      <c r="B14" s="2">
        <v>20</v>
      </c>
      <c r="C14">
        <f t="shared" si="0"/>
        <v>18.333333333333332</v>
      </c>
      <c r="D14">
        <f t="shared" si="6"/>
        <v>18.75</v>
      </c>
      <c r="E14">
        <f t="shared" si="7"/>
        <v>19.399999999999999</v>
      </c>
      <c r="F14">
        <f t="shared" si="1"/>
        <v>19.166666666666664</v>
      </c>
      <c r="G14">
        <f t="shared" si="2"/>
        <v>1.6666666666666679</v>
      </c>
      <c r="H14">
        <f t="shared" si="3"/>
        <v>2.7777777777777817</v>
      </c>
      <c r="I14">
        <f t="shared" si="4"/>
        <v>1.6666666666666679</v>
      </c>
      <c r="J14">
        <f t="shared" si="5"/>
        <v>8.3333333333333393</v>
      </c>
      <c r="M14">
        <f t="shared" si="10"/>
        <v>1.25</v>
      </c>
      <c r="N14">
        <f t="shared" si="8"/>
        <v>1.5625</v>
      </c>
      <c r="O14">
        <f>ABS(M14)</f>
        <v>1.25</v>
      </c>
      <c r="P14">
        <f>ABS(M14 / B14) * 100</f>
        <v>6.25</v>
      </c>
      <c r="R14">
        <f>B14-E14</f>
        <v>0.60000000000000142</v>
      </c>
      <c r="S14">
        <f t="shared" ref="S7:S30" si="11">R14^2</f>
        <v>0.36000000000000171</v>
      </c>
      <c r="T14">
        <f>ABS(R14)</f>
        <v>0.60000000000000142</v>
      </c>
      <c r="U14">
        <f>ABS(R14 / B14) * 100</f>
        <v>3.0000000000000071</v>
      </c>
    </row>
    <row r="15" spans="1:23" ht="16" x14ac:dyDescent="0.2">
      <c r="A15" s="2">
        <v>14</v>
      </c>
      <c r="B15" s="2">
        <v>17</v>
      </c>
      <c r="C15">
        <f t="shared" si="0"/>
        <v>19</v>
      </c>
      <c r="D15">
        <f t="shared" si="6"/>
        <v>18</v>
      </c>
      <c r="E15">
        <f t="shared" si="7"/>
        <v>18.399999999999999</v>
      </c>
      <c r="F15">
        <f t="shared" si="1"/>
        <v>18</v>
      </c>
      <c r="G15">
        <f t="shared" si="2"/>
        <v>-2</v>
      </c>
      <c r="H15">
        <f t="shared" si="3"/>
        <v>4</v>
      </c>
      <c r="I15">
        <f t="shared" si="4"/>
        <v>2</v>
      </c>
      <c r="J15">
        <f t="shared" si="5"/>
        <v>11.76470588235294</v>
      </c>
      <c r="M15">
        <f t="shared" si="10"/>
        <v>-1</v>
      </c>
      <c r="N15">
        <f t="shared" si="8"/>
        <v>1</v>
      </c>
      <c r="O15">
        <f>ABS(M15)</f>
        <v>1</v>
      </c>
      <c r="P15">
        <f>ABS(M15 / B15) * 100</f>
        <v>5.8823529411764701</v>
      </c>
      <c r="R15">
        <f>B15-E15</f>
        <v>-1.3999999999999986</v>
      </c>
      <c r="S15">
        <f>R15^2</f>
        <v>1.959999999999996</v>
      </c>
      <c r="T15">
        <f>ABS(R15)</f>
        <v>1.3999999999999986</v>
      </c>
      <c r="U15">
        <f>ABS(R15 / B15) * 100</f>
        <v>8.2352941176470509</v>
      </c>
    </row>
    <row r="16" spans="1:23" ht="16" x14ac:dyDescent="0.2">
      <c r="A16" s="2">
        <v>15</v>
      </c>
      <c r="B16" s="2">
        <v>24</v>
      </c>
      <c r="C16">
        <f t="shared" si="0"/>
        <v>20.333333333333332</v>
      </c>
      <c r="D16">
        <f t="shared" si="6"/>
        <v>20.25</v>
      </c>
      <c r="E16">
        <f t="shared" si="7"/>
        <v>19.2</v>
      </c>
      <c r="F16">
        <f t="shared" si="1"/>
        <v>22.166666666666664</v>
      </c>
      <c r="G16">
        <f t="shared" si="2"/>
        <v>3.6666666666666679</v>
      </c>
      <c r="H16">
        <f t="shared" si="3"/>
        <v>13.444444444444454</v>
      </c>
      <c r="I16">
        <f t="shared" si="4"/>
        <v>3.6666666666666679</v>
      </c>
      <c r="J16">
        <f t="shared" si="5"/>
        <v>15.277777777777782</v>
      </c>
      <c r="M16">
        <f t="shared" si="10"/>
        <v>3.75</v>
      </c>
      <c r="N16">
        <f t="shared" si="8"/>
        <v>14.0625</v>
      </c>
      <c r="O16">
        <f>ABS(M16)</f>
        <v>3.75</v>
      </c>
      <c r="P16">
        <f>ABS(M16 / B16) * 100</f>
        <v>15.625</v>
      </c>
      <c r="R16">
        <f>B16-E16</f>
        <v>4.8000000000000007</v>
      </c>
      <c r="S16">
        <f>R16^2</f>
        <v>23.040000000000006</v>
      </c>
      <c r="T16">
        <f>ABS(R16)</f>
        <v>4.8000000000000007</v>
      </c>
      <c r="U16">
        <f>ABS(R16 / B16) * 100</f>
        <v>20.000000000000004</v>
      </c>
    </row>
    <row r="17" spans="1:21" ht="16" x14ac:dyDescent="0.2">
      <c r="A17" s="2">
        <v>16</v>
      </c>
      <c r="B17" s="2">
        <v>21</v>
      </c>
      <c r="C17">
        <f t="shared" si="0"/>
        <v>20.666666666666668</v>
      </c>
      <c r="D17">
        <f t="shared" si="6"/>
        <v>20.5</v>
      </c>
      <c r="E17">
        <f t="shared" si="7"/>
        <v>20.399999999999999</v>
      </c>
      <c r="F17">
        <f t="shared" si="1"/>
        <v>20.833333333333336</v>
      </c>
      <c r="G17">
        <f t="shared" si="2"/>
        <v>0.33333333333333215</v>
      </c>
      <c r="H17">
        <f t="shared" si="3"/>
        <v>0.11111111111111033</v>
      </c>
      <c r="I17">
        <f t="shared" si="4"/>
        <v>0.33333333333333215</v>
      </c>
      <c r="J17">
        <f t="shared" si="5"/>
        <v>1.5873015873015817</v>
      </c>
      <c r="M17">
        <f t="shared" si="10"/>
        <v>0.5</v>
      </c>
      <c r="N17">
        <f t="shared" si="8"/>
        <v>0.25</v>
      </c>
      <c r="O17">
        <f>ABS(M17)</f>
        <v>0.5</v>
      </c>
      <c r="P17">
        <f>ABS(M17 / B17) * 100</f>
        <v>2.3809523809523809</v>
      </c>
      <c r="R17">
        <f>B17-E17</f>
        <v>0.60000000000000142</v>
      </c>
      <c r="S17">
        <f t="shared" si="11"/>
        <v>0.36000000000000171</v>
      </c>
      <c r="T17">
        <f>ABS(R17)</f>
        <v>0.60000000000000142</v>
      </c>
      <c r="U17">
        <f>ABS(R17 / B17) * 100</f>
        <v>2.8571428571428639</v>
      </c>
    </row>
    <row r="18" spans="1:21" ht="16" x14ac:dyDescent="0.2">
      <c r="A18" s="2">
        <v>17</v>
      </c>
      <c r="B18" s="2">
        <v>22</v>
      </c>
      <c r="C18">
        <f t="shared" si="0"/>
        <v>22.333333333333332</v>
      </c>
      <c r="D18">
        <f t="shared" si="6"/>
        <v>21</v>
      </c>
      <c r="E18">
        <f t="shared" si="7"/>
        <v>20.8</v>
      </c>
      <c r="F18">
        <f t="shared" si="1"/>
        <v>22.166666666666664</v>
      </c>
      <c r="G18">
        <f t="shared" si="2"/>
        <v>-0.33333333333333215</v>
      </c>
      <c r="H18">
        <f t="shared" si="3"/>
        <v>0.11111111111111033</v>
      </c>
      <c r="I18">
        <f t="shared" si="4"/>
        <v>0.33333333333333215</v>
      </c>
      <c r="J18">
        <f t="shared" si="5"/>
        <v>1.5151515151515098</v>
      </c>
      <c r="M18">
        <f t="shared" si="10"/>
        <v>1</v>
      </c>
      <c r="N18">
        <f t="shared" si="8"/>
        <v>1</v>
      </c>
      <c r="O18">
        <f>ABS(M18)</f>
        <v>1</v>
      </c>
      <c r="P18">
        <f>ABS(M18 / B18) * 100</f>
        <v>4.5454545454545459</v>
      </c>
      <c r="R18">
        <f>B18-E18</f>
        <v>1.1999999999999993</v>
      </c>
      <c r="S18">
        <f t="shared" si="11"/>
        <v>1.4399999999999984</v>
      </c>
      <c r="T18">
        <f>ABS(R18)</f>
        <v>1.1999999999999993</v>
      </c>
      <c r="U18">
        <f>ABS(R18 / B18) * 100</f>
        <v>5.4545454545454515</v>
      </c>
    </row>
    <row r="19" spans="1:21" ht="16" x14ac:dyDescent="0.2">
      <c r="A19" s="2">
        <v>18</v>
      </c>
      <c r="B19" s="2">
        <v>17</v>
      </c>
      <c r="C19">
        <f t="shared" si="0"/>
        <v>20</v>
      </c>
      <c r="D19">
        <f t="shared" si="6"/>
        <v>21</v>
      </c>
      <c r="E19">
        <f t="shared" si="7"/>
        <v>20.2</v>
      </c>
      <c r="F19">
        <f t="shared" si="1"/>
        <v>18.5</v>
      </c>
      <c r="G19">
        <f t="shared" si="2"/>
        <v>-3</v>
      </c>
      <c r="H19">
        <f t="shared" si="3"/>
        <v>9</v>
      </c>
      <c r="I19">
        <f t="shared" si="4"/>
        <v>3</v>
      </c>
      <c r="J19">
        <f t="shared" si="5"/>
        <v>17.647058823529413</v>
      </c>
      <c r="M19">
        <f t="shared" si="10"/>
        <v>-4</v>
      </c>
      <c r="N19">
        <f t="shared" si="8"/>
        <v>16</v>
      </c>
      <c r="O19">
        <f>ABS(M19)</f>
        <v>4</v>
      </c>
      <c r="P19">
        <f>ABS(M19 / B19) * 100</f>
        <v>23.52941176470588</v>
      </c>
      <c r="R19">
        <f>B19-E19</f>
        <v>-3.1999999999999993</v>
      </c>
      <c r="S19">
        <f t="shared" si="11"/>
        <v>10.239999999999995</v>
      </c>
      <c r="T19">
        <f>ABS(R19)</f>
        <v>3.1999999999999993</v>
      </c>
      <c r="U19">
        <f>ABS(R19 / B19) * 100</f>
        <v>18.823529411764703</v>
      </c>
    </row>
    <row r="20" spans="1:21" ht="16" x14ac:dyDescent="0.2">
      <c r="A20" s="2">
        <v>19</v>
      </c>
      <c r="B20" s="2">
        <v>24</v>
      </c>
      <c r="C20">
        <f t="shared" si="0"/>
        <v>21</v>
      </c>
      <c r="D20">
        <f t="shared" si="6"/>
        <v>21</v>
      </c>
      <c r="E20">
        <f t="shared" si="7"/>
        <v>21.6</v>
      </c>
      <c r="F20">
        <f t="shared" si="1"/>
        <v>22.5</v>
      </c>
      <c r="G20">
        <f t="shared" si="2"/>
        <v>3</v>
      </c>
      <c r="H20">
        <f t="shared" si="3"/>
        <v>9</v>
      </c>
      <c r="I20">
        <f t="shared" si="4"/>
        <v>3</v>
      </c>
      <c r="J20">
        <f t="shared" si="5"/>
        <v>12.5</v>
      </c>
      <c r="M20">
        <f t="shared" si="10"/>
        <v>3</v>
      </c>
      <c r="N20">
        <f t="shared" si="8"/>
        <v>9</v>
      </c>
      <c r="O20">
        <f>ABS(M20)</f>
        <v>3</v>
      </c>
      <c r="P20">
        <f>ABS(M20 / B20) * 100</f>
        <v>12.5</v>
      </c>
      <c r="R20">
        <f>B20-E20</f>
        <v>2.3999999999999986</v>
      </c>
      <c r="S20">
        <f t="shared" si="11"/>
        <v>5.7599999999999936</v>
      </c>
      <c r="T20">
        <f>ABS(R20)</f>
        <v>2.3999999999999986</v>
      </c>
      <c r="U20">
        <f>ABS(R20 / B20) * 100</f>
        <v>9.9999999999999929</v>
      </c>
    </row>
    <row r="21" spans="1:21" ht="16" x14ac:dyDescent="0.2">
      <c r="A21" s="2">
        <v>20</v>
      </c>
      <c r="B21" s="2">
        <v>23</v>
      </c>
      <c r="C21">
        <f t="shared" si="0"/>
        <v>21.333333333333332</v>
      </c>
      <c r="D21">
        <f t="shared" si="6"/>
        <v>21.5</v>
      </c>
      <c r="E21">
        <f t="shared" si="7"/>
        <v>21.4</v>
      </c>
      <c r="F21">
        <f t="shared" si="1"/>
        <v>22.166666666666664</v>
      </c>
      <c r="G21">
        <f t="shared" si="2"/>
        <v>1.6666666666666679</v>
      </c>
      <c r="H21">
        <f t="shared" si="3"/>
        <v>2.7777777777777817</v>
      </c>
      <c r="I21">
        <f t="shared" si="4"/>
        <v>1.6666666666666679</v>
      </c>
      <c r="J21">
        <f t="shared" si="5"/>
        <v>7.2463768115942084</v>
      </c>
      <c r="M21">
        <f t="shared" si="10"/>
        <v>1.5</v>
      </c>
      <c r="N21">
        <f t="shared" si="8"/>
        <v>2.25</v>
      </c>
      <c r="O21">
        <f>ABS(M21)</f>
        <v>1.5</v>
      </c>
      <c r="P21">
        <f>ABS(M21 / B21) * 100</f>
        <v>6.5217391304347823</v>
      </c>
      <c r="R21">
        <f>B21-E21</f>
        <v>1.6000000000000014</v>
      </c>
      <c r="S21">
        <f t="shared" si="11"/>
        <v>2.5600000000000045</v>
      </c>
      <c r="T21">
        <f>ABS(R21)</f>
        <v>1.6000000000000014</v>
      </c>
      <c r="U21">
        <f>ABS(R21 / B21) * 100</f>
        <v>6.9565217391304408</v>
      </c>
    </row>
    <row r="22" spans="1:21" ht="16" x14ac:dyDescent="0.2">
      <c r="A22" s="2">
        <v>21</v>
      </c>
      <c r="B22" s="2">
        <v>26</v>
      </c>
      <c r="C22">
        <f t="shared" si="0"/>
        <v>24.333333333333332</v>
      </c>
      <c r="D22">
        <f t="shared" si="6"/>
        <v>22.5</v>
      </c>
      <c r="E22">
        <f t="shared" si="7"/>
        <v>22.4</v>
      </c>
      <c r="F22">
        <f t="shared" si="1"/>
        <v>25.166666666666664</v>
      </c>
      <c r="G22">
        <f t="shared" si="2"/>
        <v>1.6666666666666679</v>
      </c>
      <c r="H22">
        <f t="shared" si="3"/>
        <v>2.7777777777777817</v>
      </c>
      <c r="I22">
        <f t="shared" si="4"/>
        <v>1.6666666666666679</v>
      </c>
      <c r="J22">
        <f t="shared" si="5"/>
        <v>6.410256410256415</v>
      </c>
      <c r="M22">
        <f t="shared" si="10"/>
        <v>3.5</v>
      </c>
      <c r="N22">
        <f t="shared" si="8"/>
        <v>12.25</v>
      </c>
      <c r="O22">
        <f>ABS(M22)</f>
        <v>3.5</v>
      </c>
      <c r="P22">
        <f>ABS(M22 / B22) * 100</f>
        <v>13.461538461538462</v>
      </c>
      <c r="R22">
        <f>B22-E22</f>
        <v>3.6000000000000014</v>
      </c>
      <c r="S22">
        <f t="shared" si="11"/>
        <v>12.96000000000001</v>
      </c>
      <c r="T22">
        <f>ABS(R22)</f>
        <v>3.6000000000000014</v>
      </c>
      <c r="U22">
        <f>ABS(R22 / B22) * 100</f>
        <v>13.846153846153852</v>
      </c>
    </row>
    <row r="23" spans="1:21" ht="16" x14ac:dyDescent="0.2">
      <c r="A23" s="2">
        <v>22</v>
      </c>
      <c r="B23" s="2">
        <v>23</v>
      </c>
      <c r="C23">
        <f t="shared" si="0"/>
        <v>24</v>
      </c>
      <c r="D23">
        <f t="shared" si="6"/>
        <v>24</v>
      </c>
      <c r="E23">
        <f t="shared" si="7"/>
        <v>22.6</v>
      </c>
      <c r="F23">
        <f t="shared" si="1"/>
        <v>23.5</v>
      </c>
      <c r="G23">
        <f t="shared" si="2"/>
        <v>-1</v>
      </c>
      <c r="H23">
        <f t="shared" si="3"/>
        <v>1</v>
      </c>
      <c r="I23">
        <f t="shared" si="4"/>
        <v>1</v>
      </c>
      <c r="J23">
        <f t="shared" si="5"/>
        <v>4.3478260869565215</v>
      </c>
      <c r="M23">
        <f t="shared" si="10"/>
        <v>-1</v>
      </c>
      <c r="N23">
        <f t="shared" si="8"/>
        <v>1</v>
      </c>
      <c r="O23">
        <f>ABS(M23)</f>
        <v>1</v>
      </c>
      <c r="P23">
        <f>ABS(M23 / B23) * 100</f>
        <v>4.3478260869565215</v>
      </c>
      <c r="R23">
        <f>B23-E23</f>
        <v>0.39999999999999858</v>
      </c>
      <c r="S23">
        <f t="shared" si="11"/>
        <v>0.15999999999999887</v>
      </c>
      <c r="T23">
        <f>ABS(R23)</f>
        <v>0.39999999999999858</v>
      </c>
      <c r="U23">
        <f>ABS(R23 / B23) * 100</f>
        <v>1.7391304347826024</v>
      </c>
    </row>
    <row r="24" spans="1:21" ht="16" x14ac:dyDescent="0.2">
      <c r="A24" s="2">
        <v>23</v>
      </c>
      <c r="B24" s="2">
        <v>23</v>
      </c>
      <c r="C24">
        <f t="shared" si="0"/>
        <v>24</v>
      </c>
      <c r="D24">
        <f t="shared" si="6"/>
        <v>23.75</v>
      </c>
      <c r="E24">
        <f t="shared" si="7"/>
        <v>23.8</v>
      </c>
      <c r="F24">
        <f t="shared" si="1"/>
        <v>23.5</v>
      </c>
      <c r="G24">
        <f t="shared" si="2"/>
        <v>-1</v>
      </c>
      <c r="H24">
        <f t="shared" si="3"/>
        <v>1</v>
      </c>
      <c r="I24">
        <f t="shared" si="4"/>
        <v>1</v>
      </c>
      <c r="J24">
        <f t="shared" si="5"/>
        <v>4.3478260869565215</v>
      </c>
      <c r="M24">
        <f t="shared" si="10"/>
        <v>-0.75</v>
      </c>
      <c r="N24">
        <f t="shared" si="8"/>
        <v>0.5625</v>
      </c>
      <c r="O24">
        <f>ABS(M24)</f>
        <v>0.75</v>
      </c>
      <c r="P24">
        <f>ABS(M24 / B24) * 100</f>
        <v>3.2608695652173911</v>
      </c>
      <c r="R24">
        <f>B24-E24</f>
        <v>-0.80000000000000071</v>
      </c>
      <c r="S24">
        <f t="shared" si="11"/>
        <v>0.64000000000000112</v>
      </c>
      <c r="T24">
        <f>ABS(R24)</f>
        <v>0.80000000000000071</v>
      </c>
      <c r="U24">
        <f>ABS(R24 / B24) * 100</f>
        <v>3.4782608695652204</v>
      </c>
    </row>
    <row r="25" spans="1:21" ht="16" x14ac:dyDescent="0.2">
      <c r="A25" s="2">
        <v>24</v>
      </c>
      <c r="B25" s="2">
        <v>24</v>
      </c>
      <c r="C25">
        <f t="shared" si="0"/>
        <v>23.333333333333332</v>
      </c>
      <c r="D25">
        <f t="shared" si="6"/>
        <v>24</v>
      </c>
      <c r="E25">
        <f t="shared" si="7"/>
        <v>23.8</v>
      </c>
      <c r="F25">
        <f t="shared" si="1"/>
        <v>23.666666666666664</v>
      </c>
      <c r="G25">
        <f t="shared" si="2"/>
        <v>0.66666666666666785</v>
      </c>
      <c r="H25">
        <f t="shared" si="3"/>
        <v>0.44444444444444603</v>
      </c>
      <c r="I25">
        <f t="shared" si="4"/>
        <v>0.66666666666666785</v>
      </c>
      <c r="J25">
        <f t="shared" si="5"/>
        <v>2.777777777777783</v>
      </c>
      <c r="M25">
        <f t="shared" si="10"/>
        <v>0</v>
      </c>
      <c r="N25">
        <f t="shared" si="8"/>
        <v>0</v>
      </c>
      <c r="O25">
        <f>ABS(M25)</f>
        <v>0</v>
      </c>
      <c r="P25">
        <f>ABS(M25 / B25) * 100</f>
        <v>0</v>
      </c>
      <c r="R25">
        <f>B25-E25</f>
        <v>0.19999999999999929</v>
      </c>
      <c r="S25">
        <f t="shared" si="11"/>
        <v>3.9999999999999716E-2</v>
      </c>
      <c r="T25">
        <f>ABS(R25)</f>
        <v>0.19999999999999929</v>
      </c>
      <c r="U25">
        <f>ABS(R25 / B25) * 100</f>
        <v>0.83333333333333037</v>
      </c>
    </row>
    <row r="26" spans="1:21" ht="16" x14ac:dyDescent="0.2">
      <c r="A26" s="2">
        <v>25</v>
      </c>
      <c r="B26" s="2">
        <v>20</v>
      </c>
      <c r="C26">
        <f t="shared" si="0"/>
        <v>22.333333333333332</v>
      </c>
      <c r="D26">
        <f t="shared" si="6"/>
        <v>22.5</v>
      </c>
      <c r="E26">
        <f t="shared" si="7"/>
        <v>23.2</v>
      </c>
      <c r="F26">
        <f t="shared" si="1"/>
        <v>21.166666666666664</v>
      </c>
      <c r="G26">
        <f t="shared" si="2"/>
        <v>-2.3333333333333321</v>
      </c>
      <c r="H26">
        <f t="shared" si="3"/>
        <v>5.4444444444444393</v>
      </c>
      <c r="I26">
        <f t="shared" si="4"/>
        <v>2.3333333333333321</v>
      </c>
      <c r="J26">
        <f t="shared" si="5"/>
        <v>11.666666666666661</v>
      </c>
      <c r="M26">
        <f t="shared" si="10"/>
        <v>-2.5</v>
      </c>
      <c r="N26">
        <f t="shared" si="8"/>
        <v>6.25</v>
      </c>
      <c r="O26">
        <f>ABS(M26)</f>
        <v>2.5</v>
      </c>
      <c r="P26">
        <f>ABS(M26 / B26) * 100</f>
        <v>12.5</v>
      </c>
      <c r="R26">
        <f>B26-E26</f>
        <v>-3.1999999999999993</v>
      </c>
      <c r="S26">
        <f t="shared" si="11"/>
        <v>10.239999999999995</v>
      </c>
      <c r="T26">
        <f>ABS(R26)</f>
        <v>3.1999999999999993</v>
      </c>
      <c r="U26">
        <f>ABS(R26 / B26) * 100</f>
        <v>15.999999999999998</v>
      </c>
    </row>
    <row r="27" spans="1:21" ht="16" x14ac:dyDescent="0.2">
      <c r="A27" s="2">
        <v>26</v>
      </c>
      <c r="B27" s="2">
        <v>20</v>
      </c>
      <c r="C27">
        <f t="shared" si="0"/>
        <v>21.333333333333332</v>
      </c>
      <c r="D27">
        <f t="shared" si="6"/>
        <v>21.75</v>
      </c>
      <c r="E27">
        <f t="shared" si="7"/>
        <v>22</v>
      </c>
      <c r="F27">
        <f t="shared" si="1"/>
        <v>20.666666666666664</v>
      </c>
      <c r="G27">
        <f t="shared" si="2"/>
        <v>-1.3333333333333321</v>
      </c>
      <c r="H27">
        <f t="shared" si="3"/>
        <v>1.7777777777777746</v>
      </c>
      <c r="I27">
        <f t="shared" si="4"/>
        <v>1.3333333333333321</v>
      </c>
      <c r="J27">
        <f t="shared" si="5"/>
        <v>6.6666666666666607</v>
      </c>
      <c r="M27">
        <f t="shared" si="10"/>
        <v>-1.75</v>
      </c>
      <c r="N27">
        <f t="shared" si="8"/>
        <v>3.0625</v>
      </c>
      <c r="O27">
        <f>ABS(M27)</f>
        <v>1.75</v>
      </c>
      <c r="P27">
        <f>ABS(M27 / B27) * 100</f>
        <v>8.75</v>
      </c>
      <c r="R27">
        <f>B27-E27</f>
        <v>-2</v>
      </c>
      <c r="S27">
        <f t="shared" si="11"/>
        <v>4</v>
      </c>
      <c r="T27">
        <f>ABS(R27)</f>
        <v>2</v>
      </c>
      <c r="U27">
        <f>ABS(R27 / B27) * 100</f>
        <v>10</v>
      </c>
    </row>
    <row r="28" spans="1:21" ht="16" x14ac:dyDescent="0.2">
      <c r="A28" s="2">
        <v>27</v>
      </c>
      <c r="B28" s="2">
        <v>15</v>
      </c>
      <c r="C28">
        <f t="shared" si="0"/>
        <v>18.333333333333332</v>
      </c>
      <c r="D28">
        <f t="shared" si="6"/>
        <v>19.75</v>
      </c>
      <c r="E28">
        <f t="shared" si="7"/>
        <v>20.399999999999999</v>
      </c>
      <c r="F28">
        <f t="shared" si="1"/>
        <v>16.666666666666664</v>
      </c>
      <c r="G28">
        <f t="shared" si="2"/>
        <v>-3.3333333333333321</v>
      </c>
      <c r="H28">
        <f t="shared" si="3"/>
        <v>11.111111111111104</v>
      </c>
      <c r="I28">
        <f t="shared" si="4"/>
        <v>3.3333333333333321</v>
      </c>
      <c r="J28">
        <f t="shared" si="5"/>
        <v>22.222222222222214</v>
      </c>
      <c r="M28">
        <f t="shared" si="10"/>
        <v>-4.75</v>
      </c>
      <c r="N28">
        <f t="shared" si="8"/>
        <v>22.5625</v>
      </c>
      <c r="O28">
        <f>ABS(M28)</f>
        <v>4.75</v>
      </c>
      <c r="P28">
        <f>ABS(M28 / B28) * 100</f>
        <v>31.666666666666664</v>
      </c>
      <c r="R28">
        <f>B28-E28</f>
        <v>-5.3999999999999986</v>
      </c>
      <c r="S28">
        <f t="shared" si="11"/>
        <v>29.159999999999986</v>
      </c>
      <c r="T28">
        <f>ABS(R28)</f>
        <v>5.3999999999999986</v>
      </c>
      <c r="U28">
        <f>ABS(R28 / B28) * 100</f>
        <v>35.999999999999993</v>
      </c>
    </row>
    <row r="29" spans="1:21" ht="16" x14ac:dyDescent="0.2">
      <c r="A29" s="2">
        <v>28</v>
      </c>
      <c r="B29" s="2">
        <v>20</v>
      </c>
      <c r="C29">
        <f t="shared" si="0"/>
        <v>18.333333333333332</v>
      </c>
      <c r="D29">
        <f t="shared" si="6"/>
        <v>18.75</v>
      </c>
      <c r="E29">
        <f t="shared" si="7"/>
        <v>19.8</v>
      </c>
      <c r="F29">
        <f t="shared" si="1"/>
        <v>19.166666666666664</v>
      </c>
      <c r="G29">
        <f t="shared" si="2"/>
        <v>1.6666666666666679</v>
      </c>
      <c r="H29">
        <f t="shared" si="3"/>
        <v>2.7777777777777817</v>
      </c>
      <c r="I29">
        <f t="shared" si="4"/>
        <v>1.6666666666666679</v>
      </c>
      <c r="J29">
        <f t="shared" si="5"/>
        <v>8.3333333333333393</v>
      </c>
      <c r="M29">
        <f t="shared" si="10"/>
        <v>1.25</v>
      </c>
      <c r="N29">
        <f t="shared" si="8"/>
        <v>1.5625</v>
      </c>
      <c r="O29">
        <f>ABS(M29)</f>
        <v>1.25</v>
      </c>
      <c r="P29">
        <f>ABS(M29 / B29) * 100</f>
        <v>6.25</v>
      </c>
      <c r="R29">
        <f>B29-E29</f>
        <v>0.19999999999999929</v>
      </c>
      <c r="S29">
        <f t="shared" si="11"/>
        <v>3.9999999999999716E-2</v>
      </c>
      <c r="T29">
        <f>ABS(R29)</f>
        <v>0.19999999999999929</v>
      </c>
      <c r="U29">
        <f>ABS(R29 / B29) * 100</f>
        <v>0.99999999999999634</v>
      </c>
    </row>
    <row r="30" spans="1:21" ht="16" x14ac:dyDescent="0.2">
      <c r="A30" s="2">
        <v>29</v>
      </c>
      <c r="B30" s="2">
        <v>17</v>
      </c>
      <c r="C30">
        <f t="shared" si="0"/>
        <v>17.333333333333332</v>
      </c>
      <c r="D30">
        <f t="shared" si="6"/>
        <v>18</v>
      </c>
      <c r="E30">
        <f t="shared" si="7"/>
        <v>18.399999999999999</v>
      </c>
      <c r="F30">
        <f t="shared" si="1"/>
        <v>17.166666666666664</v>
      </c>
      <c r="G30">
        <f t="shared" si="2"/>
        <v>-0.33333333333333215</v>
      </c>
      <c r="H30">
        <f t="shared" si="3"/>
        <v>0.11111111111111033</v>
      </c>
      <c r="I30">
        <f t="shared" si="4"/>
        <v>0.33333333333333215</v>
      </c>
      <c r="J30">
        <f t="shared" si="5"/>
        <v>1.9607843137254832</v>
      </c>
      <c r="M30">
        <f t="shared" si="10"/>
        <v>-1</v>
      </c>
      <c r="N30">
        <f t="shared" si="8"/>
        <v>1</v>
      </c>
      <c r="O30">
        <f t="shared" si="9"/>
        <v>1</v>
      </c>
      <c r="P30">
        <f>ABS(M30 / B30) * 100</f>
        <v>5.8823529411764701</v>
      </c>
      <c r="R30">
        <f>B30-E30</f>
        <v>-1.3999999999999986</v>
      </c>
      <c r="S30">
        <f t="shared" si="11"/>
        <v>1.959999999999996</v>
      </c>
      <c r="T30">
        <f>ABS(R30)</f>
        <v>1.3999999999999986</v>
      </c>
      <c r="U30">
        <f>ABS(R30 / B30) * 100</f>
        <v>8.2352941176470509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Brendan Ebel</cp:lastModifiedBy>
  <dcterms:created xsi:type="dcterms:W3CDTF">2021-04-19T03:52:47Z</dcterms:created>
  <dcterms:modified xsi:type="dcterms:W3CDTF">2025-02-17T03:59:20Z</dcterms:modified>
</cp:coreProperties>
</file>