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twhite/code/caliad/doco/"/>
    </mc:Choice>
  </mc:AlternateContent>
  <xr:revisionPtr revIDLastSave="0" documentId="13_ncr:1_{29D1368F-445D-534A-B49A-1197D36EA94C}" xr6:coauthVersionLast="46" xr6:coauthVersionMax="46" xr10:uidLastSave="{00000000-0000-0000-0000-000000000000}"/>
  <bookViews>
    <workbookView xWindow="0" yWindow="0" windowWidth="28800" windowHeight="18000" activeTab="6" xr2:uid="{68D2FF76-B0A3-2841-B418-5D81E6E261B0}"/>
  </bookViews>
  <sheets>
    <sheet name="Entities" sheetId="12" r:id="rId1"/>
    <sheet name="Notes" sheetId="3" r:id="rId2"/>
    <sheet name="Programme (ORIGINAL)" sheetId="8" state="hidden" r:id="rId3"/>
    <sheet name="Programme1" sheetId="7" state="hidden" r:id="rId4"/>
    <sheet name="Programme2" sheetId="9" state="hidden" r:id="rId5"/>
    <sheet name="Programme3" sheetId="10" state="hidden" r:id="rId6"/>
    <sheet name="Programme" sheetId="11" r:id="rId7"/>
    <sheet name="Sessions" sheetId="17" r:id="rId8"/>
    <sheet name="Grading" sheetId="15" r:id="rId9"/>
    <sheet name="Cohorts" sheetId="16" r:id="rId10"/>
    <sheet name="Item Rotation" sheetId="14" r:id="rId11"/>
    <sheet name="Items" sheetId="13" r:id="rId12"/>
    <sheet name="Participants" sheetId="5" r:id="rId13"/>
    <sheet name="Clubs" sheetId="2" r:id="rId14"/>
    <sheet name="Regions" sheetId="6" r:id="rId15"/>
    <sheet name="Age Groups" sheetId="4" r:id="rId16"/>
  </sheets>
  <definedNames>
    <definedName name="_xlnm._FilterDatabase" localSheetId="15" hidden="1">'Age Groups'!$A$1:$N$1</definedName>
    <definedName name="_xlnm._FilterDatabase" localSheetId="13">Clubs!$A$1:$AR$1</definedName>
    <definedName name="_xlnm._FilterDatabase" localSheetId="8" hidden="1">Grading!$A$1:$S$429</definedName>
    <definedName name="_xlnm._FilterDatabase" localSheetId="6" hidden="1">Programme!$A$1:$AM$435</definedName>
    <definedName name="_xlnm._FilterDatabase" localSheetId="2" hidden="1">'Programme (ORIGINAL)'!$A$1:$E$1</definedName>
    <definedName name="_xlnm._FilterDatabase" localSheetId="3" hidden="1">Programme1!$A$1:$F$1</definedName>
    <definedName name="_xlnm._FilterDatabase" localSheetId="5" hidden="1">Programme3!$A$1:$O$1</definedName>
    <definedName name="_xlnm._FilterDatabase" localSheetId="14" hidden="1">Regions!$A$1:$C$12</definedName>
    <definedName name="_xlnm.Print_Area" localSheetId="10">'Item Rotation'!$A$1:$G$23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1" l="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Z111" i="11"/>
  <c r="Z112" i="11"/>
  <c r="Z113" i="11"/>
  <c r="Z114" i="11"/>
  <c r="Z115" i="11"/>
  <c r="Z116" i="11"/>
  <c r="Z117" i="11"/>
  <c r="Z118" i="11"/>
  <c r="Z119" i="11"/>
  <c r="Z120" i="11"/>
  <c r="Z121" i="11"/>
  <c r="Z122" i="11"/>
  <c r="Z123" i="11"/>
  <c r="Z124" i="11"/>
  <c r="Z125" i="11"/>
  <c r="Z126" i="11"/>
  <c r="Z127" i="11"/>
  <c r="Z128" i="11"/>
  <c r="Z129" i="11"/>
  <c r="Z130" i="11"/>
  <c r="Z131" i="11"/>
  <c r="Z132" i="11"/>
  <c r="Z133" i="11"/>
  <c r="Z134" i="11"/>
  <c r="Z135" i="11"/>
  <c r="Z136" i="11"/>
  <c r="Z137" i="11"/>
  <c r="Z138" i="11"/>
  <c r="Z139" i="11"/>
  <c r="Z140" i="11"/>
  <c r="Z141" i="11"/>
  <c r="Z142" i="11"/>
  <c r="Z143" i="11"/>
  <c r="Z144" i="11"/>
  <c r="Z145" i="11"/>
  <c r="Z146" i="11"/>
  <c r="Z147" i="11"/>
  <c r="Z148" i="11"/>
  <c r="Z149" i="11"/>
  <c r="Z150" i="11"/>
  <c r="Z151" i="11"/>
  <c r="Z152" i="11"/>
  <c r="Z153" i="11"/>
  <c r="Z154" i="11"/>
  <c r="Z155" i="11"/>
  <c r="Z156" i="11"/>
  <c r="Z157" i="11"/>
  <c r="Z158" i="11"/>
  <c r="Z159" i="11"/>
  <c r="Z160" i="11"/>
  <c r="Z161" i="11"/>
  <c r="Z162" i="11"/>
  <c r="Z163" i="11"/>
  <c r="Z164" i="11"/>
  <c r="Z165" i="11"/>
  <c r="Z166" i="11"/>
  <c r="Z167" i="11"/>
  <c r="Z168" i="11"/>
  <c r="Z169" i="11"/>
  <c r="Z170" i="11"/>
  <c r="Z171" i="11"/>
  <c r="Z172" i="11"/>
  <c r="Z173" i="11"/>
  <c r="Z174" i="11"/>
  <c r="Z175" i="11"/>
  <c r="Z176" i="11"/>
  <c r="Z177" i="11"/>
  <c r="Z178" i="11"/>
  <c r="Z179" i="11"/>
  <c r="Z180" i="11"/>
  <c r="Z181" i="11"/>
  <c r="Z182" i="11"/>
  <c r="Z183" i="11"/>
  <c r="Z184" i="11"/>
  <c r="Z185" i="11"/>
  <c r="Z186" i="11"/>
  <c r="Z187" i="11"/>
  <c r="Z188" i="11"/>
  <c r="Z189" i="11"/>
  <c r="Z190" i="11"/>
  <c r="Z191" i="11"/>
  <c r="Z192" i="11"/>
  <c r="Z193" i="11"/>
  <c r="Z194" i="11"/>
  <c r="Z195" i="11"/>
  <c r="Z196" i="11"/>
  <c r="Z197" i="11"/>
  <c r="Z198" i="11"/>
  <c r="Z199" i="11"/>
  <c r="Z200" i="11"/>
  <c r="Z201" i="11"/>
  <c r="Z202" i="11"/>
  <c r="Z203" i="11"/>
  <c r="Z204" i="11"/>
  <c r="Z205" i="11"/>
  <c r="Z206" i="11"/>
  <c r="Z207" i="11"/>
  <c r="Z208" i="11"/>
  <c r="Z209" i="11"/>
  <c r="Z210" i="11"/>
  <c r="Z211" i="11"/>
  <c r="Z212" i="11"/>
  <c r="Z213" i="11"/>
  <c r="Z214" i="11"/>
  <c r="Z215" i="11"/>
  <c r="Z216" i="11"/>
  <c r="Z217" i="11"/>
  <c r="Z218" i="11"/>
  <c r="Z219" i="11"/>
  <c r="Z220" i="11"/>
  <c r="Z221" i="11"/>
  <c r="Z222" i="11"/>
  <c r="Z223" i="11"/>
  <c r="Z224" i="11"/>
  <c r="Z225" i="11"/>
  <c r="Z226" i="11"/>
  <c r="Z227" i="11"/>
  <c r="Z228" i="11"/>
  <c r="Z229" i="11"/>
  <c r="Z230" i="11"/>
  <c r="Z231" i="11"/>
  <c r="Z232" i="11"/>
  <c r="Z233" i="11"/>
  <c r="Z234" i="11"/>
  <c r="Z235" i="11"/>
  <c r="Z236" i="11"/>
  <c r="Z237" i="11"/>
  <c r="Z238" i="11"/>
  <c r="Z239" i="11"/>
  <c r="Z240" i="11"/>
  <c r="Z241" i="11"/>
  <c r="Z242" i="11"/>
  <c r="Z243" i="11"/>
  <c r="Z244" i="11"/>
  <c r="Z245" i="11"/>
  <c r="Z246" i="11"/>
  <c r="Z247" i="11"/>
  <c r="Z248" i="11"/>
  <c r="Z249" i="11"/>
  <c r="Z250" i="11"/>
  <c r="Z251" i="11"/>
  <c r="Z252" i="11"/>
  <c r="Z253" i="11"/>
  <c r="Z254" i="11"/>
  <c r="Z255" i="11"/>
  <c r="Z256" i="11"/>
  <c r="Z257" i="11"/>
  <c r="Z258" i="11"/>
  <c r="Z259" i="11"/>
  <c r="Z260" i="11"/>
  <c r="Z261" i="11"/>
  <c r="Z262" i="11"/>
  <c r="Z263" i="11"/>
  <c r="Z264" i="11"/>
  <c r="Z265" i="11"/>
  <c r="Z266" i="11"/>
  <c r="Z267" i="11"/>
  <c r="Z268" i="11"/>
  <c r="Z269" i="11"/>
  <c r="Z270" i="11"/>
  <c r="Z271" i="11"/>
  <c r="Z272" i="11"/>
  <c r="Z273" i="11"/>
  <c r="Z274" i="11"/>
  <c r="Z275" i="11"/>
  <c r="Z276" i="11"/>
  <c r="Z277" i="11"/>
  <c r="Z278" i="11"/>
  <c r="Z279" i="11"/>
  <c r="Z280" i="11"/>
  <c r="Z281" i="11"/>
  <c r="Z282" i="11"/>
  <c r="Z283" i="11"/>
  <c r="Z284" i="11"/>
  <c r="Z285" i="11"/>
  <c r="Z286" i="11"/>
  <c r="Z287" i="11"/>
  <c r="Z288" i="11"/>
  <c r="Z289" i="11"/>
  <c r="Z290" i="11"/>
  <c r="Z291" i="11"/>
  <c r="Z292" i="11"/>
  <c r="Z293" i="11"/>
  <c r="Z294" i="11"/>
  <c r="Z295" i="11"/>
  <c r="Z296" i="11"/>
  <c r="Z297" i="11"/>
  <c r="Z298" i="11"/>
  <c r="Z299" i="11"/>
  <c r="Z300" i="11"/>
  <c r="Z301" i="11"/>
  <c r="Z302" i="11"/>
  <c r="Z303" i="11"/>
  <c r="Z304" i="11"/>
  <c r="Z305" i="11"/>
  <c r="Z306" i="11"/>
  <c r="Z307" i="11"/>
  <c r="Z308" i="11"/>
  <c r="Z309" i="11"/>
  <c r="Z310" i="11"/>
  <c r="Z311" i="11"/>
  <c r="Z312" i="11"/>
  <c r="Z313" i="11"/>
  <c r="Z314" i="11"/>
  <c r="Z315" i="11"/>
  <c r="Z316" i="11"/>
  <c r="Z317" i="11"/>
  <c r="Z318" i="11"/>
  <c r="Z319" i="11"/>
  <c r="Z320" i="11"/>
  <c r="Z321" i="11"/>
  <c r="Z322" i="11"/>
  <c r="Z323" i="11"/>
  <c r="Z324" i="11"/>
  <c r="Z325" i="11"/>
  <c r="Z326" i="11"/>
  <c r="Z327" i="11"/>
  <c r="Z328" i="11"/>
  <c r="Z329" i="11"/>
  <c r="Z330" i="11"/>
  <c r="Z331" i="11"/>
  <c r="Z332" i="11"/>
  <c r="Z333" i="11"/>
  <c r="Z334" i="11"/>
  <c r="Z335" i="11"/>
  <c r="Z336" i="11"/>
  <c r="Z337" i="11"/>
  <c r="Z338" i="11"/>
  <c r="Z339" i="11"/>
  <c r="Z340" i="11"/>
  <c r="Z341" i="11"/>
  <c r="Z342" i="11"/>
  <c r="Z343" i="11"/>
  <c r="Z344" i="11"/>
  <c r="Z345" i="11"/>
  <c r="Z346" i="11"/>
  <c r="Z347" i="11"/>
  <c r="Z348" i="11"/>
  <c r="Z349" i="11"/>
  <c r="Z350" i="11"/>
  <c r="Z351" i="11"/>
  <c r="Z352" i="11"/>
  <c r="Z353" i="11"/>
  <c r="Z354" i="11"/>
  <c r="Z355" i="11"/>
  <c r="Z356" i="11"/>
  <c r="Z357" i="11"/>
  <c r="Z358" i="11"/>
  <c r="Z359" i="11"/>
  <c r="Z360" i="11"/>
  <c r="Z361" i="11"/>
  <c r="Z362" i="11"/>
  <c r="Z363" i="11"/>
  <c r="Z364" i="11"/>
  <c r="Z365" i="11"/>
  <c r="Z366" i="11"/>
  <c r="Z367" i="11"/>
  <c r="Z368" i="11"/>
  <c r="Z369" i="11"/>
  <c r="Z370" i="11"/>
  <c r="Z371" i="11"/>
  <c r="Z372" i="11"/>
  <c r="Z373" i="11"/>
  <c r="Z374" i="11"/>
  <c r="Z375" i="11"/>
  <c r="Z376" i="11"/>
  <c r="Z377" i="11"/>
  <c r="Z378" i="11"/>
  <c r="Z379" i="11"/>
  <c r="Z380" i="11"/>
  <c r="Z381" i="11"/>
  <c r="Z382" i="11"/>
  <c r="Z383" i="11"/>
  <c r="Z384" i="11"/>
  <c r="Z385" i="11"/>
  <c r="Z386" i="11"/>
  <c r="Z387" i="11"/>
  <c r="Z388" i="11"/>
  <c r="Z389" i="11"/>
  <c r="Z390" i="11"/>
  <c r="Z391" i="11"/>
  <c r="Z392" i="11"/>
  <c r="Z393" i="11"/>
  <c r="Z394" i="11"/>
  <c r="Z395" i="11"/>
  <c r="Z396" i="11"/>
  <c r="Z397" i="11"/>
  <c r="Z398" i="11"/>
  <c r="Z399" i="11"/>
  <c r="Z400" i="11"/>
  <c r="Z401" i="11"/>
  <c r="Z402" i="11"/>
  <c r="Z403" i="11"/>
  <c r="Z404" i="11"/>
  <c r="Z405" i="11"/>
  <c r="Z406" i="11"/>
  <c r="Z407" i="11"/>
  <c r="Z408" i="11"/>
  <c r="Z409" i="11"/>
  <c r="Z410" i="11"/>
  <c r="Z411" i="11"/>
  <c r="Z412" i="11"/>
  <c r="Z413" i="11"/>
  <c r="Z414" i="11"/>
  <c r="Z415" i="11"/>
  <c r="Z416" i="11"/>
  <c r="Z417" i="11"/>
  <c r="Z418" i="11"/>
  <c r="Z419" i="11"/>
  <c r="Z420" i="11"/>
  <c r="Z421" i="11"/>
  <c r="Z422" i="11"/>
  <c r="Z423" i="11"/>
  <c r="Z424" i="11"/>
  <c r="Z425" i="11"/>
  <c r="Z426" i="11"/>
  <c r="Z427" i="11"/>
  <c r="Z428" i="11"/>
  <c r="Z429" i="11"/>
  <c r="Z430" i="11"/>
  <c r="Z431" i="11"/>
  <c r="Z432" i="11"/>
  <c r="Z433" i="11"/>
  <c r="Z434" i="11"/>
  <c r="Z435" i="11"/>
  <c r="Z2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Y111" i="11"/>
  <c r="Y112" i="11"/>
  <c r="Y113" i="11"/>
  <c r="Y114" i="11"/>
  <c r="Y115" i="11"/>
  <c r="Y116" i="11"/>
  <c r="Y117" i="11"/>
  <c r="Y118" i="11"/>
  <c r="Y119" i="11"/>
  <c r="Y120" i="11"/>
  <c r="Y121" i="11"/>
  <c r="Y122" i="11"/>
  <c r="Y123" i="11"/>
  <c r="Y124" i="11"/>
  <c r="Y125" i="11"/>
  <c r="Y126" i="11"/>
  <c r="Y127" i="11"/>
  <c r="Y128" i="11"/>
  <c r="Y129" i="11"/>
  <c r="Y130" i="11"/>
  <c r="Y131" i="11"/>
  <c r="Y132" i="11"/>
  <c r="Y133" i="11"/>
  <c r="Y134" i="11"/>
  <c r="Y135" i="11"/>
  <c r="Y136" i="11"/>
  <c r="Y137" i="11"/>
  <c r="Y138" i="11"/>
  <c r="Y139" i="11"/>
  <c r="Y140" i="11"/>
  <c r="Y141" i="11"/>
  <c r="Y142" i="11"/>
  <c r="Y143" i="11"/>
  <c r="Y144" i="11"/>
  <c r="Y145" i="11"/>
  <c r="Y146" i="11"/>
  <c r="Y147" i="11"/>
  <c r="Y148" i="11"/>
  <c r="Y149" i="11"/>
  <c r="Y150" i="11"/>
  <c r="Y151" i="11"/>
  <c r="Y152" i="11"/>
  <c r="Y153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0" i="11"/>
  <c r="Y171" i="11"/>
  <c r="Y172" i="11"/>
  <c r="Y173" i="11"/>
  <c r="Y174" i="11"/>
  <c r="Y175" i="11"/>
  <c r="Y176" i="11"/>
  <c r="Y177" i="11"/>
  <c r="Y178" i="11"/>
  <c r="Y179" i="11"/>
  <c r="Y180" i="11"/>
  <c r="Y181" i="11"/>
  <c r="Y182" i="11"/>
  <c r="Y183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1" i="11"/>
  <c r="Y202" i="11"/>
  <c r="Y203" i="11"/>
  <c r="Y204" i="11"/>
  <c r="Y205" i="11"/>
  <c r="Y206" i="11"/>
  <c r="Y207" i="11"/>
  <c r="Y208" i="11"/>
  <c r="Y209" i="11"/>
  <c r="Y210" i="11"/>
  <c r="Y211" i="11"/>
  <c r="Y212" i="11"/>
  <c r="Y213" i="11"/>
  <c r="Y214" i="11"/>
  <c r="Y215" i="11"/>
  <c r="Y216" i="11"/>
  <c r="Y217" i="11"/>
  <c r="Y218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4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2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69" i="11"/>
  <c r="Y270" i="11"/>
  <c r="Y271" i="11"/>
  <c r="Y272" i="11"/>
  <c r="Y273" i="11"/>
  <c r="Y274" i="11"/>
  <c r="Y275" i="11"/>
  <c r="Y276" i="11"/>
  <c r="Y277" i="11"/>
  <c r="Y278" i="11"/>
  <c r="Y279" i="11"/>
  <c r="Y280" i="11"/>
  <c r="Y281" i="11"/>
  <c r="Y282" i="11"/>
  <c r="Y283" i="11"/>
  <c r="Y284" i="11"/>
  <c r="Y285" i="11"/>
  <c r="Y286" i="11"/>
  <c r="Y287" i="11"/>
  <c r="Y288" i="11"/>
  <c r="Y289" i="11"/>
  <c r="Y290" i="11"/>
  <c r="Y291" i="11"/>
  <c r="Y292" i="11"/>
  <c r="Y293" i="11"/>
  <c r="Y294" i="11"/>
  <c r="Y295" i="11"/>
  <c r="Y296" i="11"/>
  <c r="Y297" i="11"/>
  <c r="Y298" i="11"/>
  <c r="Y299" i="11"/>
  <c r="Y300" i="11"/>
  <c r="Y301" i="11"/>
  <c r="Y302" i="11"/>
  <c r="Y303" i="11"/>
  <c r="Y304" i="11"/>
  <c r="Y305" i="11"/>
  <c r="Y306" i="11"/>
  <c r="Y307" i="11"/>
  <c r="Y308" i="11"/>
  <c r="Y309" i="11"/>
  <c r="Y310" i="11"/>
  <c r="Y311" i="11"/>
  <c r="Y312" i="11"/>
  <c r="Y313" i="11"/>
  <c r="Y314" i="11"/>
  <c r="Y315" i="11"/>
  <c r="Y316" i="11"/>
  <c r="Y317" i="11"/>
  <c r="Y318" i="11"/>
  <c r="Y319" i="11"/>
  <c r="Y320" i="11"/>
  <c r="Y321" i="11"/>
  <c r="Y322" i="11"/>
  <c r="Y323" i="11"/>
  <c r="Y324" i="11"/>
  <c r="Y325" i="11"/>
  <c r="Y326" i="11"/>
  <c r="Y327" i="11"/>
  <c r="Y328" i="11"/>
  <c r="Y329" i="11"/>
  <c r="Y330" i="11"/>
  <c r="Y331" i="11"/>
  <c r="Y332" i="11"/>
  <c r="Y333" i="11"/>
  <c r="Y334" i="11"/>
  <c r="Y335" i="11"/>
  <c r="Y336" i="11"/>
  <c r="Y337" i="11"/>
  <c r="Y338" i="11"/>
  <c r="Y339" i="11"/>
  <c r="Y340" i="11"/>
  <c r="Y341" i="11"/>
  <c r="Y342" i="11"/>
  <c r="Y343" i="11"/>
  <c r="Y344" i="11"/>
  <c r="Y345" i="11"/>
  <c r="Y346" i="11"/>
  <c r="Y347" i="11"/>
  <c r="Y348" i="11"/>
  <c r="Y349" i="11"/>
  <c r="Y350" i="11"/>
  <c r="Y351" i="11"/>
  <c r="Y352" i="11"/>
  <c r="Y353" i="11"/>
  <c r="Y354" i="11"/>
  <c r="Y355" i="11"/>
  <c r="Y356" i="11"/>
  <c r="Y357" i="11"/>
  <c r="Y358" i="11"/>
  <c r="Y359" i="11"/>
  <c r="Y360" i="11"/>
  <c r="Y361" i="11"/>
  <c r="Y362" i="11"/>
  <c r="Y363" i="11"/>
  <c r="Y364" i="11"/>
  <c r="Y365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3" i="11"/>
  <c r="Y384" i="11"/>
  <c r="Y385" i="11"/>
  <c r="Y386" i="11"/>
  <c r="Y387" i="11"/>
  <c r="Y388" i="11"/>
  <c r="Y389" i="11"/>
  <c r="Y390" i="11"/>
  <c r="Y391" i="11"/>
  <c r="Y392" i="11"/>
  <c r="Y393" i="11"/>
  <c r="Y394" i="11"/>
  <c r="Y395" i="11"/>
  <c r="Y396" i="11"/>
  <c r="Y397" i="11"/>
  <c r="Y398" i="11"/>
  <c r="Y399" i="11"/>
  <c r="Y400" i="11"/>
  <c r="Y401" i="11"/>
  <c r="Y402" i="11"/>
  <c r="Y403" i="11"/>
  <c r="Y404" i="11"/>
  <c r="Y405" i="11"/>
  <c r="Y406" i="11"/>
  <c r="Y407" i="11"/>
  <c r="Y408" i="11"/>
  <c r="Y409" i="11"/>
  <c r="Y410" i="11"/>
  <c r="Y411" i="11"/>
  <c r="Y412" i="11"/>
  <c r="Y413" i="11"/>
  <c r="Y414" i="11"/>
  <c r="Y415" i="11"/>
  <c r="Y416" i="11"/>
  <c r="Y417" i="11"/>
  <c r="Y418" i="11"/>
  <c r="Y419" i="11"/>
  <c r="Y420" i="11"/>
  <c r="Y421" i="11"/>
  <c r="Y422" i="11"/>
  <c r="Y423" i="11"/>
  <c r="Y424" i="11"/>
  <c r="Y425" i="11"/>
  <c r="Y426" i="11"/>
  <c r="Y427" i="11"/>
  <c r="Y428" i="11"/>
  <c r="Y429" i="11"/>
  <c r="Y430" i="11"/>
  <c r="Y431" i="11"/>
  <c r="Y432" i="11"/>
  <c r="Y433" i="11"/>
  <c r="Y434" i="11"/>
  <c r="Y435" i="11"/>
  <c r="B15" i="11"/>
  <c r="B16" i="11"/>
  <c r="B20" i="11"/>
  <c r="B21" i="11"/>
  <c r="B22" i="11"/>
  <c r="B2" i="11"/>
  <c r="B3" i="11"/>
  <c r="B4" i="11"/>
  <c r="B46" i="11"/>
  <c r="B47" i="11"/>
  <c r="B48" i="11"/>
  <c r="B61" i="11"/>
  <c r="B62" i="11"/>
  <c r="B63" i="11"/>
  <c r="B74" i="11"/>
  <c r="B75" i="11"/>
  <c r="B76" i="11"/>
  <c r="B89" i="11"/>
  <c r="B90" i="11"/>
  <c r="B91" i="11"/>
  <c r="B110" i="11"/>
  <c r="B111" i="11"/>
  <c r="B112" i="11"/>
  <c r="B128" i="11"/>
  <c r="B129" i="11"/>
  <c r="B130" i="11"/>
  <c r="B146" i="11"/>
  <c r="B147" i="11"/>
  <c r="B148" i="11"/>
  <c r="B163" i="11"/>
  <c r="B164" i="11"/>
  <c r="B165" i="11"/>
  <c r="B178" i="11"/>
  <c r="B179" i="11"/>
  <c r="B180" i="11"/>
  <c r="B131" i="11"/>
  <c r="B132" i="11"/>
  <c r="B133" i="11"/>
  <c r="B199" i="11"/>
  <c r="B200" i="11"/>
  <c r="B201" i="11"/>
  <c r="B217" i="11"/>
  <c r="B218" i="11"/>
  <c r="B219" i="11"/>
  <c r="B240" i="11"/>
  <c r="B241" i="11"/>
  <c r="B242" i="11"/>
  <c r="B49" i="11"/>
  <c r="B50" i="11"/>
  <c r="B51" i="11"/>
  <c r="B258" i="11"/>
  <c r="B259" i="11"/>
  <c r="B260" i="11"/>
  <c r="B276" i="11"/>
  <c r="B277" i="11"/>
  <c r="B278" i="11"/>
  <c r="B291" i="11"/>
  <c r="B292" i="11"/>
  <c r="B293" i="11"/>
  <c r="B294" i="11"/>
  <c r="B295" i="11"/>
  <c r="B296" i="11"/>
  <c r="B304" i="11"/>
  <c r="B305" i="11"/>
  <c r="B306" i="11"/>
  <c r="B322" i="11"/>
  <c r="B323" i="11"/>
  <c r="B324" i="11"/>
  <c r="B336" i="11"/>
  <c r="B337" i="11"/>
  <c r="B338" i="11"/>
  <c r="B243" i="11"/>
  <c r="B244" i="11"/>
  <c r="B245" i="11"/>
  <c r="B345" i="11"/>
  <c r="B346" i="11"/>
  <c r="B347" i="11"/>
  <c r="B355" i="11"/>
  <c r="B356" i="11"/>
  <c r="B357" i="11"/>
  <c r="B358" i="11"/>
  <c r="B149" i="11"/>
  <c r="B150" i="11"/>
  <c r="B151" i="11"/>
  <c r="B166" i="11"/>
  <c r="B167" i="11"/>
  <c r="B168" i="11"/>
  <c r="B77" i="11"/>
  <c r="B78" i="11"/>
  <c r="B79" i="11"/>
  <c r="B40" i="11"/>
  <c r="B41" i="11"/>
  <c r="B42" i="11"/>
  <c r="B5" i="11"/>
  <c r="B6" i="11"/>
  <c r="B7" i="11"/>
  <c r="B375" i="11"/>
  <c r="B376" i="11"/>
  <c r="B377" i="11"/>
  <c r="B92" i="11"/>
  <c r="B93" i="11"/>
  <c r="B94" i="11"/>
  <c r="B169" i="11"/>
  <c r="B170" i="11"/>
  <c r="B171" i="11"/>
  <c r="B80" i="11"/>
  <c r="B81" i="11"/>
  <c r="B82" i="11"/>
  <c r="B202" i="11"/>
  <c r="B203" i="11"/>
  <c r="B204" i="11"/>
  <c r="B220" i="11"/>
  <c r="B221" i="11"/>
  <c r="B222" i="11"/>
  <c r="B181" i="11"/>
  <c r="B182" i="11"/>
  <c r="B183" i="11"/>
  <c r="B396" i="11"/>
  <c r="B397" i="11"/>
  <c r="B398" i="11"/>
  <c r="B261" i="11"/>
  <c r="B262" i="11"/>
  <c r="B263" i="11"/>
  <c r="B279" i="11"/>
  <c r="B280" i="11"/>
  <c r="B281" i="11"/>
  <c r="B307" i="11"/>
  <c r="B308" i="11"/>
  <c r="B309" i="11"/>
  <c r="B325" i="11"/>
  <c r="B326" i="11"/>
  <c r="B327" i="11"/>
  <c r="B246" i="11"/>
  <c r="B247" i="11"/>
  <c r="B248" i="11"/>
  <c r="B348" i="11"/>
  <c r="B349" i="11"/>
  <c r="B350" i="11"/>
  <c r="B399" i="11"/>
  <c r="B400" i="11"/>
  <c r="B401" i="11"/>
  <c r="B402" i="11"/>
  <c r="B378" i="11"/>
  <c r="B379" i="11"/>
  <c r="B380" i="11"/>
  <c r="B52" i="11"/>
  <c r="B53" i="11"/>
  <c r="B54" i="11"/>
  <c r="B64" i="11"/>
  <c r="B95" i="11"/>
  <c r="B96" i="11"/>
  <c r="B97" i="11"/>
  <c r="B184" i="11"/>
  <c r="B185" i="11"/>
  <c r="B186" i="11"/>
  <c r="B134" i="11"/>
  <c r="B135" i="11"/>
  <c r="B136" i="11"/>
  <c r="B23" i="11"/>
  <c r="B24" i="11"/>
  <c r="B25" i="11"/>
  <c r="B26" i="11"/>
  <c r="B27" i="11"/>
  <c r="B28" i="11"/>
  <c r="B29" i="11"/>
  <c r="B30" i="11"/>
  <c r="B172" i="11"/>
  <c r="B173" i="11"/>
  <c r="B174" i="11"/>
  <c r="B381" i="11"/>
  <c r="B382" i="11"/>
  <c r="B383" i="11"/>
  <c r="B83" i="11"/>
  <c r="B84" i="11"/>
  <c r="B85" i="11"/>
  <c r="B31" i="11"/>
  <c r="B32" i="11"/>
  <c r="B33" i="11"/>
  <c r="B17" i="11"/>
  <c r="B18" i="11"/>
  <c r="B19" i="11"/>
  <c r="B264" i="11"/>
  <c r="B265" i="11"/>
  <c r="B266" i="11"/>
  <c r="B282" i="11"/>
  <c r="B283" i="11"/>
  <c r="B284" i="11"/>
  <c r="B205" i="11"/>
  <c r="B206" i="11"/>
  <c r="B207" i="11"/>
  <c r="B416" i="11"/>
  <c r="B417" i="11"/>
  <c r="B34" i="11"/>
  <c r="B35" i="11"/>
  <c r="B36" i="11"/>
  <c r="B223" i="11"/>
  <c r="B224" i="11"/>
  <c r="B225" i="11"/>
  <c r="B226" i="11"/>
  <c r="B227" i="11"/>
  <c r="B384" i="11"/>
  <c r="B385" i="11"/>
  <c r="B386" i="11"/>
  <c r="B359" i="11"/>
  <c r="B360" i="11"/>
  <c r="B361" i="11"/>
  <c r="B208" i="11"/>
  <c r="B209" i="11"/>
  <c r="B210" i="11"/>
  <c r="B98" i="11"/>
  <c r="B99" i="11"/>
  <c r="B100" i="11"/>
  <c r="B310" i="11"/>
  <c r="B311" i="11"/>
  <c r="B312" i="11"/>
  <c r="B328" i="11"/>
  <c r="B329" i="11"/>
  <c r="B330" i="11"/>
  <c r="B113" i="11"/>
  <c r="B114" i="11"/>
  <c r="B115" i="11"/>
  <c r="B427" i="11"/>
  <c r="B428" i="11"/>
  <c r="B429" i="11"/>
  <c r="B403" i="11"/>
  <c r="B404" i="11"/>
  <c r="B405" i="11"/>
  <c r="B152" i="11"/>
  <c r="B153" i="11"/>
  <c r="B154" i="11"/>
  <c r="B137" i="11"/>
  <c r="B138" i="11"/>
  <c r="B139" i="11"/>
  <c r="B55" i="11"/>
  <c r="B56" i="11"/>
  <c r="B57" i="11"/>
  <c r="B65" i="11"/>
  <c r="B66" i="11"/>
  <c r="B67" i="11"/>
  <c r="B68" i="11"/>
  <c r="B69" i="11"/>
  <c r="B70" i="11"/>
  <c r="B228" i="11"/>
  <c r="B229" i="11"/>
  <c r="B230" i="11"/>
  <c r="B116" i="11"/>
  <c r="B117" i="11"/>
  <c r="B118" i="11"/>
  <c r="B362" i="11"/>
  <c r="B363" i="11"/>
  <c r="B364" i="11"/>
  <c r="B211" i="11"/>
  <c r="B212" i="11"/>
  <c r="B213" i="11"/>
  <c r="B418" i="11"/>
  <c r="B419" i="11"/>
  <c r="B420" i="11"/>
  <c r="B421" i="11"/>
  <c r="B422" i="11"/>
  <c r="B423" i="11"/>
  <c r="B231" i="11"/>
  <c r="B232" i="11"/>
  <c r="B233" i="11"/>
  <c r="B119" i="11"/>
  <c r="B120" i="11"/>
  <c r="B121" i="11"/>
  <c r="B430" i="11"/>
  <c r="B431" i="11"/>
  <c r="B432" i="11"/>
  <c r="B249" i="11"/>
  <c r="B250" i="11"/>
  <c r="B251" i="11"/>
  <c r="B351" i="11"/>
  <c r="B352" i="11"/>
  <c r="B365" i="11"/>
  <c r="B366" i="11"/>
  <c r="B367" i="11"/>
  <c r="B267" i="11"/>
  <c r="B268" i="11"/>
  <c r="B269" i="11"/>
  <c r="B313" i="11"/>
  <c r="B314" i="11"/>
  <c r="B315" i="11"/>
  <c r="B252" i="11"/>
  <c r="B253" i="11"/>
  <c r="B254" i="11"/>
  <c r="B368" i="11"/>
  <c r="B369" i="11"/>
  <c r="B370" i="11"/>
  <c r="B270" i="11"/>
  <c r="B271" i="11"/>
  <c r="B272" i="11"/>
  <c r="B285" i="11"/>
  <c r="B286" i="11"/>
  <c r="B287" i="11"/>
  <c r="B297" i="11"/>
  <c r="B298" i="11"/>
  <c r="B299" i="11"/>
  <c r="B300" i="11"/>
  <c r="B316" i="11"/>
  <c r="B317" i="11"/>
  <c r="B318" i="11"/>
  <c r="B331" i="11"/>
  <c r="B332" i="11"/>
  <c r="B339" i="11"/>
  <c r="B340" i="11"/>
  <c r="B255" i="11"/>
  <c r="B256" i="11"/>
  <c r="B257" i="11"/>
  <c r="B353" i="11"/>
  <c r="B354" i="11"/>
  <c r="B371" i="11"/>
  <c r="B372" i="11"/>
  <c r="B373" i="11"/>
  <c r="B374" i="11"/>
  <c r="B406" i="11"/>
  <c r="B407" i="11"/>
  <c r="B408" i="11"/>
  <c r="B214" i="11"/>
  <c r="B215" i="11"/>
  <c r="B216" i="11"/>
  <c r="B424" i="11"/>
  <c r="B425" i="11"/>
  <c r="B426" i="11"/>
  <c r="B234" i="11"/>
  <c r="B235" i="11"/>
  <c r="B236" i="11"/>
  <c r="B237" i="11"/>
  <c r="B238" i="11"/>
  <c r="B239" i="11"/>
  <c r="B122" i="11"/>
  <c r="B123" i="11"/>
  <c r="B124" i="11"/>
  <c r="B409" i="11"/>
  <c r="B410" i="11"/>
  <c r="B411" i="11"/>
  <c r="B412" i="11"/>
  <c r="B273" i="11"/>
  <c r="B274" i="11"/>
  <c r="B275" i="11"/>
  <c r="B288" i="11"/>
  <c r="B289" i="11"/>
  <c r="B290" i="11"/>
  <c r="B301" i="11"/>
  <c r="B302" i="11"/>
  <c r="B303" i="11"/>
  <c r="B319" i="11"/>
  <c r="B320" i="11"/>
  <c r="B321" i="11"/>
  <c r="B333" i="11"/>
  <c r="B334" i="11"/>
  <c r="B335" i="11"/>
  <c r="B341" i="11"/>
  <c r="B342" i="11"/>
  <c r="B343" i="11"/>
  <c r="B344" i="11"/>
  <c r="B125" i="11"/>
  <c r="B126" i="11"/>
  <c r="B127" i="11"/>
  <c r="B433" i="11"/>
  <c r="B434" i="11"/>
  <c r="B435" i="11"/>
  <c r="B390" i="11"/>
  <c r="B391" i="11"/>
  <c r="B392" i="11"/>
  <c r="B413" i="11"/>
  <c r="B414" i="11"/>
  <c r="B415" i="11"/>
  <c r="B58" i="11"/>
  <c r="B59" i="11"/>
  <c r="B60" i="11"/>
  <c r="B71" i="11"/>
  <c r="B72" i="11"/>
  <c r="B73" i="11"/>
  <c r="B101" i="11"/>
  <c r="B102" i="11"/>
  <c r="B103" i="11"/>
  <c r="B104" i="11"/>
  <c r="B105" i="11"/>
  <c r="B106" i="11"/>
  <c r="B187" i="11"/>
  <c r="B188" i="11"/>
  <c r="B189" i="11"/>
  <c r="B140" i="11"/>
  <c r="B141" i="11"/>
  <c r="B142" i="11"/>
  <c r="B37" i="11"/>
  <c r="B38" i="11"/>
  <c r="B39" i="11"/>
  <c r="B8" i="11"/>
  <c r="B9" i="11"/>
  <c r="B10" i="11"/>
  <c r="B387" i="11"/>
  <c r="B388" i="11"/>
  <c r="B389" i="11"/>
  <c r="B143" i="11"/>
  <c r="B144" i="11"/>
  <c r="B145" i="11"/>
  <c r="B43" i="11"/>
  <c r="B44" i="11"/>
  <c r="B45" i="11"/>
  <c r="B155" i="11"/>
  <c r="B156" i="11"/>
  <c r="B157" i="11"/>
  <c r="B158" i="11"/>
  <c r="B159" i="11"/>
  <c r="B107" i="11"/>
  <c r="B108" i="11"/>
  <c r="B109" i="11"/>
  <c r="B190" i="11"/>
  <c r="B191" i="11"/>
  <c r="B192" i="11"/>
  <c r="B193" i="11"/>
  <c r="B194" i="11"/>
  <c r="B195" i="11"/>
  <c r="B86" i="11"/>
  <c r="B87" i="11"/>
  <c r="B88" i="11"/>
  <c r="B11" i="11"/>
  <c r="B12" i="11"/>
  <c r="B13" i="11"/>
  <c r="B196" i="11"/>
  <c r="B197" i="11"/>
  <c r="B198" i="11"/>
  <c r="B393" i="11"/>
  <c r="B394" i="11"/>
  <c r="B395" i="11"/>
  <c r="B175" i="11"/>
  <c r="B176" i="11"/>
  <c r="B177" i="11"/>
  <c r="B160" i="11"/>
  <c r="B161" i="11"/>
  <c r="B162" i="11"/>
  <c r="B14" i="11"/>
  <c r="I391" i="11"/>
  <c r="J391" i="11"/>
  <c r="I392" i="11"/>
  <c r="J392" i="11"/>
  <c r="I393" i="11"/>
  <c r="J393" i="11"/>
  <c r="I394" i="11"/>
  <c r="J394" i="11"/>
  <c r="I395" i="11"/>
  <c r="J395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390" i="11"/>
  <c r="J390" i="11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191" i="16"/>
  <c r="A192" i="16"/>
  <c r="A193" i="16"/>
  <c r="A194" i="16"/>
  <c r="A195" i="16"/>
  <c r="A196" i="16"/>
  <c r="A197" i="16"/>
  <c r="A198" i="16"/>
  <c r="A199" i="16"/>
  <c r="A200" i="16"/>
  <c r="A201" i="16"/>
  <c r="A202" i="16"/>
  <c r="A203" i="16"/>
  <c r="A204" i="16"/>
  <c r="A205" i="16"/>
  <c r="A206" i="16"/>
  <c r="A207" i="16"/>
  <c r="A208" i="16"/>
  <c r="A209" i="16"/>
  <c r="A210" i="16"/>
  <c r="A211" i="16"/>
  <c r="A212" i="16"/>
  <c r="A213" i="16"/>
  <c r="A214" i="16"/>
  <c r="A215" i="16"/>
  <c r="A216" i="16"/>
  <c r="A217" i="16"/>
  <c r="A218" i="16"/>
  <c r="A219" i="16"/>
  <c r="A220" i="16"/>
  <c r="A221" i="16"/>
  <c r="A222" i="16"/>
  <c r="A223" i="16"/>
  <c r="A224" i="16"/>
  <c r="A225" i="16"/>
  <c r="A226" i="16"/>
  <c r="A227" i="16"/>
  <c r="A228" i="16"/>
  <c r="A229" i="16"/>
  <c r="A230" i="16"/>
  <c r="A231" i="16"/>
  <c r="A232" i="16"/>
  <c r="A233" i="16"/>
  <c r="A234" i="16"/>
  <c r="A235" i="16"/>
  <c r="A236" i="16"/>
  <c r="A237" i="16"/>
  <c r="A238" i="16"/>
  <c r="A239" i="16"/>
  <c r="A240" i="16"/>
  <c r="A241" i="16"/>
  <c r="A242" i="16"/>
  <c r="A243" i="16"/>
  <c r="A244" i="16"/>
  <c r="A245" i="16"/>
  <c r="A246" i="16"/>
  <c r="A247" i="16"/>
  <c r="A248" i="16"/>
  <c r="A249" i="16"/>
  <c r="A2" i="16"/>
  <c r="O250" i="15"/>
  <c r="N250" i="15" s="1"/>
  <c r="O280" i="15"/>
  <c r="N280" i="15" s="1"/>
  <c r="O309" i="15"/>
  <c r="N309" i="15" s="1"/>
  <c r="O44" i="15"/>
  <c r="N44" i="15" s="1"/>
  <c r="P44" i="15" s="1"/>
  <c r="O14" i="15"/>
  <c r="N14" i="15" s="1"/>
  <c r="P14" i="15" s="1"/>
  <c r="O52" i="15"/>
  <c r="N52" i="15" s="1"/>
  <c r="P52" i="15" s="1"/>
  <c r="O89" i="15"/>
  <c r="N89" i="15" s="1"/>
  <c r="P89" i="15" s="1"/>
  <c r="O73" i="15"/>
  <c r="N73" i="15" s="1"/>
  <c r="P73" i="15" s="1"/>
  <c r="O201" i="15"/>
  <c r="N201" i="15" s="1"/>
  <c r="P201" i="15" s="1"/>
  <c r="O313" i="15"/>
  <c r="N313" i="15" s="1"/>
  <c r="O38" i="15"/>
  <c r="N38" i="15" s="1"/>
  <c r="P38" i="15" s="1"/>
  <c r="O81" i="15"/>
  <c r="N81" i="15" s="1"/>
  <c r="P81" i="15" s="1"/>
  <c r="O231" i="15"/>
  <c r="N231" i="15" s="1"/>
  <c r="P231" i="15" s="1"/>
  <c r="O193" i="15"/>
  <c r="N193" i="15" s="1"/>
  <c r="P193" i="15" s="1"/>
  <c r="O171" i="15"/>
  <c r="N171" i="15" s="1"/>
  <c r="P171" i="15" s="1"/>
  <c r="O238" i="15"/>
  <c r="N238" i="15" s="1"/>
  <c r="P238" i="15" s="1"/>
  <c r="O317" i="15"/>
  <c r="N317" i="15" s="1"/>
  <c r="O31" i="15"/>
  <c r="N31" i="15" s="1"/>
  <c r="P31" i="15" s="1"/>
  <c r="O155" i="15"/>
  <c r="N155" i="15" s="1"/>
  <c r="P155" i="15" s="1"/>
  <c r="O67" i="15"/>
  <c r="N67" i="15" s="1"/>
  <c r="P67" i="15" s="1"/>
  <c r="O97" i="15"/>
  <c r="N97" i="15" s="1"/>
  <c r="P97" i="15" s="1"/>
  <c r="O140" i="15"/>
  <c r="N140" i="15" s="1"/>
  <c r="P140" i="15" s="1"/>
  <c r="O209" i="15"/>
  <c r="N209" i="15" s="1"/>
  <c r="P209" i="15" s="1"/>
  <c r="O321" i="15"/>
  <c r="N321" i="15" s="1"/>
  <c r="O8" i="15"/>
  <c r="N8" i="15" s="1"/>
  <c r="P8" i="15" s="1"/>
  <c r="O146" i="15"/>
  <c r="N146" i="15" s="1"/>
  <c r="P146" i="15" s="1"/>
  <c r="O188" i="15"/>
  <c r="N188" i="15" s="1"/>
  <c r="P188" i="15" s="1"/>
  <c r="O164" i="15"/>
  <c r="N164" i="15" s="1"/>
  <c r="P164" i="15" s="1"/>
  <c r="O118" i="15"/>
  <c r="N118" i="15" s="1"/>
  <c r="P118" i="15" s="1"/>
  <c r="O176" i="15"/>
  <c r="N176" i="15" s="1"/>
  <c r="P176" i="15" s="1"/>
  <c r="O282" i="15"/>
  <c r="N282" i="15" s="1"/>
  <c r="O283" i="15"/>
  <c r="N283" i="15" s="1"/>
  <c r="O275" i="15"/>
  <c r="N275" i="15" s="1"/>
  <c r="O226" i="15"/>
  <c r="N226" i="15" s="1"/>
  <c r="P226" i="15" s="1"/>
  <c r="O3" i="15"/>
  <c r="N3" i="15" s="1"/>
  <c r="P3" i="15" s="1"/>
  <c r="O107" i="15"/>
  <c r="N107" i="15" s="1"/>
  <c r="P107" i="15" s="1"/>
  <c r="O23" i="15"/>
  <c r="N23" i="15" s="1"/>
  <c r="P23" i="15" s="1"/>
  <c r="O220" i="15"/>
  <c r="N220" i="15" s="1"/>
  <c r="P220" i="15" s="1"/>
  <c r="O247" i="15"/>
  <c r="N247" i="15" s="1"/>
  <c r="P247" i="15" s="1"/>
  <c r="O276" i="15"/>
  <c r="N276" i="15" s="1"/>
  <c r="O150" i="15"/>
  <c r="N150" i="15" s="1"/>
  <c r="P150" i="15" s="1"/>
  <c r="O137" i="15"/>
  <c r="N137" i="15" s="1"/>
  <c r="P137" i="15" s="1"/>
  <c r="O63" i="15"/>
  <c r="N63" i="15" s="1"/>
  <c r="P63" i="15" s="1"/>
  <c r="O113" i="15"/>
  <c r="N113" i="15" s="1"/>
  <c r="P113" i="15" s="1"/>
  <c r="O295" i="15"/>
  <c r="N295" i="15" s="1"/>
  <c r="O296" i="15"/>
  <c r="N296" i="15" s="1"/>
  <c r="O281" i="15"/>
  <c r="N281" i="15" s="1"/>
  <c r="O251" i="15"/>
  <c r="N251" i="15" s="1"/>
  <c r="O252" i="15"/>
  <c r="N252" i="15" s="1"/>
  <c r="O386" i="15"/>
  <c r="N386" i="15" s="1"/>
  <c r="O387" i="15"/>
  <c r="N387" i="15" s="1"/>
  <c r="O355" i="15"/>
  <c r="N355" i="15" s="1"/>
  <c r="O325" i="15"/>
  <c r="N325" i="15" s="1"/>
  <c r="O368" i="15"/>
  <c r="N368" i="15" s="1"/>
  <c r="O359" i="15"/>
  <c r="N359" i="15" s="1"/>
  <c r="O48" i="15"/>
  <c r="N48" i="15" s="1"/>
  <c r="P48" i="15" s="1"/>
  <c r="O18" i="15"/>
  <c r="N18" i="15" s="1"/>
  <c r="P18" i="15" s="1"/>
  <c r="O56" i="15"/>
  <c r="N56" i="15" s="1"/>
  <c r="P56" i="15" s="1"/>
  <c r="O93" i="15"/>
  <c r="N93" i="15" s="1"/>
  <c r="P93" i="15" s="1"/>
  <c r="O77" i="15"/>
  <c r="N77" i="15" s="1"/>
  <c r="P77" i="15" s="1"/>
  <c r="O205" i="15"/>
  <c r="N205" i="15" s="1"/>
  <c r="P205" i="15" s="1"/>
  <c r="O360" i="15"/>
  <c r="N360" i="15" s="1"/>
  <c r="O42" i="15"/>
  <c r="N42" i="15" s="1"/>
  <c r="P42" i="15" s="1"/>
  <c r="O85" i="15"/>
  <c r="N85" i="15" s="1"/>
  <c r="P85" i="15" s="1"/>
  <c r="O235" i="15"/>
  <c r="N235" i="15" s="1"/>
  <c r="P235" i="15" s="1"/>
  <c r="O197" i="15"/>
  <c r="N197" i="15" s="1"/>
  <c r="P197" i="15" s="1"/>
  <c r="O174" i="15"/>
  <c r="N174" i="15" s="1"/>
  <c r="P174" i="15" s="1"/>
  <c r="O242" i="15"/>
  <c r="N242" i="15" s="1"/>
  <c r="P242" i="15" s="1"/>
  <c r="O361" i="15"/>
  <c r="N361" i="15" s="1"/>
  <c r="O35" i="15"/>
  <c r="N35" i="15" s="1"/>
  <c r="P35" i="15" s="1"/>
  <c r="O159" i="15"/>
  <c r="N159" i="15" s="1"/>
  <c r="P159" i="15" s="1"/>
  <c r="O70" i="15"/>
  <c r="N70" i="15" s="1"/>
  <c r="P70" i="15" s="1"/>
  <c r="O101" i="15"/>
  <c r="N101" i="15" s="1"/>
  <c r="P101" i="15" s="1"/>
  <c r="O143" i="15"/>
  <c r="N143" i="15" s="1"/>
  <c r="P143" i="15" s="1"/>
  <c r="O213" i="15"/>
  <c r="N213" i="15" s="1"/>
  <c r="P213" i="15" s="1"/>
  <c r="O362" i="15"/>
  <c r="N362" i="15" s="1"/>
  <c r="O12" i="15"/>
  <c r="N12" i="15" s="1"/>
  <c r="P12" i="15" s="1"/>
  <c r="O148" i="15"/>
  <c r="N148" i="15" s="1"/>
  <c r="P148" i="15" s="1"/>
  <c r="O249" i="15"/>
  <c r="N249" i="15" s="1"/>
  <c r="P249" i="15" s="1"/>
  <c r="O168" i="15"/>
  <c r="N168" i="15" s="1"/>
  <c r="P168" i="15" s="1"/>
  <c r="O122" i="15"/>
  <c r="N122" i="15" s="1"/>
  <c r="P122" i="15" s="1"/>
  <c r="O180" i="15"/>
  <c r="N180" i="15" s="1"/>
  <c r="P180" i="15" s="1"/>
  <c r="O326" i="15"/>
  <c r="N326" i="15" s="1"/>
  <c r="O327" i="15"/>
  <c r="N327" i="15" s="1"/>
  <c r="O363" i="15"/>
  <c r="N363" i="15" s="1"/>
  <c r="O228" i="15"/>
  <c r="N228" i="15" s="1"/>
  <c r="P228" i="15" s="1"/>
  <c r="O4" i="15"/>
  <c r="N4" i="15" s="1"/>
  <c r="P4" i="15" s="1"/>
  <c r="O111" i="15"/>
  <c r="N111" i="15" s="1"/>
  <c r="P111" i="15" s="1"/>
  <c r="O26" i="15"/>
  <c r="N26" i="15" s="1"/>
  <c r="P26" i="15" s="1"/>
  <c r="O224" i="15"/>
  <c r="N224" i="15" s="1"/>
  <c r="P224" i="15" s="1"/>
  <c r="O152" i="15"/>
  <c r="N152" i="15" s="1"/>
  <c r="P152" i="15" s="1"/>
  <c r="O364" i="15"/>
  <c r="N364" i="15" s="1"/>
  <c r="O139" i="15"/>
  <c r="N139" i="15" s="1"/>
  <c r="P139" i="15" s="1"/>
  <c r="O66" i="15"/>
  <c r="N66" i="15" s="1"/>
  <c r="P66" i="15" s="1"/>
  <c r="O117" i="15"/>
  <c r="N117" i="15" s="1"/>
  <c r="P117" i="15" s="1"/>
  <c r="O129" i="15"/>
  <c r="N129" i="15" s="1"/>
  <c r="P129" i="15" s="1"/>
  <c r="O187" i="15"/>
  <c r="N187" i="15" s="1"/>
  <c r="P187" i="15" s="1"/>
  <c r="O394" i="15"/>
  <c r="N394" i="15" s="1"/>
  <c r="O395" i="15"/>
  <c r="N395" i="15" s="1"/>
  <c r="O396" i="15"/>
  <c r="N396" i="15" s="1"/>
  <c r="O397" i="15"/>
  <c r="N397" i="15" s="1"/>
  <c r="O398" i="15"/>
  <c r="N398" i="15" s="1"/>
  <c r="O399" i="15"/>
  <c r="N399" i="15" s="1"/>
  <c r="O400" i="15"/>
  <c r="N400" i="15" s="1"/>
  <c r="O401" i="15"/>
  <c r="N401" i="15" s="1"/>
  <c r="O402" i="15"/>
  <c r="N402" i="15" s="1"/>
  <c r="O272" i="15"/>
  <c r="N272" i="15" s="1"/>
  <c r="O253" i="15"/>
  <c r="N253" i="15" s="1"/>
  <c r="O278" i="15"/>
  <c r="N278" i="15" s="1"/>
  <c r="O310" i="15"/>
  <c r="N310" i="15" s="1"/>
  <c r="O45" i="15"/>
  <c r="N45" i="15" s="1"/>
  <c r="P45" i="15" s="1"/>
  <c r="O15" i="15"/>
  <c r="N15" i="15" s="1"/>
  <c r="P15" i="15" s="1"/>
  <c r="O53" i="15"/>
  <c r="N53" i="15" s="1"/>
  <c r="P53" i="15" s="1"/>
  <c r="O90" i="15"/>
  <c r="N90" i="15" s="1"/>
  <c r="P90" i="15" s="1"/>
  <c r="O74" i="15"/>
  <c r="N74" i="15" s="1"/>
  <c r="P74" i="15" s="1"/>
  <c r="O202" i="15"/>
  <c r="N202" i="15" s="1"/>
  <c r="P202" i="15" s="1"/>
  <c r="O314" i="15"/>
  <c r="N314" i="15" s="1"/>
  <c r="O39" i="15"/>
  <c r="N39" i="15" s="1"/>
  <c r="P39" i="15" s="1"/>
  <c r="O82" i="15"/>
  <c r="N82" i="15" s="1"/>
  <c r="P82" i="15" s="1"/>
  <c r="O232" i="15"/>
  <c r="N232" i="15" s="1"/>
  <c r="P232" i="15" s="1"/>
  <c r="O29" i="15"/>
  <c r="N29" i="15" s="1"/>
  <c r="P29" i="15" s="1"/>
  <c r="O194" i="15"/>
  <c r="N194" i="15" s="1"/>
  <c r="P194" i="15" s="1"/>
  <c r="O172" i="15"/>
  <c r="N172" i="15" s="1"/>
  <c r="P172" i="15" s="1"/>
  <c r="O318" i="15"/>
  <c r="N318" i="15" s="1"/>
  <c r="O6" i="15"/>
  <c r="N6" i="15" s="1"/>
  <c r="P6" i="15" s="1"/>
  <c r="O156" i="15"/>
  <c r="N156" i="15" s="1"/>
  <c r="P156" i="15" s="1"/>
  <c r="O68" i="15"/>
  <c r="N68" i="15" s="1"/>
  <c r="P68" i="15" s="1"/>
  <c r="O98" i="15"/>
  <c r="N98" i="15" s="1"/>
  <c r="P98" i="15" s="1"/>
  <c r="O241" i="15"/>
  <c r="N241" i="15" s="1"/>
  <c r="P241" i="15" s="1"/>
  <c r="O210" i="15"/>
  <c r="N210" i="15" s="1"/>
  <c r="P210" i="15" s="1"/>
  <c r="O322" i="15"/>
  <c r="N322" i="15" s="1"/>
  <c r="O165" i="15"/>
  <c r="N165" i="15" s="1"/>
  <c r="P165" i="15" s="1"/>
  <c r="O119" i="15"/>
  <c r="N119" i="15" s="1"/>
  <c r="P119" i="15" s="1"/>
  <c r="O177" i="15"/>
  <c r="N177" i="15" s="1"/>
  <c r="P177" i="15" s="1"/>
  <c r="O217" i="15"/>
  <c r="N217" i="15" s="1"/>
  <c r="P217" i="15" s="1"/>
  <c r="O142" i="15"/>
  <c r="N142" i="15" s="1"/>
  <c r="P142" i="15" s="1"/>
  <c r="O2" i="15"/>
  <c r="N2" i="15" s="1"/>
  <c r="P2" i="15" s="1"/>
  <c r="O284" i="15"/>
  <c r="N284" i="15" s="1"/>
  <c r="O285" i="15"/>
  <c r="N285" i="15" s="1"/>
  <c r="O254" i="15"/>
  <c r="N254" i="15" s="1"/>
  <c r="O190" i="15"/>
  <c r="N190" i="15" s="1"/>
  <c r="P190" i="15" s="1"/>
  <c r="O108" i="15"/>
  <c r="N108" i="15" s="1"/>
  <c r="P108" i="15" s="1"/>
  <c r="O132" i="15"/>
  <c r="N132" i="15" s="1"/>
  <c r="P132" i="15" s="1"/>
  <c r="O183" i="15"/>
  <c r="N183" i="15" s="1"/>
  <c r="P183" i="15" s="1"/>
  <c r="O61" i="15"/>
  <c r="N61" i="15" s="1"/>
  <c r="P61" i="15" s="1"/>
  <c r="O136" i="15"/>
  <c r="N136" i="15" s="1"/>
  <c r="P136" i="15" s="1"/>
  <c r="O255" i="15"/>
  <c r="N255" i="15" s="1"/>
  <c r="O151" i="15"/>
  <c r="N151" i="15" s="1"/>
  <c r="P151" i="15" s="1"/>
  <c r="O147" i="15"/>
  <c r="N147" i="15" s="1"/>
  <c r="P147" i="15" s="1"/>
  <c r="O227" i="15"/>
  <c r="N227" i="15" s="1"/>
  <c r="P227" i="15" s="1"/>
  <c r="O24" i="15"/>
  <c r="N24" i="15" s="1"/>
  <c r="P24" i="15" s="1"/>
  <c r="O125" i="15"/>
  <c r="N125" i="15" s="1"/>
  <c r="P125" i="15" s="1"/>
  <c r="O114" i="15"/>
  <c r="N114" i="15" s="1"/>
  <c r="P114" i="15" s="1"/>
  <c r="O256" i="15"/>
  <c r="N256" i="15" s="1"/>
  <c r="O257" i="15"/>
  <c r="N257" i="15" s="1"/>
  <c r="O258" i="15"/>
  <c r="N258" i="15" s="1"/>
  <c r="O388" i="15"/>
  <c r="N388" i="15" s="1"/>
  <c r="O389" i="15"/>
  <c r="N389" i="15" s="1"/>
  <c r="O356" i="15"/>
  <c r="N356" i="15" s="1"/>
  <c r="O328" i="15"/>
  <c r="N328" i="15" s="1"/>
  <c r="O366" i="15"/>
  <c r="N366" i="15" s="1"/>
  <c r="O329" i="15"/>
  <c r="N329" i="15" s="1"/>
  <c r="O49" i="15"/>
  <c r="N49" i="15" s="1"/>
  <c r="P49" i="15" s="1"/>
  <c r="O19" i="15"/>
  <c r="N19" i="15" s="1"/>
  <c r="P19" i="15" s="1"/>
  <c r="O57" i="15"/>
  <c r="N57" i="15" s="1"/>
  <c r="P57" i="15" s="1"/>
  <c r="O94" i="15"/>
  <c r="N94" i="15" s="1"/>
  <c r="P94" i="15" s="1"/>
  <c r="O78" i="15"/>
  <c r="N78" i="15" s="1"/>
  <c r="P78" i="15" s="1"/>
  <c r="O206" i="15"/>
  <c r="N206" i="15" s="1"/>
  <c r="P206" i="15" s="1"/>
  <c r="O330" i="15"/>
  <c r="N330" i="15" s="1"/>
  <c r="O43" i="15"/>
  <c r="N43" i="15" s="1"/>
  <c r="P43" i="15" s="1"/>
  <c r="O86" i="15"/>
  <c r="N86" i="15" s="1"/>
  <c r="P86" i="15" s="1"/>
  <c r="O236" i="15"/>
  <c r="N236" i="15" s="1"/>
  <c r="P236" i="15" s="1"/>
  <c r="O33" i="15"/>
  <c r="N33" i="15" s="1"/>
  <c r="P33" i="15" s="1"/>
  <c r="O198" i="15"/>
  <c r="N198" i="15" s="1"/>
  <c r="P198" i="15" s="1"/>
  <c r="O175" i="15"/>
  <c r="N175" i="15" s="1"/>
  <c r="P175" i="15" s="1"/>
  <c r="O331" i="15"/>
  <c r="N331" i="15" s="1"/>
  <c r="O10" i="15"/>
  <c r="N10" i="15" s="1"/>
  <c r="P10" i="15" s="1"/>
  <c r="O160" i="15"/>
  <c r="N160" i="15" s="1"/>
  <c r="P160" i="15" s="1"/>
  <c r="O71" i="15"/>
  <c r="N71" i="15" s="1"/>
  <c r="P71" i="15" s="1"/>
  <c r="O102" i="15"/>
  <c r="N102" i="15" s="1"/>
  <c r="P102" i="15" s="1"/>
  <c r="O245" i="15"/>
  <c r="N245" i="15" s="1"/>
  <c r="P245" i="15" s="1"/>
  <c r="O214" i="15"/>
  <c r="N214" i="15" s="1"/>
  <c r="P214" i="15" s="1"/>
  <c r="O332" i="15"/>
  <c r="N332" i="15" s="1"/>
  <c r="O169" i="15"/>
  <c r="N169" i="15" s="1"/>
  <c r="P169" i="15" s="1"/>
  <c r="O121" i="15"/>
  <c r="N121" i="15" s="1"/>
  <c r="P121" i="15" s="1"/>
  <c r="O181" i="15"/>
  <c r="N181" i="15" s="1"/>
  <c r="P181" i="15" s="1"/>
  <c r="O221" i="15"/>
  <c r="N221" i="15" s="1"/>
  <c r="P221" i="15" s="1"/>
  <c r="O144" i="15"/>
  <c r="N144" i="15" s="1"/>
  <c r="P144" i="15" s="1"/>
  <c r="O191" i="15"/>
  <c r="N191" i="15" s="1"/>
  <c r="P191" i="15" s="1"/>
  <c r="O333" i="15"/>
  <c r="N333" i="15" s="1"/>
  <c r="O334" i="15"/>
  <c r="N334" i="15" s="1"/>
  <c r="O335" i="15"/>
  <c r="N335" i="15" s="1"/>
  <c r="O153" i="15"/>
  <c r="N153" i="15" s="1"/>
  <c r="P153" i="15" s="1"/>
  <c r="O112" i="15"/>
  <c r="N112" i="15" s="1"/>
  <c r="P112" i="15" s="1"/>
  <c r="O134" i="15"/>
  <c r="N134" i="15" s="1"/>
  <c r="P134" i="15" s="1"/>
  <c r="O186" i="15"/>
  <c r="N186" i="15" s="1"/>
  <c r="P186" i="15" s="1"/>
  <c r="O127" i="15"/>
  <c r="N127" i="15" s="1"/>
  <c r="P127" i="15" s="1"/>
  <c r="O115" i="15"/>
  <c r="N115" i="15" s="1"/>
  <c r="P115" i="15" s="1"/>
  <c r="O336" i="15"/>
  <c r="N336" i="15" s="1"/>
  <c r="O149" i="15"/>
  <c r="N149" i="15" s="1"/>
  <c r="P149" i="15" s="1"/>
  <c r="O229" i="15"/>
  <c r="N229" i="15" s="1"/>
  <c r="P229" i="15" s="1"/>
  <c r="O27" i="15"/>
  <c r="N27" i="15" s="1"/>
  <c r="P27" i="15" s="1"/>
  <c r="O130" i="15"/>
  <c r="N130" i="15" s="1"/>
  <c r="P130" i="15" s="1"/>
  <c r="O375" i="15"/>
  <c r="N375" i="15" s="1"/>
  <c r="O403" i="15"/>
  <c r="N403" i="15" s="1"/>
  <c r="O404" i="15"/>
  <c r="N404" i="15" s="1"/>
  <c r="O405" i="15"/>
  <c r="N405" i="15" s="1"/>
  <c r="O406" i="15"/>
  <c r="N406" i="15" s="1"/>
  <c r="O407" i="15"/>
  <c r="N407" i="15" s="1"/>
  <c r="O408" i="15"/>
  <c r="N408" i="15" s="1"/>
  <c r="O409" i="15"/>
  <c r="N409" i="15" s="1"/>
  <c r="O410" i="15"/>
  <c r="N410" i="15" s="1"/>
  <c r="O411" i="15"/>
  <c r="N411" i="15" s="1"/>
  <c r="O412" i="15"/>
  <c r="N412" i="15" s="1"/>
  <c r="O413" i="15"/>
  <c r="N413" i="15" s="1"/>
  <c r="O414" i="15"/>
  <c r="N414" i="15" s="1"/>
  <c r="O415" i="15"/>
  <c r="N415" i="15" s="1"/>
  <c r="O416" i="15"/>
  <c r="N416" i="15" s="1"/>
  <c r="O273" i="15"/>
  <c r="N273" i="15" s="1"/>
  <c r="O259" i="15"/>
  <c r="N259" i="15" s="1"/>
  <c r="O277" i="15"/>
  <c r="N277" i="15" s="1"/>
  <c r="O311" i="15"/>
  <c r="N311" i="15" s="1"/>
  <c r="O37" i="15"/>
  <c r="N37" i="15" s="1"/>
  <c r="P37" i="15" s="1"/>
  <c r="O46" i="15"/>
  <c r="N46" i="15" s="1"/>
  <c r="P46" i="15" s="1"/>
  <c r="O16" i="15"/>
  <c r="N16" i="15" s="1"/>
  <c r="P16" i="15" s="1"/>
  <c r="O170" i="15"/>
  <c r="N170" i="15" s="1"/>
  <c r="P170" i="15" s="1"/>
  <c r="O54" i="15"/>
  <c r="N54" i="15" s="1"/>
  <c r="P54" i="15" s="1"/>
  <c r="O203" i="15"/>
  <c r="N203" i="15" s="1"/>
  <c r="P203" i="15" s="1"/>
  <c r="O315" i="15"/>
  <c r="N315" i="15" s="1"/>
  <c r="O83" i="15"/>
  <c r="N83" i="15" s="1"/>
  <c r="P83" i="15" s="1"/>
  <c r="O30" i="15"/>
  <c r="N30" i="15" s="1"/>
  <c r="P30" i="15" s="1"/>
  <c r="O154" i="15"/>
  <c r="N154" i="15" s="1"/>
  <c r="P154" i="15" s="1"/>
  <c r="O91" i="15"/>
  <c r="N91" i="15" s="1"/>
  <c r="P91" i="15" s="1"/>
  <c r="O75" i="15"/>
  <c r="N75" i="15" s="1"/>
  <c r="P75" i="15" s="1"/>
  <c r="O239" i="15"/>
  <c r="N239" i="15" s="1"/>
  <c r="P239" i="15" s="1"/>
  <c r="O319" i="15"/>
  <c r="N319" i="15" s="1"/>
  <c r="O7" i="15"/>
  <c r="N7" i="15" s="1"/>
  <c r="P7" i="15" s="1"/>
  <c r="O145" i="15"/>
  <c r="N145" i="15" s="1"/>
  <c r="P145" i="15" s="1"/>
  <c r="O162" i="15"/>
  <c r="N162" i="15" s="1"/>
  <c r="P162" i="15" s="1"/>
  <c r="O196" i="15"/>
  <c r="N196" i="15" s="1"/>
  <c r="P196" i="15" s="1"/>
  <c r="O99" i="15"/>
  <c r="N99" i="15" s="1"/>
  <c r="P99" i="15" s="1"/>
  <c r="O141" i="15"/>
  <c r="N141" i="15" s="1"/>
  <c r="P141" i="15" s="1"/>
  <c r="O323" i="15"/>
  <c r="N323" i="15" s="1"/>
  <c r="O69" i="15"/>
  <c r="N69" i="15" s="1"/>
  <c r="P69" i="15" s="1"/>
  <c r="O106" i="15"/>
  <c r="N106" i="15" s="1"/>
  <c r="P106" i="15" s="1"/>
  <c r="O178" i="15"/>
  <c r="N178" i="15" s="1"/>
  <c r="P178" i="15" s="1"/>
  <c r="O131" i="15"/>
  <c r="N131" i="15" s="1"/>
  <c r="P131" i="15" s="1"/>
  <c r="O218" i="15"/>
  <c r="N218" i="15" s="1"/>
  <c r="P218" i="15" s="1"/>
  <c r="O212" i="15"/>
  <c r="N212" i="15" s="1"/>
  <c r="P212" i="15" s="1"/>
  <c r="O286" i="15"/>
  <c r="N286" i="15" s="1"/>
  <c r="O287" i="15"/>
  <c r="N287" i="15" s="1"/>
  <c r="O260" i="15"/>
  <c r="N260" i="15" s="1"/>
  <c r="O120" i="15"/>
  <c r="N120" i="15" s="1"/>
  <c r="P120" i="15" s="1"/>
  <c r="O184" i="15"/>
  <c r="N184" i="15" s="1"/>
  <c r="P184" i="15" s="1"/>
  <c r="O233" i="15"/>
  <c r="N233" i="15" s="1"/>
  <c r="P233" i="15" s="1"/>
  <c r="O62" i="15"/>
  <c r="N62" i="15" s="1"/>
  <c r="P62" i="15" s="1"/>
  <c r="O124" i="15"/>
  <c r="N124" i="15" s="1"/>
  <c r="P124" i="15" s="1"/>
  <c r="O288" i="15"/>
  <c r="N288" i="15" s="1"/>
  <c r="O261" i="15"/>
  <c r="N261" i="15" s="1"/>
  <c r="O297" i="15"/>
  <c r="N297" i="15" s="1"/>
  <c r="O298" i="15"/>
  <c r="N298" i="15" s="1"/>
  <c r="O299" i="15"/>
  <c r="N299" i="15" s="1"/>
  <c r="O300" i="15"/>
  <c r="N300" i="15" s="1"/>
  <c r="O301" i="15"/>
  <c r="N301" i="15" s="1"/>
  <c r="O302" i="15"/>
  <c r="N302" i="15" s="1"/>
  <c r="O262" i="15"/>
  <c r="N262" i="15" s="1"/>
  <c r="O263" i="15"/>
  <c r="N263" i="15" s="1"/>
  <c r="O264" i="15"/>
  <c r="N264" i="15" s="1"/>
  <c r="O390" i="15"/>
  <c r="N390" i="15" s="1"/>
  <c r="O391" i="15"/>
  <c r="N391" i="15" s="1"/>
  <c r="O357" i="15"/>
  <c r="N357" i="15" s="1"/>
  <c r="O337" i="15"/>
  <c r="N337" i="15" s="1"/>
  <c r="O365" i="15"/>
  <c r="N365" i="15" s="1"/>
  <c r="O338" i="15"/>
  <c r="N338" i="15" s="1"/>
  <c r="O41" i="15"/>
  <c r="N41" i="15" s="1"/>
  <c r="P41" i="15" s="1"/>
  <c r="O50" i="15"/>
  <c r="N50" i="15" s="1"/>
  <c r="P50" i="15" s="1"/>
  <c r="O20" i="15"/>
  <c r="N20" i="15" s="1"/>
  <c r="P20" i="15" s="1"/>
  <c r="O173" i="15"/>
  <c r="N173" i="15" s="1"/>
  <c r="P173" i="15" s="1"/>
  <c r="O58" i="15"/>
  <c r="N58" i="15" s="1"/>
  <c r="P58" i="15" s="1"/>
  <c r="O207" i="15"/>
  <c r="N207" i="15" s="1"/>
  <c r="P207" i="15" s="1"/>
  <c r="O339" i="15"/>
  <c r="N339" i="15" s="1"/>
  <c r="O87" i="15"/>
  <c r="N87" i="15" s="1"/>
  <c r="P87" i="15" s="1"/>
  <c r="O34" i="15"/>
  <c r="N34" i="15" s="1"/>
  <c r="P34" i="15" s="1"/>
  <c r="O158" i="15"/>
  <c r="N158" i="15" s="1"/>
  <c r="P158" i="15" s="1"/>
  <c r="O95" i="15"/>
  <c r="N95" i="15" s="1"/>
  <c r="P95" i="15" s="1"/>
  <c r="O79" i="15"/>
  <c r="N79" i="15" s="1"/>
  <c r="P79" i="15" s="1"/>
  <c r="O243" i="15"/>
  <c r="N243" i="15" s="1"/>
  <c r="P243" i="15" s="1"/>
  <c r="O340" i="15"/>
  <c r="N340" i="15" s="1"/>
  <c r="O11" i="15"/>
  <c r="N11" i="15" s="1"/>
  <c r="P11" i="15" s="1"/>
  <c r="O133" i="15"/>
  <c r="N133" i="15" s="1"/>
  <c r="P133" i="15" s="1"/>
  <c r="O166" i="15"/>
  <c r="N166" i="15" s="1"/>
  <c r="P166" i="15" s="1"/>
  <c r="O200" i="15"/>
  <c r="N200" i="15" s="1"/>
  <c r="P200" i="15" s="1"/>
  <c r="O103" i="15"/>
  <c r="N103" i="15" s="1"/>
  <c r="P103" i="15" s="1"/>
  <c r="O215" i="15"/>
  <c r="N215" i="15" s="1"/>
  <c r="P215" i="15" s="1"/>
  <c r="O341" i="15"/>
  <c r="N341" i="15" s="1"/>
  <c r="O72" i="15"/>
  <c r="N72" i="15" s="1"/>
  <c r="P72" i="15" s="1"/>
  <c r="O110" i="15"/>
  <c r="N110" i="15" s="1"/>
  <c r="P110" i="15" s="1"/>
  <c r="O222" i="15"/>
  <c r="N222" i="15" s="1"/>
  <c r="P222" i="15" s="1"/>
  <c r="O185" i="15"/>
  <c r="N185" i="15" s="1"/>
  <c r="P185" i="15" s="1"/>
  <c r="O237" i="15"/>
  <c r="N237" i="15" s="1"/>
  <c r="P237" i="15" s="1"/>
  <c r="O126" i="15"/>
  <c r="N126" i="15" s="1"/>
  <c r="P126" i="15" s="1"/>
  <c r="O342" i="15"/>
  <c r="N342" i="15" s="1"/>
  <c r="O343" i="15"/>
  <c r="N343" i="15" s="1"/>
  <c r="O344" i="15"/>
  <c r="N344" i="15" s="1"/>
  <c r="O65" i="15"/>
  <c r="N65" i="15" s="1"/>
  <c r="P65" i="15" s="1"/>
  <c r="O5" i="15"/>
  <c r="N5" i="15" s="1"/>
  <c r="P5" i="15" s="1"/>
  <c r="O123" i="15"/>
  <c r="N123" i="15" s="1"/>
  <c r="P123" i="15" s="1"/>
  <c r="O128" i="15"/>
  <c r="N128" i="15" s="1"/>
  <c r="P128" i="15" s="1"/>
  <c r="O138" i="15"/>
  <c r="N138" i="15" s="1"/>
  <c r="P138" i="15" s="1"/>
  <c r="O116" i="15"/>
  <c r="N116" i="15" s="1"/>
  <c r="P116" i="15" s="1"/>
  <c r="O345" i="15"/>
  <c r="N345" i="15" s="1"/>
  <c r="O376" i="15"/>
  <c r="N376" i="15" s="1"/>
  <c r="O377" i="15"/>
  <c r="N377" i="15" s="1"/>
  <c r="O378" i="15"/>
  <c r="N378" i="15" s="1"/>
  <c r="O379" i="15"/>
  <c r="N379" i="15" s="1"/>
  <c r="O380" i="15"/>
  <c r="N380" i="15" s="1"/>
  <c r="O417" i="15"/>
  <c r="N417" i="15" s="1"/>
  <c r="O418" i="15"/>
  <c r="N418" i="15" s="1"/>
  <c r="O419" i="15"/>
  <c r="N419" i="15" s="1"/>
  <c r="O420" i="15"/>
  <c r="N420" i="15" s="1"/>
  <c r="O421" i="15"/>
  <c r="N421" i="15" s="1"/>
  <c r="O422" i="15"/>
  <c r="N422" i="15" s="1"/>
  <c r="O423" i="15"/>
  <c r="N423" i="15" s="1"/>
  <c r="O424" i="15"/>
  <c r="N424" i="15" s="1"/>
  <c r="O425" i="15"/>
  <c r="N425" i="15" s="1"/>
  <c r="O274" i="15"/>
  <c r="N274" i="15" s="1"/>
  <c r="O265" i="15"/>
  <c r="N265" i="15" s="1"/>
  <c r="O279" i="15"/>
  <c r="N279" i="15" s="1"/>
  <c r="O312" i="15"/>
  <c r="N312" i="15" s="1"/>
  <c r="O36" i="15"/>
  <c r="N36" i="15" s="1"/>
  <c r="P36" i="15" s="1"/>
  <c r="O47" i="15"/>
  <c r="N47" i="15" s="1"/>
  <c r="P47" i="15" s="1"/>
  <c r="O230" i="15"/>
  <c r="N230" i="15" s="1"/>
  <c r="P230" i="15" s="1"/>
  <c r="O28" i="15"/>
  <c r="N28" i="15" s="1"/>
  <c r="P28" i="15" s="1"/>
  <c r="O17" i="15"/>
  <c r="N17" i="15" s="1"/>
  <c r="P17" i="15" s="1"/>
  <c r="O55" i="15"/>
  <c r="N55" i="15" s="1"/>
  <c r="P55" i="15" s="1"/>
  <c r="O316" i="15"/>
  <c r="N316" i="15" s="1"/>
  <c r="O84" i="15"/>
  <c r="N84" i="15" s="1"/>
  <c r="P84" i="15" s="1"/>
  <c r="O195" i="15"/>
  <c r="N195" i="15" s="1"/>
  <c r="P195" i="15" s="1"/>
  <c r="O92" i="15"/>
  <c r="N92" i="15" s="1"/>
  <c r="P92" i="15" s="1"/>
  <c r="O76" i="15"/>
  <c r="N76" i="15" s="1"/>
  <c r="P76" i="15" s="1"/>
  <c r="O204" i="15"/>
  <c r="N204" i="15" s="1"/>
  <c r="P204" i="15" s="1"/>
  <c r="O240" i="15"/>
  <c r="N240" i="15" s="1"/>
  <c r="P240" i="15" s="1"/>
  <c r="O320" i="15"/>
  <c r="N320" i="15" s="1"/>
  <c r="O157" i="15"/>
  <c r="N157" i="15" s="1"/>
  <c r="P157" i="15" s="1"/>
  <c r="O163" i="15"/>
  <c r="N163" i="15" s="1"/>
  <c r="P163" i="15" s="1"/>
  <c r="O105" i="15"/>
  <c r="N105" i="15" s="1"/>
  <c r="P105" i="15" s="1"/>
  <c r="O100" i="15"/>
  <c r="N100" i="15" s="1"/>
  <c r="P100" i="15" s="1"/>
  <c r="O246" i="15"/>
  <c r="N246" i="15" s="1"/>
  <c r="P246" i="15" s="1"/>
  <c r="O211" i="15"/>
  <c r="N211" i="15" s="1"/>
  <c r="P211" i="15" s="1"/>
  <c r="O324" i="15"/>
  <c r="N324" i="15" s="1"/>
  <c r="O9" i="15"/>
  <c r="N9" i="15" s="1"/>
  <c r="P9" i="15" s="1"/>
  <c r="O189" i="15"/>
  <c r="N189" i="15" s="1"/>
  <c r="P189" i="15" s="1"/>
  <c r="O225" i="15"/>
  <c r="N225" i="15" s="1"/>
  <c r="P225" i="15" s="1"/>
  <c r="O179" i="15"/>
  <c r="N179" i="15" s="1"/>
  <c r="P179" i="15" s="1"/>
  <c r="O135" i="15"/>
  <c r="N135" i="15" s="1"/>
  <c r="P135" i="15" s="1"/>
  <c r="O219" i="15"/>
  <c r="N219" i="15" s="1"/>
  <c r="P219" i="15" s="1"/>
  <c r="O60" i="15"/>
  <c r="N60" i="15" s="1"/>
  <c r="P60" i="15" s="1"/>
  <c r="O22" i="15"/>
  <c r="N22" i="15" s="1"/>
  <c r="P22" i="15" s="1"/>
  <c r="O266" i="15"/>
  <c r="N266" i="15" s="1"/>
  <c r="O289" i="15"/>
  <c r="N289" i="15" s="1"/>
  <c r="O290" i="15"/>
  <c r="N290" i="15" s="1"/>
  <c r="O291" i="15"/>
  <c r="N291" i="15" s="1"/>
  <c r="O292" i="15"/>
  <c r="N292" i="15" s="1"/>
  <c r="O293" i="15"/>
  <c r="N293" i="15" s="1"/>
  <c r="O294" i="15"/>
  <c r="N294" i="15" s="1"/>
  <c r="O267" i="15"/>
  <c r="N267" i="15" s="1"/>
  <c r="O303" i="15"/>
  <c r="N303" i="15" s="1"/>
  <c r="O304" i="15"/>
  <c r="N304" i="15" s="1"/>
  <c r="O305" i="15"/>
  <c r="N305" i="15" s="1"/>
  <c r="O306" i="15"/>
  <c r="N306" i="15" s="1"/>
  <c r="O307" i="15"/>
  <c r="N307" i="15" s="1"/>
  <c r="O308" i="15"/>
  <c r="N308" i="15" s="1"/>
  <c r="O268" i="15"/>
  <c r="N268" i="15" s="1"/>
  <c r="O269" i="15"/>
  <c r="N269" i="15" s="1"/>
  <c r="O270" i="15"/>
  <c r="N270" i="15" s="1"/>
  <c r="O392" i="15"/>
  <c r="N392" i="15" s="1"/>
  <c r="O393" i="15"/>
  <c r="N393" i="15" s="1"/>
  <c r="O358" i="15"/>
  <c r="N358" i="15" s="1"/>
  <c r="O346" i="15"/>
  <c r="N346" i="15" s="1"/>
  <c r="O367" i="15"/>
  <c r="N367" i="15" s="1"/>
  <c r="O347" i="15"/>
  <c r="N347" i="15" s="1"/>
  <c r="O40" i="15"/>
  <c r="N40" i="15" s="1"/>
  <c r="P40" i="15" s="1"/>
  <c r="O51" i="15"/>
  <c r="N51" i="15" s="1"/>
  <c r="P51" i="15" s="1"/>
  <c r="O234" i="15"/>
  <c r="N234" i="15" s="1"/>
  <c r="P234" i="15" s="1"/>
  <c r="O32" i="15"/>
  <c r="N32" i="15" s="1"/>
  <c r="P32" i="15" s="1"/>
  <c r="O21" i="15"/>
  <c r="N21" i="15" s="1"/>
  <c r="P21" i="15" s="1"/>
  <c r="O59" i="15"/>
  <c r="N59" i="15" s="1"/>
  <c r="P59" i="15" s="1"/>
  <c r="O348" i="15"/>
  <c r="N348" i="15" s="1"/>
  <c r="O88" i="15"/>
  <c r="N88" i="15" s="1"/>
  <c r="P88" i="15" s="1"/>
  <c r="O199" i="15"/>
  <c r="N199" i="15" s="1"/>
  <c r="P199" i="15" s="1"/>
  <c r="O96" i="15"/>
  <c r="N96" i="15" s="1"/>
  <c r="P96" i="15" s="1"/>
  <c r="O80" i="15"/>
  <c r="N80" i="15" s="1"/>
  <c r="P80" i="15" s="1"/>
  <c r="O208" i="15"/>
  <c r="N208" i="15" s="1"/>
  <c r="P208" i="15" s="1"/>
  <c r="O244" i="15"/>
  <c r="N244" i="15" s="1"/>
  <c r="P244" i="15" s="1"/>
  <c r="O349" i="15"/>
  <c r="N349" i="15" s="1"/>
  <c r="O161" i="15"/>
  <c r="N161" i="15" s="1"/>
  <c r="P161" i="15" s="1"/>
  <c r="O167" i="15"/>
  <c r="N167" i="15" s="1"/>
  <c r="P167" i="15" s="1"/>
  <c r="O109" i="15"/>
  <c r="N109" i="15" s="1"/>
  <c r="P109" i="15" s="1"/>
  <c r="O104" i="15"/>
  <c r="N104" i="15" s="1"/>
  <c r="P104" i="15" s="1"/>
  <c r="O248" i="15"/>
  <c r="N248" i="15" s="1"/>
  <c r="P248" i="15" s="1"/>
  <c r="O216" i="15"/>
  <c r="N216" i="15" s="1"/>
  <c r="P216" i="15" s="1"/>
  <c r="O350" i="15"/>
  <c r="N350" i="15" s="1"/>
  <c r="O13" i="15"/>
  <c r="N13" i="15" s="1"/>
  <c r="P13" i="15" s="1"/>
  <c r="O192" i="15"/>
  <c r="N192" i="15" s="1"/>
  <c r="P192" i="15" s="1"/>
  <c r="O182" i="15"/>
  <c r="N182" i="15" s="1"/>
  <c r="P182" i="15" s="1"/>
  <c r="O223" i="15"/>
  <c r="N223" i="15" s="1"/>
  <c r="P223" i="15" s="1"/>
  <c r="O64" i="15"/>
  <c r="N64" i="15" s="1"/>
  <c r="P64" i="15" s="1"/>
  <c r="O25" i="15"/>
  <c r="N25" i="15" s="1"/>
  <c r="P25" i="15" s="1"/>
  <c r="O351" i="15"/>
  <c r="N351" i="15" s="1"/>
  <c r="O352" i="15"/>
  <c r="N352" i="15" s="1"/>
  <c r="O353" i="15"/>
  <c r="N353" i="15" s="1"/>
  <c r="O369" i="15"/>
  <c r="N369" i="15" s="1"/>
  <c r="O370" i="15"/>
  <c r="N370" i="15" s="1"/>
  <c r="O371" i="15"/>
  <c r="N371" i="15" s="1"/>
  <c r="O372" i="15"/>
  <c r="N372" i="15" s="1"/>
  <c r="O373" i="15"/>
  <c r="N373" i="15" s="1"/>
  <c r="O374" i="15"/>
  <c r="N374" i="15" s="1"/>
  <c r="O354" i="15"/>
  <c r="N354" i="15" s="1"/>
  <c r="O381" i="15"/>
  <c r="N381" i="15" s="1"/>
  <c r="O382" i="15"/>
  <c r="N382" i="15" s="1"/>
  <c r="O383" i="15"/>
  <c r="N383" i="15" s="1"/>
  <c r="O384" i="15"/>
  <c r="N384" i="15" s="1"/>
  <c r="O385" i="15"/>
  <c r="N385" i="15" s="1"/>
  <c r="O426" i="15"/>
  <c r="N426" i="15" s="1"/>
  <c r="O427" i="15"/>
  <c r="N427" i="15" s="1"/>
  <c r="O428" i="15"/>
  <c r="N428" i="15" s="1"/>
  <c r="O429" i="15"/>
  <c r="N429" i="15" s="1"/>
  <c r="O271" i="15"/>
  <c r="N271" i="15" s="1"/>
  <c r="M250" i="15"/>
  <c r="L250" i="15" s="1"/>
  <c r="M280" i="15"/>
  <c r="L280" i="15" s="1"/>
  <c r="M309" i="15"/>
  <c r="L309" i="15" s="1"/>
  <c r="M44" i="15"/>
  <c r="L44" i="15" s="1"/>
  <c r="M14" i="15"/>
  <c r="L14" i="15" s="1"/>
  <c r="M52" i="15"/>
  <c r="L52" i="15" s="1"/>
  <c r="M89" i="15"/>
  <c r="L89" i="15" s="1"/>
  <c r="M73" i="15"/>
  <c r="L73" i="15" s="1"/>
  <c r="M201" i="15"/>
  <c r="L201" i="15" s="1"/>
  <c r="M313" i="15"/>
  <c r="L313" i="15" s="1"/>
  <c r="M38" i="15"/>
  <c r="L38" i="15" s="1"/>
  <c r="M81" i="15"/>
  <c r="L81" i="15" s="1"/>
  <c r="M231" i="15"/>
  <c r="L231" i="15" s="1"/>
  <c r="M193" i="15"/>
  <c r="L193" i="15" s="1"/>
  <c r="M171" i="15"/>
  <c r="L171" i="15" s="1"/>
  <c r="M238" i="15"/>
  <c r="L238" i="15" s="1"/>
  <c r="M317" i="15"/>
  <c r="L317" i="15" s="1"/>
  <c r="M31" i="15"/>
  <c r="L31" i="15" s="1"/>
  <c r="M155" i="15"/>
  <c r="L155" i="15" s="1"/>
  <c r="M67" i="15"/>
  <c r="L67" i="15" s="1"/>
  <c r="M97" i="15"/>
  <c r="L97" i="15" s="1"/>
  <c r="M140" i="15"/>
  <c r="L140" i="15" s="1"/>
  <c r="M209" i="15"/>
  <c r="L209" i="15" s="1"/>
  <c r="M321" i="15"/>
  <c r="L321" i="15" s="1"/>
  <c r="M8" i="15"/>
  <c r="L8" i="15" s="1"/>
  <c r="M146" i="15"/>
  <c r="L146" i="15" s="1"/>
  <c r="M188" i="15"/>
  <c r="L188" i="15" s="1"/>
  <c r="M164" i="15"/>
  <c r="L164" i="15" s="1"/>
  <c r="M118" i="15"/>
  <c r="L118" i="15" s="1"/>
  <c r="M176" i="15"/>
  <c r="L176" i="15" s="1"/>
  <c r="M282" i="15"/>
  <c r="L282" i="15" s="1"/>
  <c r="M283" i="15"/>
  <c r="L283" i="15" s="1"/>
  <c r="M275" i="15"/>
  <c r="L275" i="15" s="1"/>
  <c r="M226" i="15"/>
  <c r="L226" i="15" s="1"/>
  <c r="M3" i="15"/>
  <c r="L3" i="15" s="1"/>
  <c r="M107" i="15"/>
  <c r="L107" i="15" s="1"/>
  <c r="M23" i="15"/>
  <c r="L23" i="15" s="1"/>
  <c r="M220" i="15"/>
  <c r="L220" i="15" s="1"/>
  <c r="M247" i="15"/>
  <c r="L247" i="15" s="1"/>
  <c r="M276" i="15"/>
  <c r="L276" i="15" s="1"/>
  <c r="M150" i="15"/>
  <c r="L150" i="15" s="1"/>
  <c r="M137" i="15"/>
  <c r="L137" i="15" s="1"/>
  <c r="M63" i="15"/>
  <c r="L63" i="15" s="1"/>
  <c r="M113" i="15"/>
  <c r="L113" i="15" s="1"/>
  <c r="M295" i="15"/>
  <c r="L295" i="15" s="1"/>
  <c r="M296" i="15"/>
  <c r="L296" i="15" s="1"/>
  <c r="M281" i="15"/>
  <c r="L281" i="15" s="1"/>
  <c r="M251" i="15"/>
  <c r="L251" i="15" s="1"/>
  <c r="M252" i="15"/>
  <c r="L252" i="15" s="1"/>
  <c r="M386" i="15"/>
  <c r="L386" i="15" s="1"/>
  <c r="M387" i="15"/>
  <c r="L387" i="15" s="1"/>
  <c r="M355" i="15"/>
  <c r="L355" i="15" s="1"/>
  <c r="M325" i="15"/>
  <c r="L325" i="15" s="1"/>
  <c r="M368" i="15"/>
  <c r="L368" i="15" s="1"/>
  <c r="M359" i="15"/>
  <c r="L359" i="15" s="1"/>
  <c r="M48" i="15"/>
  <c r="L48" i="15" s="1"/>
  <c r="M18" i="15"/>
  <c r="L18" i="15" s="1"/>
  <c r="M56" i="15"/>
  <c r="L56" i="15" s="1"/>
  <c r="M93" i="15"/>
  <c r="L93" i="15" s="1"/>
  <c r="M77" i="15"/>
  <c r="L77" i="15" s="1"/>
  <c r="M205" i="15"/>
  <c r="L205" i="15" s="1"/>
  <c r="M360" i="15"/>
  <c r="L360" i="15" s="1"/>
  <c r="M42" i="15"/>
  <c r="L42" i="15" s="1"/>
  <c r="M85" i="15"/>
  <c r="L85" i="15" s="1"/>
  <c r="M235" i="15"/>
  <c r="L235" i="15" s="1"/>
  <c r="M197" i="15"/>
  <c r="L197" i="15" s="1"/>
  <c r="M174" i="15"/>
  <c r="L174" i="15" s="1"/>
  <c r="M242" i="15"/>
  <c r="L242" i="15" s="1"/>
  <c r="M361" i="15"/>
  <c r="L361" i="15" s="1"/>
  <c r="M35" i="15"/>
  <c r="L35" i="15" s="1"/>
  <c r="M159" i="15"/>
  <c r="L159" i="15" s="1"/>
  <c r="M70" i="15"/>
  <c r="L70" i="15" s="1"/>
  <c r="M101" i="15"/>
  <c r="L101" i="15" s="1"/>
  <c r="M143" i="15"/>
  <c r="L143" i="15" s="1"/>
  <c r="M213" i="15"/>
  <c r="L213" i="15" s="1"/>
  <c r="M362" i="15"/>
  <c r="L362" i="15" s="1"/>
  <c r="M12" i="15"/>
  <c r="L12" i="15" s="1"/>
  <c r="M148" i="15"/>
  <c r="L148" i="15" s="1"/>
  <c r="M249" i="15"/>
  <c r="L249" i="15" s="1"/>
  <c r="M168" i="15"/>
  <c r="L168" i="15" s="1"/>
  <c r="M122" i="15"/>
  <c r="L122" i="15" s="1"/>
  <c r="M180" i="15"/>
  <c r="L180" i="15" s="1"/>
  <c r="M326" i="15"/>
  <c r="L326" i="15" s="1"/>
  <c r="M327" i="15"/>
  <c r="L327" i="15" s="1"/>
  <c r="M363" i="15"/>
  <c r="L363" i="15" s="1"/>
  <c r="M228" i="15"/>
  <c r="L228" i="15" s="1"/>
  <c r="M4" i="15"/>
  <c r="L4" i="15" s="1"/>
  <c r="M111" i="15"/>
  <c r="L111" i="15" s="1"/>
  <c r="M26" i="15"/>
  <c r="L26" i="15" s="1"/>
  <c r="M224" i="15"/>
  <c r="L224" i="15" s="1"/>
  <c r="M152" i="15"/>
  <c r="L152" i="15" s="1"/>
  <c r="M364" i="15"/>
  <c r="L364" i="15" s="1"/>
  <c r="M139" i="15"/>
  <c r="L139" i="15" s="1"/>
  <c r="M66" i="15"/>
  <c r="L66" i="15" s="1"/>
  <c r="M117" i="15"/>
  <c r="L117" i="15" s="1"/>
  <c r="M129" i="15"/>
  <c r="L129" i="15" s="1"/>
  <c r="M187" i="15"/>
  <c r="L187" i="15" s="1"/>
  <c r="M394" i="15"/>
  <c r="L394" i="15" s="1"/>
  <c r="M395" i="15"/>
  <c r="L395" i="15" s="1"/>
  <c r="M396" i="15"/>
  <c r="L396" i="15" s="1"/>
  <c r="M397" i="15"/>
  <c r="L397" i="15" s="1"/>
  <c r="M398" i="15"/>
  <c r="L398" i="15" s="1"/>
  <c r="M399" i="15"/>
  <c r="L399" i="15" s="1"/>
  <c r="M400" i="15"/>
  <c r="L400" i="15" s="1"/>
  <c r="M401" i="15"/>
  <c r="L401" i="15" s="1"/>
  <c r="M402" i="15"/>
  <c r="L402" i="15" s="1"/>
  <c r="M272" i="15"/>
  <c r="L272" i="15" s="1"/>
  <c r="M253" i="15"/>
  <c r="L253" i="15" s="1"/>
  <c r="M278" i="15"/>
  <c r="L278" i="15" s="1"/>
  <c r="M310" i="15"/>
  <c r="L310" i="15" s="1"/>
  <c r="M45" i="15"/>
  <c r="L45" i="15" s="1"/>
  <c r="M15" i="15"/>
  <c r="L15" i="15" s="1"/>
  <c r="M53" i="15"/>
  <c r="L53" i="15" s="1"/>
  <c r="M90" i="15"/>
  <c r="L90" i="15" s="1"/>
  <c r="M74" i="15"/>
  <c r="L74" i="15" s="1"/>
  <c r="M202" i="15"/>
  <c r="L202" i="15" s="1"/>
  <c r="M314" i="15"/>
  <c r="L314" i="15" s="1"/>
  <c r="M39" i="15"/>
  <c r="L39" i="15" s="1"/>
  <c r="M82" i="15"/>
  <c r="L82" i="15" s="1"/>
  <c r="M232" i="15"/>
  <c r="L232" i="15" s="1"/>
  <c r="M29" i="15"/>
  <c r="L29" i="15" s="1"/>
  <c r="M194" i="15"/>
  <c r="L194" i="15" s="1"/>
  <c r="M172" i="15"/>
  <c r="L172" i="15" s="1"/>
  <c r="M318" i="15"/>
  <c r="L318" i="15" s="1"/>
  <c r="M6" i="15"/>
  <c r="L6" i="15" s="1"/>
  <c r="M156" i="15"/>
  <c r="L156" i="15" s="1"/>
  <c r="M68" i="15"/>
  <c r="L68" i="15" s="1"/>
  <c r="M98" i="15"/>
  <c r="L98" i="15" s="1"/>
  <c r="M241" i="15"/>
  <c r="L241" i="15" s="1"/>
  <c r="M210" i="15"/>
  <c r="L210" i="15" s="1"/>
  <c r="M322" i="15"/>
  <c r="L322" i="15" s="1"/>
  <c r="M165" i="15"/>
  <c r="L165" i="15" s="1"/>
  <c r="M119" i="15"/>
  <c r="L119" i="15" s="1"/>
  <c r="M177" i="15"/>
  <c r="L177" i="15" s="1"/>
  <c r="M217" i="15"/>
  <c r="L217" i="15" s="1"/>
  <c r="M142" i="15"/>
  <c r="L142" i="15" s="1"/>
  <c r="M2" i="15"/>
  <c r="L2" i="15" s="1"/>
  <c r="M284" i="15"/>
  <c r="L284" i="15" s="1"/>
  <c r="M285" i="15"/>
  <c r="L285" i="15" s="1"/>
  <c r="M254" i="15"/>
  <c r="L254" i="15" s="1"/>
  <c r="M190" i="15"/>
  <c r="L190" i="15" s="1"/>
  <c r="M108" i="15"/>
  <c r="L108" i="15" s="1"/>
  <c r="M132" i="15"/>
  <c r="L132" i="15" s="1"/>
  <c r="M183" i="15"/>
  <c r="L183" i="15" s="1"/>
  <c r="M61" i="15"/>
  <c r="L61" i="15" s="1"/>
  <c r="M136" i="15"/>
  <c r="L136" i="15" s="1"/>
  <c r="M255" i="15"/>
  <c r="L255" i="15" s="1"/>
  <c r="M151" i="15"/>
  <c r="L151" i="15" s="1"/>
  <c r="M147" i="15"/>
  <c r="L147" i="15" s="1"/>
  <c r="M227" i="15"/>
  <c r="L227" i="15" s="1"/>
  <c r="M24" i="15"/>
  <c r="L24" i="15" s="1"/>
  <c r="M125" i="15"/>
  <c r="L125" i="15" s="1"/>
  <c r="M114" i="15"/>
  <c r="L114" i="15" s="1"/>
  <c r="M256" i="15"/>
  <c r="L256" i="15" s="1"/>
  <c r="M257" i="15"/>
  <c r="L257" i="15" s="1"/>
  <c r="M258" i="15"/>
  <c r="L258" i="15" s="1"/>
  <c r="M388" i="15"/>
  <c r="L388" i="15" s="1"/>
  <c r="M389" i="15"/>
  <c r="L389" i="15" s="1"/>
  <c r="M356" i="15"/>
  <c r="L356" i="15" s="1"/>
  <c r="M328" i="15"/>
  <c r="L328" i="15" s="1"/>
  <c r="M366" i="15"/>
  <c r="L366" i="15" s="1"/>
  <c r="M329" i="15"/>
  <c r="L329" i="15" s="1"/>
  <c r="M49" i="15"/>
  <c r="L49" i="15" s="1"/>
  <c r="M19" i="15"/>
  <c r="L19" i="15" s="1"/>
  <c r="M57" i="15"/>
  <c r="L57" i="15" s="1"/>
  <c r="M94" i="15"/>
  <c r="L94" i="15" s="1"/>
  <c r="M78" i="15"/>
  <c r="L78" i="15" s="1"/>
  <c r="M206" i="15"/>
  <c r="L206" i="15" s="1"/>
  <c r="M330" i="15"/>
  <c r="L330" i="15" s="1"/>
  <c r="M43" i="15"/>
  <c r="L43" i="15" s="1"/>
  <c r="M86" i="15"/>
  <c r="L86" i="15" s="1"/>
  <c r="M236" i="15"/>
  <c r="L236" i="15" s="1"/>
  <c r="M33" i="15"/>
  <c r="L33" i="15" s="1"/>
  <c r="M198" i="15"/>
  <c r="L198" i="15" s="1"/>
  <c r="M175" i="15"/>
  <c r="L175" i="15" s="1"/>
  <c r="M331" i="15"/>
  <c r="L331" i="15" s="1"/>
  <c r="M10" i="15"/>
  <c r="L10" i="15" s="1"/>
  <c r="M160" i="15"/>
  <c r="L160" i="15" s="1"/>
  <c r="M71" i="15"/>
  <c r="L71" i="15" s="1"/>
  <c r="M102" i="15"/>
  <c r="L102" i="15" s="1"/>
  <c r="M245" i="15"/>
  <c r="L245" i="15" s="1"/>
  <c r="M214" i="15"/>
  <c r="L214" i="15" s="1"/>
  <c r="M332" i="15"/>
  <c r="L332" i="15" s="1"/>
  <c r="M169" i="15"/>
  <c r="L169" i="15" s="1"/>
  <c r="M121" i="15"/>
  <c r="L121" i="15" s="1"/>
  <c r="M181" i="15"/>
  <c r="L181" i="15" s="1"/>
  <c r="M221" i="15"/>
  <c r="L221" i="15" s="1"/>
  <c r="M144" i="15"/>
  <c r="L144" i="15" s="1"/>
  <c r="M191" i="15"/>
  <c r="L191" i="15" s="1"/>
  <c r="M333" i="15"/>
  <c r="L333" i="15" s="1"/>
  <c r="M334" i="15"/>
  <c r="L334" i="15" s="1"/>
  <c r="M335" i="15"/>
  <c r="L335" i="15" s="1"/>
  <c r="M153" i="15"/>
  <c r="L153" i="15" s="1"/>
  <c r="M112" i="15"/>
  <c r="L112" i="15" s="1"/>
  <c r="M134" i="15"/>
  <c r="L134" i="15" s="1"/>
  <c r="M186" i="15"/>
  <c r="L186" i="15" s="1"/>
  <c r="M127" i="15"/>
  <c r="L127" i="15" s="1"/>
  <c r="M115" i="15"/>
  <c r="L115" i="15" s="1"/>
  <c r="M336" i="15"/>
  <c r="L336" i="15" s="1"/>
  <c r="M149" i="15"/>
  <c r="L149" i="15" s="1"/>
  <c r="M229" i="15"/>
  <c r="L229" i="15" s="1"/>
  <c r="M27" i="15"/>
  <c r="L27" i="15" s="1"/>
  <c r="M130" i="15"/>
  <c r="L130" i="15" s="1"/>
  <c r="M375" i="15"/>
  <c r="L375" i="15" s="1"/>
  <c r="M403" i="15"/>
  <c r="L403" i="15" s="1"/>
  <c r="M404" i="15"/>
  <c r="L404" i="15" s="1"/>
  <c r="M405" i="15"/>
  <c r="L405" i="15" s="1"/>
  <c r="M406" i="15"/>
  <c r="L406" i="15" s="1"/>
  <c r="M407" i="15"/>
  <c r="L407" i="15" s="1"/>
  <c r="M408" i="15"/>
  <c r="L408" i="15" s="1"/>
  <c r="M409" i="15"/>
  <c r="L409" i="15" s="1"/>
  <c r="M410" i="15"/>
  <c r="L410" i="15" s="1"/>
  <c r="M411" i="15"/>
  <c r="L411" i="15" s="1"/>
  <c r="M412" i="15"/>
  <c r="L412" i="15" s="1"/>
  <c r="M413" i="15"/>
  <c r="L413" i="15" s="1"/>
  <c r="M414" i="15"/>
  <c r="L414" i="15" s="1"/>
  <c r="M415" i="15"/>
  <c r="L415" i="15" s="1"/>
  <c r="M416" i="15"/>
  <c r="L416" i="15" s="1"/>
  <c r="M273" i="15"/>
  <c r="L273" i="15" s="1"/>
  <c r="M259" i="15"/>
  <c r="L259" i="15" s="1"/>
  <c r="M277" i="15"/>
  <c r="L277" i="15" s="1"/>
  <c r="M311" i="15"/>
  <c r="L311" i="15" s="1"/>
  <c r="M37" i="15"/>
  <c r="L37" i="15" s="1"/>
  <c r="M46" i="15"/>
  <c r="L46" i="15" s="1"/>
  <c r="M16" i="15"/>
  <c r="L16" i="15" s="1"/>
  <c r="M170" i="15"/>
  <c r="L170" i="15" s="1"/>
  <c r="M54" i="15"/>
  <c r="L54" i="15" s="1"/>
  <c r="M203" i="15"/>
  <c r="L203" i="15" s="1"/>
  <c r="M315" i="15"/>
  <c r="L315" i="15" s="1"/>
  <c r="M83" i="15"/>
  <c r="L83" i="15" s="1"/>
  <c r="M30" i="15"/>
  <c r="L30" i="15" s="1"/>
  <c r="M154" i="15"/>
  <c r="L154" i="15" s="1"/>
  <c r="M91" i="15"/>
  <c r="L91" i="15" s="1"/>
  <c r="M75" i="15"/>
  <c r="L75" i="15" s="1"/>
  <c r="M239" i="15"/>
  <c r="L239" i="15" s="1"/>
  <c r="M319" i="15"/>
  <c r="L319" i="15" s="1"/>
  <c r="M7" i="15"/>
  <c r="L7" i="15" s="1"/>
  <c r="M145" i="15"/>
  <c r="L145" i="15" s="1"/>
  <c r="M162" i="15"/>
  <c r="L162" i="15" s="1"/>
  <c r="M196" i="15"/>
  <c r="L196" i="15" s="1"/>
  <c r="M99" i="15"/>
  <c r="L99" i="15" s="1"/>
  <c r="M141" i="15"/>
  <c r="L141" i="15" s="1"/>
  <c r="M323" i="15"/>
  <c r="L323" i="15" s="1"/>
  <c r="M69" i="15"/>
  <c r="L69" i="15" s="1"/>
  <c r="M106" i="15"/>
  <c r="L106" i="15" s="1"/>
  <c r="M178" i="15"/>
  <c r="L178" i="15" s="1"/>
  <c r="M131" i="15"/>
  <c r="L131" i="15" s="1"/>
  <c r="M218" i="15"/>
  <c r="L218" i="15" s="1"/>
  <c r="M212" i="15"/>
  <c r="L212" i="15" s="1"/>
  <c r="M286" i="15"/>
  <c r="L286" i="15" s="1"/>
  <c r="M287" i="15"/>
  <c r="L287" i="15" s="1"/>
  <c r="M260" i="15"/>
  <c r="L260" i="15" s="1"/>
  <c r="M120" i="15"/>
  <c r="L120" i="15" s="1"/>
  <c r="M184" i="15"/>
  <c r="L184" i="15" s="1"/>
  <c r="M233" i="15"/>
  <c r="L233" i="15" s="1"/>
  <c r="M62" i="15"/>
  <c r="L62" i="15" s="1"/>
  <c r="M124" i="15"/>
  <c r="L124" i="15" s="1"/>
  <c r="M288" i="15"/>
  <c r="L288" i="15" s="1"/>
  <c r="M261" i="15"/>
  <c r="L261" i="15" s="1"/>
  <c r="M297" i="15"/>
  <c r="L297" i="15" s="1"/>
  <c r="M298" i="15"/>
  <c r="L298" i="15" s="1"/>
  <c r="M299" i="15"/>
  <c r="L299" i="15" s="1"/>
  <c r="M300" i="15"/>
  <c r="L300" i="15" s="1"/>
  <c r="M301" i="15"/>
  <c r="L301" i="15" s="1"/>
  <c r="M302" i="15"/>
  <c r="L302" i="15" s="1"/>
  <c r="M262" i="15"/>
  <c r="L262" i="15" s="1"/>
  <c r="M263" i="15"/>
  <c r="L263" i="15" s="1"/>
  <c r="M264" i="15"/>
  <c r="L264" i="15" s="1"/>
  <c r="M390" i="15"/>
  <c r="L390" i="15" s="1"/>
  <c r="M391" i="15"/>
  <c r="L391" i="15" s="1"/>
  <c r="M357" i="15"/>
  <c r="L357" i="15" s="1"/>
  <c r="M337" i="15"/>
  <c r="L337" i="15" s="1"/>
  <c r="M365" i="15"/>
  <c r="L365" i="15" s="1"/>
  <c r="M338" i="15"/>
  <c r="L338" i="15" s="1"/>
  <c r="M41" i="15"/>
  <c r="L41" i="15" s="1"/>
  <c r="M50" i="15"/>
  <c r="L50" i="15" s="1"/>
  <c r="M20" i="15"/>
  <c r="L20" i="15" s="1"/>
  <c r="M173" i="15"/>
  <c r="L173" i="15" s="1"/>
  <c r="M58" i="15"/>
  <c r="L58" i="15" s="1"/>
  <c r="M207" i="15"/>
  <c r="L207" i="15" s="1"/>
  <c r="M339" i="15"/>
  <c r="L339" i="15" s="1"/>
  <c r="M87" i="15"/>
  <c r="L87" i="15" s="1"/>
  <c r="M34" i="15"/>
  <c r="L34" i="15" s="1"/>
  <c r="M158" i="15"/>
  <c r="L158" i="15" s="1"/>
  <c r="M95" i="15"/>
  <c r="L95" i="15" s="1"/>
  <c r="M79" i="15"/>
  <c r="L79" i="15" s="1"/>
  <c r="M243" i="15"/>
  <c r="L243" i="15" s="1"/>
  <c r="M340" i="15"/>
  <c r="L340" i="15" s="1"/>
  <c r="M11" i="15"/>
  <c r="L11" i="15" s="1"/>
  <c r="M133" i="15"/>
  <c r="L133" i="15" s="1"/>
  <c r="M166" i="15"/>
  <c r="L166" i="15" s="1"/>
  <c r="M200" i="15"/>
  <c r="L200" i="15" s="1"/>
  <c r="M103" i="15"/>
  <c r="L103" i="15" s="1"/>
  <c r="M215" i="15"/>
  <c r="L215" i="15" s="1"/>
  <c r="M341" i="15"/>
  <c r="L341" i="15" s="1"/>
  <c r="M72" i="15"/>
  <c r="L72" i="15" s="1"/>
  <c r="M110" i="15"/>
  <c r="L110" i="15" s="1"/>
  <c r="M222" i="15"/>
  <c r="L222" i="15" s="1"/>
  <c r="M185" i="15"/>
  <c r="L185" i="15" s="1"/>
  <c r="M237" i="15"/>
  <c r="L237" i="15" s="1"/>
  <c r="M126" i="15"/>
  <c r="L126" i="15" s="1"/>
  <c r="M342" i="15"/>
  <c r="L342" i="15" s="1"/>
  <c r="M343" i="15"/>
  <c r="L343" i="15" s="1"/>
  <c r="M344" i="15"/>
  <c r="L344" i="15" s="1"/>
  <c r="M65" i="15"/>
  <c r="L65" i="15" s="1"/>
  <c r="M5" i="15"/>
  <c r="L5" i="15" s="1"/>
  <c r="M123" i="15"/>
  <c r="L123" i="15" s="1"/>
  <c r="M128" i="15"/>
  <c r="L128" i="15" s="1"/>
  <c r="M138" i="15"/>
  <c r="L138" i="15" s="1"/>
  <c r="M116" i="15"/>
  <c r="L116" i="15" s="1"/>
  <c r="M345" i="15"/>
  <c r="L345" i="15" s="1"/>
  <c r="M376" i="15"/>
  <c r="L376" i="15" s="1"/>
  <c r="M377" i="15"/>
  <c r="L377" i="15" s="1"/>
  <c r="M378" i="15"/>
  <c r="L378" i="15" s="1"/>
  <c r="M379" i="15"/>
  <c r="L379" i="15" s="1"/>
  <c r="M380" i="15"/>
  <c r="L380" i="15" s="1"/>
  <c r="M417" i="15"/>
  <c r="L417" i="15" s="1"/>
  <c r="M418" i="15"/>
  <c r="L418" i="15" s="1"/>
  <c r="M419" i="15"/>
  <c r="L419" i="15" s="1"/>
  <c r="M420" i="15"/>
  <c r="L420" i="15" s="1"/>
  <c r="M421" i="15"/>
  <c r="L421" i="15" s="1"/>
  <c r="M422" i="15"/>
  <c r="L422" i="15" s="1"/>
  <c r="M423" i="15"/>
  <c r="L423" i="15" s="1"/>
  <c r="M424" i="15"/>
  <c r="L424" i="15" s="1"/>
  <c r="M425" i="15"/>
  <c r="L425" i="15" s="1"/>
  <c r="M274" i="15"/>
  <c r="L274" i="15" s="1"/>
  <c r="M265" i="15"/>
  <c r="L265" i="15" s="1"/>
  <c r="M279" i="15"/>
  <c r="L279" i="15" s="1"/>
  <c r="M312" i="15"/>
  <c r="L312" i="15" s="1"/>
  <c r="M36" i="15"/>
  <c r="L36" i="15" s="1"/>
  <c r="M47" i="15"/>
  <c r="L47" i="15" s="1"/>
  <c r="M230" i="15"/>
  <c r="L230" i="15" s="1"/>
  <c r="M28" i="15"/>
  <c r="L28" i="15" s="1"/>
  <c r="M17" i="15"/>
  <c r="L17" i="15" s="1"/>
  <c r="M55" i="15"/>
  <c r="L55" i="15" s="1"/>
  <c r="M316" i="15"/>
  <c r="L316" i="15" s="1"/>
  <c r="M84" i="15"/>
  <c r="L84" i="15" s="1"/>
  <c r="M195" i="15"/>
  <c r="L195" i="15" s="1"/>
  <c r="M92" i="15"/>
  <c r="L92" i="15" s="1"/>
  <c r="M76" i="15"/>
  <c r="L76" i="15" s="1"/>
  <c r="M204" i="15"/>
  <c r="L204" i="15" s="1"/>
  <c r="M240" i="15"/>
  <c r="L240" i="15" s="1"/>
  <c r="M320" i="15"/>
  <c r="L320" i="15" s="1"/>
  <c r="M157" i="15"/>
  <c r="L157" i="15" s="1"/>
  <c r="M163" i="15"/>
  <c r="L163" i="15" s="1"/>
  <c r="M105" i="15"/>
  <c r="L105" i="15" s="1"/>
  <c r="M100" i="15"/>
  <c r="L100" i="15" s="1"/>
  <c r="M246" i="15"/>
  <c r="L246" i="15" s="1"/>
  <c r="M211" i="15"/>
  <c r="L211" i="15" s="1"/>
  <c r="M324" i="15"/>
  <c r="L324" i="15" s="1"/>
  <c r="M9" i="15"/>
  <c r="L9" i="15" s="1"/>
  <c r="M189" i="15"/>
  <c r="L189" i="15" s="1"/>
  <c r="M225" i="15"/>
  <c r="L225" i="15" s="1"/>
  <c r="M179" i="15"/>
  <c r="L179" i="15" s="1"/>
  <c r="M135" i="15"/>
  <c r="L135" i="15" s="1"/>
  <c r="M219" i="15"/>
  <c r="L219" i="15" s="1"/>
  <c r="M60" i="15"/>
  <c r="L60" i="15" s="1"/>
  <c r="M22" i="15"/>
  <c r="L22" i="15" s="1"/>
  <c r="M266" i="15"/>
  <c r="L266" i="15" s="1"/>
  <c r="M289" i="15"/>
  <c r="L289" i="15" s="1"/>
  <c r="M290" i="15"/>
  <c r="L290" i="15" s="1"/>
  <c r="M291" i="15"/>
  <c r="L291" i="15" s="1"/>
  <c r="M292" i="15"/>
  <c r="L292" i="15" s="1"/>
  <c r="M293" i="15"/>
  <c r="L293" i="15" s="1"/>
  <c r="M294" i="15"/>
  <c r="L294" i="15" s="1"/>
  <c r="M267" i="15"/>
  <c r="L267" i="15" s="1"/>
  <c r="M303" i="15"/>
  <c r="L303" i="15" s="1"/>
  <c r="M304" i="15"/>
  <c r="L304" i="15" s="1"/>
  <c r="M305" i="15"/>
  <c r="L305" i="15" s="1"/>
  <c r="M306" i="15"/>
  <c r="L306" i="15" s="1"/>
  <c r="M307" i="15"/>
  <c r="L307" i="15" s="1"/>
  <c r="M308" i="15"/>
  <c r="L308" i="15" s="1"/>
  <c r="M268" i="15"/>
  <c r="L268" i="15" s="1"/>
  <c r="M269" i="15"/>
  <c r="L269" i="15" s="1"/>
  <c r="M270" i="15"/>
  <c r="L270" i="15" s="1"/>
  <c r="M392" i="15"/>
  <c r="L392" i="15" s="1"/>
  <c r="M393" i="15"/>
  <c r="L393" i="15" s="1"/>
  <c r="M358" i="15"/>
  <c r="L358" i="15" s="1"/>
  <c r="M346" i="15"/>
  <c r="L346" i="15" s="1"/>
  <c r="M367" i="15"/>
  <c r="L367" i="15" s="1"/>
  <c r="M347" i="15"/>
  <c r="L347" i="15" s="1"/>
  <c r="M40" i="15"/>
  <c r="L40" i="15" s="1"/>
  <c r="M51" i="15"/>
  <c r="L51" i="15" s="1"/>
  <c r="M234" i="15"/>
  <c r="L234" i="15" s="1"/>
  <c r="M32" i="15"/>
  <c r="L32" i="15" s="1"/>
  <c r="M21" i="15"/>
  <c r="L21" i="15" s="1"/>
  <c r="M59" i="15"/>
  <c r="L59" i="15" s="1"/>
  <c r="M348" i="15"/>
  <c r="L348" i="15" s="1"/>
  <c r="M88" i="15"/>
  <c r="L88" i="15" s="1"/>
  <c r="M199" i="15"/>
  <c r="L199" i="15" s="1"/>
  <c r="M96" i="15"/>
  <c r="L96" i="15" s="1"/>
  <c r="M80" i="15"/>
  <c r="L80" i="15" s="1"/>
  <c r="M208" i="15"/>
  <c r="L208" i="15" s="1"/>
  <c r="M244" i="15"/>
  <c r="L244" i="15" s="1"/>
  <c r="M349" i="15"/>
  <c r="L349" i="15" s="1"/>
  <c r="M161" i="15"/>
  <c r="L161" i="15" s="1"/>
  <c r="M167" i="15"/>
  <c r="L167" i="15" s="1"/>
  <c r="M109" i="15"/>
  <c r="L109" i="15" s="1"/>
  <c r="M104" i="15"/>
  <c r="L104" i="15" s="1"/>
  <c r="M248" i="15"/>
  <c r="L248" i="15" s="1"/>
  <c r="M216" i="15"/>
  <c r="L216" i="15" s="1"/>
  <c r="M350" i="15"/>
  <c r="L350" i="15" s="1"/>
  <c r="M13" i="15"/>
  <c r="L13" i="15" s="1"/>
  <c r="M192" i="15"/>
  <c r="L192" i="15" s="1"/>
  <c r="M182" i="15"/>
  <c r="L182" i="15" s="1"/>
  <c r="M223" i="15"/>
  <c r="L223" i="15" s="1"/>
  <c r="M64" i="15"/>
  <c r="L64" i="15" s="1"/>
  <c r="M25" i="15"/>
  <c r="L25" i="15" s="1"/>
  <c r="M351" i="15"/>
  <c r="L351" i="15" s="1"/>
  <c r="M352" i="15"/>
  <c r="L352" i="15" s="1"/>
  <c r="M353" i="15"/>
  <c r="L353" i="15" s="1"/>
  <c r="M369" i="15"/>
  <c r="L369" i="15" s="1"/>
  <c r="M370" i="15"/>
  <c r="L370" i="15" s="1"/>
  <c r="M371" i="15"/>
  <c r="L371" i="15" s="1"/>
  <c r="M372" i="15"/>
  <c r="L372" i="15" s="1"/>
  <c r="M373" i="15"/>
  <c r="L373" i="15" s="1"/>
  <c r="M374" i="15"/>
  <c r="L374" i="15" s="1"/>
  <c r="M354" i="15"/>
  <c r="L354" i="15" s="1"/>
  <c r="M381" i="15"/>
  <c r="L381" i="15" s="1"/>
  <c r="M382" i="15"/>
  <c r="L382" i="15" s="1"/>
  <c r="M383" i="15"/>
  <c r="L383" i="15" s="1"/>
  <c r="M384" i="15"/>
  <c r="L384" i="15" s="1"/>
  <c r="M385" i="15"/>
  <c r="L385" i="15" s="1"/>
  <c r="M426" i="15"/>
  <c r="L426" i="15" s="1"/>
  <c r="M427" i="15"/>
  <c r="L427" i="15" s="1"/>
  <c r="M428" i="15"/>
  <c r="L428" i="15" s="1"/>
  <c r="M429" i="15"/>
  <c r="L429" i="15" s="1"/>
  <c r="M271" i="15"/>
  <c r="L271" i="15" s="1"/>
  <c r="K385" i="15"/>
  <c r="K384" i="15"/>
  <c r="K383" i="15"/>
  <c r="K382" i="15"/>
  <c r="K381" i="15"/>
  <c r="K354" i="15"/>
  <c r="K374" i="15"/>
  <c r="K373" i="15"/>
  <c r="K372" i="15"/>
  <c r="K371" i="15"/>
  <c r="K370" i="15"/>
  <c r="K369" i="15"/>
  <c r="K353" i="15"/>
  <c r="K352" i="15"/>
  <c r="K351" i="15"/>
  <c r="K25" i="15"/>
  <c r="K64" i="15"/>
  <c r="K223" i="15"/>
  <c r="K182" i="15"/>
  <c r="K192" i="15"/>
  <c r="K13" i="15"/>
  <c r="K350" i="15"/>
  <c r="K216" i="15"/>
  <c r="K248" i="15"/>
  <c r="K104" i="15"/>
  <c r="K109" i="15"/>
  <c r="K167" i="15"/>
  <c r="K161" i="15"/>
  <c r="K349" i="15"/>
  <c r="K244" i="15"/>
  <c r="K208" i="15"/>
  <c r="K80" i="15"/>
  <c r="K96" i="15"/>
  <c r="K199" i="15"/>
  <c r="K88" i="15"/>
  <c r="K348" i="15"/>
  <c r="K59" i="15"/>
  <c r="K21" i="15"/>
  <c r="K32" i="15"/>
  <c r="K234" i="15"/>
  <c r="K51" i="15"/>
  <c r="K40" i="15"/>
  <c r="K347" i="15"/>
  <c r="K367" i="15"/>
  <c r="K346" i="15"/>
  <c r="K358" i="15"/>
  <c r="K393" i="15"/>
  <c r="K392" i="15"/>
  <c r="K270" i="15"/>
  <c r="K269" i="15"/>
  <c r="K268" i="15"/>
  <c r="K308" i="15"/>
  <c r="K307" i="15"/>
  <c r="K306" i="15"/>
  <c r="K305" i="15"/>
  <c r="K304" i="15"/>
  <c r="K303" i="15"/>
  <c r="K267" i="15"/>
  <c r="K294" i="15"/>
  <c r="K293" i="15"/>
  <c r="K292" i="15"/>
  <c r="K291" i="15"/>
  <c r="K290" i="15"/>
  <c r="K289" i="15"/>
  <c r="K266" i="15"/>
  <c r="K22" i="15"/>
  <c r="K60" i="15"/>
  <c r="K219" i="15"/>
  <c r="K135" i="15"/>
  <c r="K179" i="15"/>
  <c r="K225" i="15"/>
  <c r="K189" i="15"/>
  <c r="K9" i="15"/>
  <c r="K324" i="15"/>
  <c r="K211" i="15"/>
  <c r="K246" i="15"/>
  <c r="K100" i="15"/>
  <c r="K105" i="15"/>
  <c r="K163" i="15"/>
  <c r="K157" i="15"/>
  <c r="K320" i="15"/>
  <c r="K240" i="15"/>
  <c r="K204" i="15"/>
  <c r="K76" i="15"/>
  <c r="K92" i="15"/>
  <c r="K195" i="15"/>
  <c r="K84" i="15"/>
  <c r="K316" i="15"/>
  <c r="K55" i="15"/>
  <c r="K17" i="15"/>
  <c r="K28" i="15"/>
  <c r="K230" i="15"/>
  <c r="K47" i="15"/>
  <c r="K36" i="15"/>
  <c r="K312" i="15"/>
  <c r="K279" i="15"/>
  <c r="K265" i="15"/>
  <c r="K274" i="15"/>
  <c r="K380" i="15"/>
  <c r="K379" i="15"/>
  <c r="K378" i="15"/>
  <c r="K377" i="15"/>
  <c r="K376" i="15"/>
  <c r="K345" i="15"/>
  <c r="K116" i="15"/>
  <c r="K138" i="15"/>
  <c r="K128" i="15"/>
  <c r="K123" i="15"/>
  <c r="K5" i="15"/>
  <c r="K65" i="15"/>
  <c r="K344" i="15"/>
  <c r="K343" i="15"/>
  <c r="K342" i="15"/>
  <c r="K126" i="15"/>
  <c r="K237" i="15"/>
  <c r="K185" i="15"/>
  <c r="K222" i="15"/>
  <c r="K110" i="15"/>
  <c r="K72" i="15"/>
  <c r="K341" i="15"/>
  <c r="K215" i="15"/>
  <c r="K103" i="15"/>
  <c r="K200" i="15"/>
  <c r="K166" i="15"/>
  <c r="K133" i="15"/>
  <c r="K11" i="15"/>
  <c r="K340" i="15"/>
  <c r="K243" i="15"/>
  <c r="K79" i="15"/>
  <c r="K95" i="15"/>
  <c r="K158" i="15"/>
  <c r="K34" i="15"/>
  <c r="K87" i="15"/>
  <c r="K339" i="15"/>
  <c r="K207" i="15"/>
  <c r="K58" i="15"/>
  <c r="K173" i="15"/>
  <c r="K20" i="15"/>
  <c r="K50" i="15"/>
  <c r="K41" i="15"/>
  <c r="K338" i="15"/>
  <c r="K365" i="15"/>
  <c r="K337" i="15"/>
  <c r="K357" i="15"/>
  <c r="K391" i="15"/>
  <c r="K390" i="15"/>
  <c r="K264" i="15"/>
  <c r="K263" i="15"/>
  <c r="K262" i="15"/>
  <c r="K302" i="15"/>
  <c r="K301" i="15"/>
  <c r="K300" i="15"/>
  <c r="K299" i="15"/>
  <c r="K298" i="15"/>
  <c r="K297" i="15"/>
  <c r="K261" i="15"/>
  <c r="K288" i="15"/>
  <c r="K124" i="15"/>
  <c r="K62" i="15"/>
  <c r="K233" i="15"/>
  <c r="K184" i="15"/>
  <c r="K120" i="15"/>
  <c r="K260" i="15"/>
  <c r="K287" i="15"/>
  <c r="K286" i="15"/>
  <c r="K212" i="15"/>
  <c r="K218" i="15"/>
  <c r="K131" i="15"/>
  <c r="K178" i="15"/>
  <c r="K106" i="15"/>
  <c r="K69" i="15"/>
  <c r="K323" i="15"/>
  <c r="K141" i="15"/>
  <c r="K99" i="15"/>
  <c r="K196" i="15"/>
  <c r="K162" i="15"/>
  <c r="K145" i="15"/>
  <c r="K7" i="15"/>
  <c r="K319" i="15"/>
  <c r="K239" i="15"/>
  <c r="K75" i="15"/>
  <c r="K91" i="15"/>
  <c r="K154" i="15"/>
  <c r="K30" i="15"/>
  <c r="K83" i="15"/>
  <c r="K315" i="15"/>
  <c r="K203" i="15"/>
  <c r="K54" i="15"/>
  <c r="K170" i="15"/>
  <c r="K16" i="15"/>
  <c r="K46" i="15"/>
  <c r="K37" i="15"/>
  <c r="K311" i="15"/>
  <c r="K277" i="15"/>
  <c r="K259" i="15"/>
  <c r="K273" i="15"/>
  <c r="K375" i="15"/>
  <c r="K130" i="15"/>
  <c r="K27" i="15"/>
  <c r="K229" i="15"/>
  <c r="K149" i="15"/>
  <c r="K336" i="15"/>
  <c r="K115" i="15"/>
  <c r="K127" i="15"/>
  <c r="K186" i="15"/>
  <c r="K134" i="15"/>
  <c r="K112" i="15"/>
  <c r="K153" i="15"/>
  <c r="K335" i="15"/>
  <c r="K334" i="15"/>
  <c r="K333" i="15"/>
  <c r="K191" i="15"/>
  <c r="K144" i="15"/>
  <c r="K221" i="15"/>
  <c r="K181" i="15"/>
  <c r="K121" i="15"/>
  <c r="K169" i="15"/>
  <c r="K332" i="15"/>
  <c r="K214" i="15"/>
  <c r="K245" i="15"/>
  <c r="K102" i="15"/>
  <c r="K71" i="15"/>
  <c r="K160" i="15"/>
  <c r="K10" i="15"/>
  <c r="K331" i="15"/>
  <c r="K175" i="15"/>
  <c r="K198" i="15"/>
  <c r="K33" i="15"/>
  <c r="K236" i="15"/>
  <c r="K86" i="15"/>
  <c r="K43" i="15"/>
  <c r="K330" i="15"/>
  <c r="K206" i="15"/>
  <c r="K78" i="15"/>
  <c r="K94" i="15"/>
  <c r="K57" i="15"/>
  <c r="K19" i="15"/>
  <c r="K49" i="15"/>
  <c r="K329" i="15"/>
  <c r="K366" i="15"/>
  <c r="K328" i="15"/>
  <c r="K356" i="15"/>
  <c r="K389" i="15"/>
  <c r="K388" i="15"/>
  <c r="K258" i="15"/>
  <c r="K257" i="15"/>
  <c r="K256" i="15"/>
  <c r="K114" i="15"/>
  <c r="K125" i="15"/>
  <c r="K24" i="15"/>
  <c r="K227" i="15"/>
  <c r="K147" i="15"/>
  <c r="K151" i="15"/>
  <c r="K255" i="15"/>
  <c r="K136" i="15"/>
  <c r="K61" i="15"/>
  <c r="K183" i="15"/>
  <c r="K132" i="15"/>
  <c r="K108" i="15"/>
  <c r="K190" i="15"/>
  <c r="K254" i="15"/>
  <c r="K285" i="15"/>
  <c r="K284" i="15"/>
  <c r="K2" i="15"/>
  <c r="K142" i="15"/>
  <c r="K217" i="15"/>
  <c r="K177" i="15"/>
  <c r="K119" i="15"/>
  <c r="K165" i="15"/>
  <c r="K322" i="15"/>
  <c r="K210" i="15"/>
  <c r="K241" i="15"/>
  <c r="K98" i="15"/>
  <c r="K68" i="15"/>
  <c r="K156" i="15"/>
  <c r="K6" i="15"/>
  <c r="K318" i="15"/>
  <c r="K172" i="15"/>
  <c r="K194" i="15"/>
  <c r="K29" i="15"/>
  <c r="K232" i="15"/>
  <c r="K82" i="15"/>
  <c r="K39" i="15"/>
  <c r="K314" i="15"/>
  <c r="K202" i="15"/>
  <c r="K74" i="15"/>
  <c r="K90" i="15"/>
  <c r="K53" i="15"/>
  <c r="K15" i="15"/>
  <c r="K45" i="15"/>
  <c r="K310" i="15"/>
  <c r="K278" i="15"/>
  <c r="K253" i="15"/>
  <c r="K272" i="15"/>
  <c r="K250" i="15"/>
  <c r="K280" i="15"/>
  <c r="K309" i="15"/>
  <c r="K44" i="15"/>
  <c r="K14" i="15"/>
  <c r="K52" i="15"/>
  <c r="K89" i="15"/>
  <c r="K73" i="15"/>
  <c r="K201" i="15"/>
  <c r="K313" i="15"/>
  <c r="K38" i="15"/>
  <c r="K81" i="15"/>
  <c r="K231" i="15"/>
  <c r="K193" i="15"/>
  <c r="K171" i="15"/>
  <c r="K238" i="15"/>
  <c r="K317" i="15"/>
  <c r="K31" i="15"/>
  <c r="K155" i="15"/>
  <c r="K67" i="15"/>
  <c r="K97" i="15"/>
  <c r="K140" i="15"/>
  <c r="K209" i="15"/>
  <c r="K321" i="15"/>
  <c r="K8" i="15"/>
  <c r="K146" i="15"/>
  <c r="K188" i="15"/>
  <c r="K164" i="15"/>
  <c r="K118" i="15"/>
  <c r="K176" i="15"/>
  <c r="K282" i="15"/>
  <c r="K283" i="15"/>
  <c r="K275" i="15"/>
  <c r="K226" i="15"/>
  <c r="K3" i="15"/>
  <c r="K107" i="15"/>
  <c r="K23" i="15"/>
  <c r="K220" i="15"/>
  <c r="K247" i="15"/>
  <c r="K276" i="15"/>
  <c r="K150" i="15"/>
  <c r="K137" i="15"/>
  <c r="K63" i="15"/>
  <c r="K113" i="15"/>
  <c r="K295" i="15"/>
  <c r="K296" i="15"/>
  <c r="K281" i="15"/>
  <c r="K251" i="15"/>
  <c r="K252" i="15"/>
  <c r="K386" i="15"/>
  <c r="K387" i="15"/>
  <c r="K355" i="15"/>
  <c r="K325" i="15"/>
  <c r="K368" i="15"/>
  <c r="K359" i="15"/>
  <c r="K48" i="15"/>
  <c r="K18" i="15"/>
  <c r="K56" i="15"/>
  <c r="K93" i="15"/>
  <c r="K77" i="15"/>
  <c r="K205" i="15"/>
  <c r="K360" i="15"/>
  <c r="K42" i="15"/>
  <c r="K85" i="15"/>
  <c r="K235" i="15"/>
  <c r="K197" i="15"/>
  <c r="K174" i="15"/>
  <c r="K242" i="15"/>
  <c r="K361" i="15"/>
  <c r="K35" i="15"/>
  <c r="K159" i="15"/>
  <c r="K70" i="15"/>
  <c r="K101" i="15"/>
  <c r="K143" i="15"/>
  <c r="K213" i="15"/>
  <c r="K362" i="15"/>
  <c r="K12" i="15"/>
  <c r="K148" i="15"/>
  <c r="K249" i="15"/>
  <c r="K168" i="15"/>
  <c r="K122" i="15"/>
  <c r="K180" i="15"/>
  <c r="K326" i="15"/>
  <c r="K327" i="15"/>
  <c r="K363" i="15"/>
  <c r="K228" i="15"/>
  <c r="K4" i="15"/>
  <c r="K111" i="15"/>
  <c r="K26" i="15"/>
  <c r="K224" i="15"/>
  <c r="K152" i="15"/>
  <c r="K364" i="15"/>
  <c r="K139" i="15"/>
  <c r="K66" i="15"/>
  <c r="K117" i="15"/>
  <c r="K129" i="15"/>
  <c r="K187" i="15"/>
  <c r="K271" i="15"/>
  <c r="N250" i="11"/>
  <c r="N251" i="11"/>
  <c r="N351" i="11"/>
  <c r="N352" i="11"/>
  <c r="N252" i="11"/>
  <c r="N253" i="11"/>
  <c r="N254" i="11"/>
  <c r="N243" i="11"/>
  <c r="N244" i="11"/>
  <c r="N245" i="11"/>
  <c r="N345" i="11"/>
  <c r="N346" i="11"/>
  <c r="N347" i="11"/>
  <c r="N240" i="11"/>
  <c r="N241" i="11"/>
  <c r="N242" i="11"/>
  <c r="N353" i="11"/>
  <c r="N354" i="11"/>
  <c r="N255" i="11"/>
  <c r="N256" i="11"/>
  <c r="N257" i="11"/>
  <c r="N348" i="11"/>
  <c r="N349" i="11"/>
  <c r="N350" i="11"/>
  <c r="N246" i="11"/>
  <c r="N247" i="11"/>
  <c r="N248" i="11"/>
  <c r="N313" i="11"/>
  <c r="N314" i="11"/>
  <c r="N315" i="11"/>
  <c r="N304" i="11"/>
  <c r="N305" i="11"/>
  <c r="N306" i="11"/>
  <c r="N322" i="11"/>
  <c r="N323" i="11"/>
  <c r="N324" i="11"/>
  <c r="N336" i="11"/>
  <c r="N337" i="11"/>
  <c r="N338" i="11"/>
  <c r="N331" i="11"/>
  <c r="N332" i="11"/>
  <c r="N339" i="11"/>
  <c r="N340" i="11"/>
  <c r="N316" i="11"/>
  <c r="N317" i="11"/>
  <c r="N318" i="11"/>
  <c r="N319" i="11"/>
  <c r="N320" i="11"/>
  <c r="N321" i="11"/>
  <c r="N333" i="11"/>
  <c r="N334" i="11"/>
  <c r="N335" i="11"/>
  <c r="N341" i="11"/>
  <c r="N342" i="11"/>
  <c r="N343" i="11"/>
  <c r="N344" i="11"/>
  <c r="N328" i="11"/>
  <c r="N329" i="11"/>
  <c r="N330" i="11"/>
  <c r="N310" i="11"/>
  <c r="N311" i="11"/>
  <c r="N312" i="11"/>
  <c r="N325" i="11"/>
  <c r="N326" i="11"/>
  <c r="N327" i="11"/>
  <c r="N307" i="11"/>
  <c r="N308" i="11"/>
  <c r="N309" i="11"/>
  <c r="N365" i="11"/>
  <c r="N366" i="11"/>
  <c r="N367" i="11"/>
  <c r="N368" i="11"/>
  <c r="N369" i="11"/>
  <c r="N370" i="11"/>
  <c r="N359" i="11"/>
  <c r="N360" i="11"/>
  <c r="N361" i="11"/>
  <c r="N362" i="11"/>
  <c r="N363" i="11"/>
  <c r="N364" i="11"/>
  <c r="N355" i="11"/>
  <c r="N356" i="11"/>
  <c r="N357" i="11"/>
  <c r="N358" i="11"/>
  <c r="N374" i="11"/>
  <c r="N371" i="11"/>
  <c r="N372" i="11"/>
  <c r="N373" i="11"/>
  <c r="N267" i="11"/>
  <c r="N268" i="11"/>
  <c r="N269" i="11"/>
  <c r="N258" i="11"/>
  <c r="N259" i="11"/>
  <c r="N260" i="11"/>
  <c r="N276" i="11"/>
  <c r="N277" i="11"/>
  <c r="N278" i="11"/>
  <c r="N291" i="11"/>
  <c r="N292" i="11"/>
  <c r="N293" i="11"/>
  <c r="N294" i="11"/>
  <c r="N295" i="11"/>
  <c r="N296" i="11"/>
  <c r="N297" i="11"/>
  <c r="N298" i="11"/>
  <c r="N299" i="11"/>
  <c r="N300" i="11"/>
  <c r="N285" i="11"/>
  <c r="N286" i="11"/>
  <c r="N287" i="11"/>
  <c r="N270" i="11"/>
  <c r="N271" i="11"/>
  <c r="N272" i="11"/>
  <c r="N273" i="11"/>
  <c r="N274" i="11"/>
  <c r="N275" i="11"/>
  <c r="N288" i="11"/>
  <c r="N289" i="11"/>
  <c r="N290" i="11"/>
  <c r="N301" i="11"/>
  <c r="N302" i="11"/>
  <c r="N303" i="11"/>
  <c r="N282" i="11"/>
  <c r="N283" i="11"/>
  <c r="N284" i="11"/>
  <c r="N264" i="11"/>
  <c r="N265" i="11"/>
  <c r="N266" i="11"/>
  <c r="N279" i="11"/>
  <c r="N280" i="11"/>
  <c r="N281" i="11"/>
  <c r="N261" i="11"/>
  <c r="N262" i="11"/>
  <c r="N263" i="11"/>
  <c r="N122" i="11"/>
  <c r="N123" i="11"/>
  <c r="N124" i="11"/>
  <c r="N116" i="11"/>
  <c r="N117" i="11"/>
  <c r="N118" i="11"/>
  <c r="N110" i="11"/>
  <c r="N111" i="11"/>
  <c r="N112" i="11"/>
  <c r="N125" i="11"/>
  <c r="N126" i="11"/>
  <c r="N127" i="11"/>
  <c r="N433" i="11"/>
  <c r="N434" i="11"/>
  <c r="N435" i="11"/>
  <c r="N430" i="11"/>
  <c r="N431" i="11"/>
  <c r="N432" i="11"/>
  <c r="N119" i="11"/>
  <c r="N120" i="11"/>
  <c r="N121" i="11"/>
  <c r="N113" i="11"/>
  <c r="N114" i="11"/>
  <c r="N115" i="11"/>
  <c r="N427" i="11"/>
  <c r="N428" i="11"/>
  <c r="N429" i="11"/>
  <c r="N231" i="11"/>
  <c r="N232" i="11"/>
  <c r="N233" i="11"/>
  <c r="N234" i="11"/>
  <c r="N235" i="11"/>
  <c r="N236" i="11"/>
  <c r="N237" i="11"/>
  <c r="N238" i="11"/>
  <c r="N239" i="11"/>
  <c r="N223" i="11"/>
  <c r="N224" i="11"/>
  <c r="N225" i="11"/>
  <c r="N226" i="11"/>
  <c r="N227" i="11"/>
  <c r="N228" i="11"/>
  <c r="N229" i="11"/>
  <c r="N230" i="11"/>
  <c r="N220" i="11"/>
  <c r="N221" i="11"/>
  <c r="N222" i="11"/>
  <c r="N217" i="11"/>
  <c r="N218" i="11"/>
  <c r="N219" i="11"/>
  <c r="N409" i="11"/>
  <c r="N410" i="11"/>
  <c r="N411" i="11"/>
  <c r="N412" i="11"/>
  <c r="N396" i="11"/>
  <c r="N397" i="11"/>
  <c r="N398" i="11"/>
  <c r="N413" i="11"/>
  <c r="N414" i="11"/>
  <c r="N415" i="11"/>
  <c r="N406" i="11"/>
  <c r="N407" i="11"/>
  <c r="N408" i="11"/>
  <c r="N402" i="11"/>
  <c r="N399" i="11"/>
  <c r="N400" i="11"/>
  <c r="N401" i="11"/>
  <c r="N403" i="11"/>
  <c r="N404" i="11"/>
  <c r="N405" i="11"/>
  <c r="N211" i="11"/>
  <c r="N212" i="11"/>
  <c r="N213" i="11"/>
  <c r="N418" i="11"/>
  <c r="N419" i="11"/>
  <c r="N420" i="11"/>
  <c r="N421" i="11"/>
  <c r="N422" i="11"/>
  <c r="N423" i="11"/>
  <c r="N214" i="11"/>
  <c r="N215" i="11"/>
  <c r="N216" i="11"/>
  <c r="N424" i="11"/>
  <c r="N425" i="11"/>
  <c r="N426" i="11"/>
  <c r="N205" i="11"/>
  <c r="N206" i="11"/>
  <c r="N207" i="11"/>
  <c r="N416" i="11"/>
  <c r="N417" i="11"/>
  <c r="N202" i="11"/>
  <c r="N203" i="11"/>
  <c r="N204" i="11"/>
  <c r="N199" i="11"/>
  <c r="N200" i="11"/>
  <c r="N201" i="11"/>
  <c r="N208" i="11"/>
  <c r="N209" i="11"/>
  <c r="N210" i="11"/>
  <c r="N190" i="11"/>
  <c r="N191" i="11"/>
  <c r="N192" i="11"/>
  <c r="N193" i="11"/>
  <c r="N194" i="11"/>
  <c r="N195" i="11"/>
  <c r="N178" i="11"/>
  <c r="N179" i="11"/>
  <c r="N180" i="11"/>
  <c r="N181" i="11"/>
  <c r="N182" i="11"/>
  <c r="N183" i="11"/>
  <c r="N196" i="11"/>
  <c r="N197" i="11"/>
  <c r="N198" i="11"/>
  <c r="N187" i="11"/>
  <c r="N188" i="11"/>
  <c r="N189" i="11"/>
  <c r="N184" i="11"/>
  <c r="N185" i="11"/>
  <c r="N186" i="11"/>
  <c r="N107" i="11"/>
  <c r="N108" i="11"/>
  <c r="N109" i="11"/>
  <c r="N89" i="11"/>
  <c r="N90" i="11"/>
  <c r="N91" i="11"/>
  <c r="N92" i="11"/>
  <c r="N93" i="11"/>
  <c r="N94" i="11"/>
  <c r="N101" i="11"/>
  <c r="N102" i="11"/>
  <c r="N103" i="11"/>
  <c r="N104" i="11"/>
  <c r="N105" i="11"/>
  <c r="N106" i="11"/>
  <c r="N98" i="11"/>
  <c r="N99" i="11"/>
  <c r="N100" i="11"/>
  <c r="N95" i="11"/>
  <c r="N96" i="11"/>
  <c r="N97" i="11"/>
  <c r="N128" i="11"/>
  <c r="N129" i="11"/>
  <c r="N130" i="11"/>
  <c r="N131" i="11"/>
  <c r="N132" i="11"/>
  <c r="N133" i="11"/>
  <c r="N143" i="11"/>
  <c r="N144" i="11"/>
  <c r="N145" i="11"/>
  <c r="N140" i="11"/>
  <c r="N141" i="11"/>
  <c r="N142" i="11"/>
  <c r="N137" i="11"/>
  <c r="N138" i="11"/>
  <c r="N139" i="11"/>
  <c r="N134" i="11"/>
  <c r="N135" i="11"/>
  <c r="N136" i="11"/>
  <c r="N55" i="11"/>
  <c r="N56" i="11"/>
  <c r="N57" i="11"/>
  <c r="N65" i="11"/>
  <c r="N66" i="11"/>
  <c r="N67" i="11"/>
  <c r="N68" i="11"/>
  <c r="N69" i="11"/>
  <c r="N70" i="11"/>
  <c r="N46" i="11"/>
  <c r="N47" i="11"/>
  <c r="N48" i="11"/>
  <c r="N61" i="11"/>
  <c r="N62" i="11"/>
  <c r="N63" i="11"/>
  <c r="N49" i="11"/>
  <c r="N50" i="11"/>
  <c r="N51" i="11"/>
  <c r="N58" i="11"/>
  <c r="N59" i="11"/>
  <c r="N60" i="11"/>
  <c r="N71" i="11"/>
  <c r="N72" i="11"/>
  <c r="N73" i="11"/>
  <c r="N52" i="11"/>
  <c r="N53" i="11"/>
  <c r="N54" i="11"/>
  <c r="N64" i="11"/>
  <c r="N169" i="11"/>
  <c r="N170" i="11"/>
  <c r="N171" i="11"/>
  <c r="N163" i="11"/>
  <c r="N164" i="11"/>
  <c r="N165" i="11"/>
  <c r="N166" i="11"/>
  <c r="N167" i="11"/>
  <c r="N168" i="11"/>
  <c r="N172" i="11"/>
  <c r="N173" i="11"/>
  <c r="N174" i="11"/>
  <c r="N175" i="11"/>
  <c r="N176" i="11"/>
  <c r="N177" i="11"/>
  <c r="N86" i="11"/>
  <c r="N87" i="11"/>
  <c r="N88" i="11"/>
  <c r="N80" i="11"/>
  <c r="N81" i="11"/>
  <c r="N82" i="11"/>
  <c r="N77" i="11"/>
  <c r="N78" i="11"/>
  <c r="N79" i="11"/>
  <c r="N83" i="11"/>
  <c r="N84" i="11"/>
  <c r="N85" i="11"/>
  <c r="N74" i="11"/>
  <c r="N75" i="11"/>
  <c r="N76" i="11"/>
  <c r="N155" i="11"/>
  <c r="N156" i="11"/>
  <c r="N157" i="11"/>
  <c r="N158" i="11"/>
  <c r="N159" i="11"/>
  <c r="N160" i="11"/>
  <c r="N161" i="11"/>
  <c r="N162" i="11"/>
  <c r="N146" i="11"/>
  <c r="N147" i="11"/>
  <c r="N148" i="11"/>
  <c r="N149" i="11"/>
  <c r="N150" i="11"/>
  <c r="N151" i="11"/>
  <c r="N152" i="11"/>
  <c r="N153" i="11"/>
  <c r="N154" i="11"/>
  <c r="N384" i="11"/>
  <c r="N385" i="11"/>
  <c r="N386" i="11"/>
  <c r="N378" i="11"/>
  <c r="N379" i="11"/>
  <c r="N380" i="11"/>
  <c r="N390" i="11"/>
  <c r="N391" i="11"/>
  <c r="N392" i="11"/>
  <c r="N387" i="11"/>
  <c r="N388" i="11"/>
  <c r="N389" i="11"/>
  <c r="N375" i="11"/>
  <c r="N376" i="11"/>
  <c r="N377" i="11"/>
  <c r="N381" i="11"/>
  <c r="N382" i="11"/>
  <c r="N383" i="11"/>
  <c r="N393" i="11"/>
  <c r="N394" i="11"/>
  <c r="N395" i="11"/>
  <c r="N14" i="11"/>
  <c r="N15" i="11"/>
  <c r="N16" i="11"/>
  <c r="N17" i="11"/>
  <c r="N18" i="11"/>
  <c r="N19" i="11"/>
  <c r="N2" i="11"/>
  <c r="N3" i="11"/>
  <c r="N4" i="11"/>
  <c r="N8" i="11"/>
  <c r="N9" i="11"/>
  <c r="N10" i="11"/>
  <c r="N5" i="11"/>
  <c r="N6" i="11"/>
  <c r="N7" i="11"/>
  <c r="N11" i="11"/>
  <c r="N12" i="11"/>
  <c r="N13" i="11"/>
  <c r="N31" i="11"/>
  <c r="N32" i="11"/>
  <c r="N33" i="11"/>
  <c r="N20" i="11"/>
  <c r="N21" i="11"/>
  <c r="N22" i="11"/>
  <c r="N34" i="11"/>
  <c r="N35" i="11"/>
  <c r="N36" i="11"/>
  <c r="N37" i="11"/>
  <c r="N38" i="11"/>
  <c r="N39" i="11"/>
  <c r="N40" i="11"/>
  <c r="N41" i="11"/>
  <c r="N42" i="11"/>
  <c r="N23" i="11"/>
  <c r="N24" i="11"/>
  <c r="N25" i="11"/>
  <c r="N26" i="11"/>
  <c r="N27" i="11"/>
  <c r="N28" i="11"/>
  <c r="N29" i="11"/>
  <c r="N30" i="11"/>
  <c r="N43" i="11"/>
  <c r="N44" i="11"/>
  <c r="N45" i="11"/>
  <c r="N249" i="11"/>
  <c r="I385" i="11"/>
  <c r="J385" i="11"/>
  <c r="I386" i="11"/>
  <c r="J386" i="11"/>
  <c r="I378" i="11"/>
  <c r="J378" i="11"/>
  <c r="I379" i="11"/>
  <c r="J379" i="11"/>
  <c r="I380" i="11"/>
  <c r="J380" i="11"/>
  <c r="I387" i="11"/>
  <c r="J387" i="11"/>
  <c r="I388" i="11"/>
  <c r="J388" i="11"/>
  <c r="I389" i="11"/>
  <c r="J389" i="11"/>
  <c r="I375" i="11"/>
  <c r="J375" i="11"/>
  <c r="I376" i="11"/>
  <c r="J376" i="11"/>
  <c r="I377" i="11"/>
  <c r="J377" i="11"/>
  <c r="I381" i="11"/>
  <c r="J381" i="11"/>
  <c r="I382" i="11"/>
  <c r="J382" i="11"/>
  <c r="I383" i="11"/>
  <c r="J383" i="11"/>
  <c r="I2" i="11"/>
  <c r="J2" i="11"/>
  <c r="I3" i="11"/>
  <c r="J3" i="11"/>
  <c r="I4" i="11"/>
  <c r="J4" i="11"/>
  <c r="I8" i="11"/>
  <c r="J8" i="11"/>
  <c r="I9" i="11"/>
  <c r="J9" i="11"/>
  <c r="I10" i="11"/>
  <c r="J10" i="11"/>
  <c r="I5" i="11"/>
  <c r="J5" i="11"/>
  <c r="I6" i="11"/>
  <c r="J6" i="11"/>
  <c r="I7" i="11"/>
  <c r="J7" i="11"/>
  <c r="I11" i="11"/>
  <c r="J11" i="11"/>
  <c r="I12" i="11"/>
  <c r="J12" i="11"/>
  <c r="I13" i="11"/>
  <c r="J13" i="11"/>
  <c r="I31" i="11"/>
  <c r="J31" i="11"/>
  <c r="I32" i="11"/>
  <c r="J32" i="11"/>
  <c r="I33" i="11"/>
  <c r="J33" i="11"/>
  <c r="I20" i="11"/>
  <c r="J20" i="11"/>
  <c r="I21" i="11"/>
  <c r="J21" i="11"/>
  <c r="I22" i="11"/>
  <c r="J22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84" i="11"/>
  <c r="J384" i="11"/>
  <c r="I123" i="11"/>
  <c r="I124" i="11"/>
  <c r="I116" i="11"/>
  <c r="I117" i="11"/>
  <c r="I118" i="11"/>
  <c r="I110" i="11"/>
  <c r="I111" i="11"/>
  <c r="I112" i="11"/>
  <c r="I125" i="11"/>
  <c r="I126" i="11"/>
  <c r="I127" i="11"/>
  <c r="I433" i="11"/>
  <c r="I434" i="11"/>
  <c r="I435" i="11"/>
  <c r="I430" i="11"/>
  <c r="I431" i="11"/>
  <c r="I432" i="11"/>
  <c r="I119" i="11"/>
  <c r="I120" i="11"/>
  <c r="I121" i="11"/>
  <c r="I113" i="11"/>
  <c r="I114" i="11"/>
  <c r="I115" i="11"/>
  <c r="I427" i="11"/>
  <c r="I428" i="11"/>
  <c r="I429" i="11"/>
  <c r="I231" i="11"/>
  <c r="I232" i="11"/>
  <c r="I233" i="11"/>
  <c r="I234" i="11"/>
  <c r="I235" i="11"/>
  <c r="I236" i="11"/>
  <c r="I237" i="11"/>
  <c r="I238" i="11"/>
  <c r="I239" i="11"/>
  <c r="I223" i="11"/>
  <c r="I224" i="11"/>
  <c r="I225" i="11"/>
  <c r="I226" i="11"/>
  <c r="I227" i="11"/>
  <c r="I228" i="11"/>
  <c r="I229" i="11"/>
  <c r="I230" i="11"/>
  <c r="I220" i="11"/>
  <c r="I221" i="11"/>
  <c r="I222" i="11"/>
  <c r="I217" i="11"/>
  <c r="I218" i="11"/>
  <c r="I219" i="11"/>
  <c r="I409" i="11"/>
  <c r="I410" i="11"/>
  <c r="I411" i="11"/>
  <c r="I412" i="11"/>
  <c r="I396" i="11"/>
  <c r="I397" i="11"/>
  <c r="I398" i="11"/>
  <c r="I413" i="11"/>
  <c r="I414" i="11"/>
  <c r="I415" i="11"/>
  <c r="I406" i="11"/>
  <c r="I407" i="11"/>
  <c r="I408" i="11"/>
  <c r="I402" i="11"/>
  <c r="I399" i="11"/>
  <c r="I400" i="11"/>
  <c r="I401" i="11"/>
  <c r="I403" i="11"/>
  <c r="I404" i="11"/>
  <c r="I405" i="11"/>
  <c r="I211" i="11"/>
  <c r="I212" i="11"/>
  <c r="I213" i="11"/>
  <c r="I418" i="11"/>
  <c r="I419" i="11"/>
  <c r="I420" i="11"/>
  <c r="I421" i="11"/>
  <c r="I422" i="11"/>
  <c r="I423" i="11"/>
  <c r="I214" i="11"/>
  <c r="I215" i="11"/>
  <c r="I216" i="11"/>
  <c r="I424" i="11"/>
  <c r="I425" i="11"/>
  <c r="I426" i="11"/>
  <c r="I205" i="11"/>
  <c r="I206" i="11"/>
  <c r="I207" i="11"/>
  <c r="I416" i="11"/>
  <c r="I417" i="11"/>
  <c r="I202" i="11"/>
  <c r="I203" i="11"/>
  <c r="I204" i="11"/>
  <c r="I199" i="11"/>
  <c r="I200" i="11"/>
  <c r="I201" i="11"/>
  <c r="I208" i="11"/>
  <c r="I209" i="11"/>
  <c r="I210" i="11"/>
  <c r="I190" i="11"/>
  <c r="I191" i="11"/>
  <c r="I192" i="11"/>
  <c r="I193" i="11"/>
  <c r="I194" i="11"/>
  <c r="I195" i="11"/>
  <c r="I178" i="11"/>
  <c r="I179" i="11"/>
  <c r="I180" i="11"/>
  <c r="I181" i="11"/>
  <c r="I182" i="11"/>
  <c r="I183" i="11"/>
  <c r="I196" i="11"/>
  <c r="I197" i="11"/>
  <c r="I198" i="11"/>
  <c r="I187" i="11"/>
  <c r="I188" i="11"/>
  <c r="I189" i="11"/>
  <c r="I184" i="11"/>
  <c r="I185" i="11"/>
  <c r="I186" i="11"/>
  <c r="I107" i="11"/>
  <c r="I108" i="11"/>
  <c r="I109" i="11"/>
  <c r="I89" i="11"/>
  <c r="I90" i="11"/>
  <c r="I91" i="11"/>
  <c r="I92" i="11"/>
  <c r="I93" i="11"/>
  <c r="I94" i="11"/>
  <c r="I101" i="11"/>
  <c r="I102" i="11"/>
  <c r="I103" i="11"/>
  <c r="I104" i="11"/>
  <c r="I105" i="11"/>
  <c r="I106" i="11"/>
  <c r="I98" i="11"/>
  <c r="I99" i="11"/>
  <c r="I100" i="11"/>
  <c r="I95" i="11"/>
  <c r="I96" i="11"/>
  <c r="I97" i="11"/>
  <c r="I128" i="11"/>
  <c r="I129" i="11"/>
  <c r="I130" i="11"/>
  <c r="I131" i="11"/>
  <c r="I132" i="11"/>
  <c r="I133" i="11"/>
  <c r="I143" i="11"/>
  <c r="I144" i="11"/>
  <c r="I145" i="11"/>
  <c r="I140" i="11"/>
  <c r="I141" i="11"/>
  <c r="I142" i="11"/>
  <c r="I137" i="11"/>
  <c r="I138" i="11"/>
  <c r="I139" i="11"/>
  <c r="I134" i="11"/>
  <c r="I135" i="11"/>
  <c r="I136" i="11"/>
  <c r="I55" i="11"/>
  <c r="I56" i="11"/>
  <c r="I57" i="11"/>
  <c r="I65" i="11"/>
  <c r="I66" i="11"/>
  <c r="I67" i="11"/>
  <c r="I68" i="11"/>
  <c r="I69" i="11"/>
  <c r="I70" i="11"/>
  <c r="I46" i="11"/>
  <c r="I47" i="11"/>
  <c r="I48" i="11"/>
  <c r="I61" i="11"/>
  <c r="I62" i="11"/>
  <c r="I63" i="11"/>
  <c r="I49" i="11"/>
  <c r="I50" i="11"/>
  <c r="I51" i="11"/>
  <c r="I58" i="11"/>
  <c r="I59" i="11"/>
  <c r="I60" i="11"/>
  <c r="I71" i="11"/>
  <c r="I72" i="11"/>
  <c r="I73" i="11"/>
  <c r="I52" i="11"/>
  <c r="I53" i="11"/>
  <c r="I54" i="11"/>
  <c r="I64" i="11"/>
  <c r="I169" i="11"/>
  <c r="I170" i="11"/>
  <c r="I171" i="11"/>
  <c r="I163" i="11"/>
  <c r="I164" i="11"/>
  <c r="I165" i="11"/>
  <c r="I166" i="11"/>
  <c r="I167" i="11"/>
  <c r="I168" i="11"/>
  <c r="I172" i="11"/>
  <c r="I173" i="11"/>
  <c r="I174" i="11"/>
  <c r="I175" i="11"/>
  <c r="I176" i="11"/>
  <c r="I177" i="11"/>
  <c r="I86" i="11"/>
  <c r="I87" i="11"/>
  <c r="I88" i="11"/>
  <c r="I80" i="11"/>
  <c r="I81" i="11"/>
  <c r="I82" i="11"/>
  <c r="I77" i="11"/>
  <c r="I78" i="11"/>
  <c r="I79" i="11"/>
  <c r="I83" i="11"/>
  <c r="I84" i="11"/>
  <c r="I85" i="11"/>
  <c r="I74" i="11"/>
  <c r="I75" i="11"/>
  <c r="I76" i="11"/>
  <c r="I155" i="11"/>
  <c r="I156" i="11"/>
  <c r="I157" i="11"/>
  <c r="I158" i="11"/>
  <c r="I159" i="11"/>
  <c r="I160" i="11"/>
  <c r="I161" i="11"/>
  <c r="I162" i="11"/>
  <c r="I146" i="11"/>
  <c r="I147" i="11"/>
  <c r="I148" i="11"/>
  <c r="I149" i="11"/>
  <c r="I150" i="11"/>
  <c r="I151" i="11"/>
  <c r="I152" i="11"/>
  <c r="I153" i="11"/>
  <c r="I154" i="11"/>
  <c r="I122" i="11"/>
  <c r="F191" i="11"/>
  <c r="F192" i="11"/>
  <c r="F193" i="11"/>
  <c r="F194" i="11"/>
  <c r="F195" i="11"/>
  <c r="F249" i="11"/>
  <c r="F250" i="11"/>
  <c r="F251" i="11"/>
  <c r="F351" i="11"/>
  <c r="F352" i="11"/>
  <c r="F122" i="11"/>
  <c r="F123" i="11"/>
  <c r="F124" i="11"/>
  <c r="F252" i="11"/>
  <c r="F253" i="11"/>
  <c r="F254" i="11"/>
  <c r="F384" i="11"/>
  <c r="F385" i="11"/>
  <c r="F386" i="11"/>
  <c r="F116" i="11"/>
  <c r="F117" i="11"/>
  <c r="F118" i="11"/>
  <c r="F110" i="11"/>
  <c r="F111" i="11"/>
  <c r="F112" i="11"/>
  <c r="F178" i="11"/>
  <c r="F179" i="11"/>
  <c r="F180" i="11"/>
  <c r="F378" i="11"/>
  <c r="F379" i="11"/>
  <c r="F380" i="11"/>
  <c r="F181" i="11"/>
  <c r="F182" i="11"/>
  <c r="F183" i="11"/>
  <c r="F243" i="11"/>
  <c r="F244" i="11"/>
  <c r="F245" i="11"/>
  <c r="F345" i="11"/>
  <c r="F346" i="11"/>
  <c r="F347" i="11"/>
  <c r="F390" i="11"/>
  <c r="F391" i="11"/>
  <c r="F392" i="11"/>
  <c r="F240" i="11"/>
  <c r="F241" i="11"/>
  <c r="F242" i="11"/>
  <c r="F387" i="11"/>
  <c r="F388" i="11"/>
  <c r="F389" i="11"/>
  <c r="F353" i="11"/>
  <c r="F354" i="11"/>
  <c r="F255" i="11"/>
  <c r="F256" i="11"/>
  <c r="F257" i="11"/>
  <c r="F375" i="11"/>
  <c r="F376" i="11"/>
  <c r="F377" i="11"/>
  <c r="F125" i="11"/>
  <c r="F126" i="11"/>
  <c r="F127" i="11"/>
  <c r="F433" i="11"/>
  <c r="F434" i="11"/>
  <c r="F435" i="11"/>
  <c r="F196" i="11"/>
  <c r="F197" i="11"/>
  <c r="F198" i="11"/>
  <c r="F430" i="11"/>
  <c r="F431" i="11"/>
  <c r="F432" i="11"/>
  <c r="F119" i="11"/>
  <c r="F120" i="11"/>
  <c r="F121" i="11"/>
  <c r="F348" i="11"/>
  <c r="F349" i="11"/>
  <c r="F350" i="11"/>
  <c r="F246" i="11"/>
  <c r="F247" i="11"/>
  <c r="F248" i="11"/>
  <c r="F187" i="11"/>
  <c r="F188" i="11"/>
  <c r="F189" i="11"/>
  <c r="F381" i="11"/>
  <c r="F382" i="11"/>
  <c r="F383" i="11"/>
  <c r="F113" i="11"/>
  <c r="F114" i="11"/>
  <c r="F115" i="11"/>
  <c r="F427" i="11"/>
  <c r="F428" i="11"/>
  <c r="F429" i="11"/>
  <c r="F393" i="11"/>
  <c r="F394" i="11"/>
  <c r="F395" i="11"/>
  <c r="F184" i="11"/>
  <c r="F185" i="11"/>
  <c r="F186" i="11"/>
  <c r="F107" i="11"/>
  <c r="F108" i="11"/>
  <c r="F109" i="11"/>
  <c r="F169" i="11"/>
  <c r="F170" i="11"/>
  <c r="F171" i="11"/>
  <c r="F231" i="11"/>
  <c r="F232" i="11"/>
  <c r="F233" i="11"/>
  <c r="F234" i="11"/>
  <c r="F235" i="11"/>
  <c r="F236" i="11"/>
  <c r="F237" i="11"/>
  <c r="F238" i="11"/>
  <c r="F239" i="11"/>
  <c r="F313" i="11"/>
  <c r="F314" i="11"/>
  <c r="F315" i="11"/>
  <c r="F14" i="11"/>
  <c r="F15" i="11"/>
  <c r="F16" i="11"/>
  <c r="F17" i="11"/>
  <c r="F18" i="11"/>
  <c r="F19" i="11"/>
  <c r="F223" i="11"/>
  <c r="F224" i="11"/>
  <c r="F225" i="11"/>
  <c r="F226" i="11"/>
  <c r="F227" i="11"/>
  <c r="F2" i="11"/>
  <c r="F3" i="11"/>
  <c r="F4" i="11"/>
  <c r="F228" i="11"/>
  <c r="F229" i="11"/>
  <c r="F230" i="11"/>
  <c r="F89" i="11"/>
  <c r="F90" i="11"/>
  <c r="F91" i="11"/>
  <c r="F163" i="11"/>
  <c r="F164" i="11"/>
  <c r="F165" i="11"/>
  <c r="F92" i="11"/>
  <c r="F93" i="11"/>
  <c r="F94" i="11"/>
  <c r="F220" i="11"/>
  <c r="F221" i="11"/>
  <c r="F222" i="11"/>
  <c r="F304" i="11"/>
  <c r="F305" i="11"/>
  <c r="F306" i="11"/>
  <c r="F322" i="11"/>
  <c r="F323" i="11"/>
  <c r="F324" i="11"/>
  <c r="F336" i="11"/>
  <c r="F337" i="11"/>
  <c r="F338" i="11"/>
  <c r="F217" i="11"/>
  <c r="F218" i="11"/>
  <c r="F219" i="11"/>
  <c r="F8" i="11"/>
  <c r="F9" i="11"/>
  <c r="F10" i="11"/>
  <c r="F331" i="11"/>
  <c r="F332" i="11"/>
  <c r="F339" i="11"/>
  <c r="F340" i="11"/>
  <c r="F316" i="11"/>
  <c r="F317" i="11"/>
  <c r="F318" i="11"/>
  <c r="F166" i="11"/>
  <c r="F167" i="11"/>
  <c r="F168" i="11"/>
  <c r="F5" i="11"/>
  <c r="F6" i="11"/>
  <c r="F7" i="11"/>
  <c r="F319" i="11"/>
  <c r="F320" i="11"/>
  <c r="F321" i="11"/>
  <c r="F333" i="11"/>
  <c r="F334" i="11"/>
  <c r="F335" i="11"/>
  <c r="F341" i="11"/>
  <c r="F342" i="11"/>
  <c r="F343" i="11"/>
  <c r="F344" i="11"/>
  <c r="F11" i="11"/>
  <c r="F12" i="11"/>
  <c r="F13" i="11"/>
  <c r="F328" i="11"/>
  <c r="F329" i="11"/>
  <c r="F330" i="11"/>
  <c r="F310" i="11"/>
  <c r="F311" i="11"/>
  <c r="F312" i="11"/>
  <c r="F325" i="11"/>
  <c r="F326" i="11"/>
  <c r="F327" i="11"/>
  <c r="F307" i="11"/>
  <c r="F308" i="11"/>
  <c r="F309" i="11"/>
  <c r="F101" i="11"/>
  <c r="F102" i="11"/>
  <c r="F103" i="11"/>
  <c r="F104" i="11"/>
  <c r="F105" i="11"/>
  <c r="F106" i="11"/>
  <c r="F172" i="11"/>
  <c r="F173" i="11"/>
  <c r="F174" i="11"/>
  <c r="F98" i="11"/>
  <c r="F99" i="11"/>
  <c r="F100" i="11"/>
  <c r="F175" i="11"/>
  <c r="F176" i="11"/>
  <c r="F177" i="11"/>
  <c r="F95" i="11"/>
  <c r="F96" i="11"/>
  <c r="F97" i="11"/>
  <c r="F86" i="11"/>
  <c r="F87" i="11"/>
  <c r="F88" i="11"/>
  <c r="F80" i="11"/>
  <c r="F81" i="11"/>
  <c r="F82" i="11"/>
  <c r="F365" i="11"/>
  <c r="F366" i="11"/>
  <c r="F367" i="11"/>
  <c r="F409" i="11"/>
  <c r="F410" i="11"/>
  <c r="F411" i="11"/>
  <c r="F412" i="11"/>
  <c r="F368" i="11"/>
  <c r="F369" i="11"/>
  <c r="F370" i="11"/>
  <c r="F359" i="11"/>
  <c r="F360" i="11"/>
  <c r="F361" i="11"/>
  <c r="F362" i="11"/>
  <c r="F363" i="11"/>
  <c r="F364" i="11"/>
  <c r="F128" i="11"/>
  <c r="F129" i="11"/>
  <c r="F130" i="11"/>
  <c r="F131" i="11"/>
  <c r="F132" i="11"/>
  <c r="F133" i="11"/>
  <c r="F396" i="11"/>
  <c r="F397" i="11"/>
  <c r="F398" i="11"/>
  <c r="F355" i="11"/>
  <c r="F356" i="11"/>
  <c r="F357" i="11"/>
  <c r="F358" i="11"/>
  <c r="F143" i="11"/>
  <c r="F144" i="11"/>
  <c r="F145" i="11"/>
  <c r="F374" i="11"/>
  <c r="F371" i="11"/>
  <c r="F372" i="11"/>
  <c r="F373" i="11"/>
  <c r="F77" i="11"/>
  <c r="F78" i="11"/>
  <c r="F79" i="11"/>
  <c r="F413" i="11"/>
  <c r="F414" i="11"/>
  <c r="F415" i="11"/>
  <c r="F406" i="11"/>
  <c r="F407" i="11"/>
  <c r="F408" i="11"/>
  <c r="F402" i="11"/>
  <c r="F399" i="11"/>
  <c r="F400" i="11"/>
  <c r="F401" i="11"/>
  <c r="F140" i="11"/>
  <c r="F141" i="11"/>
  <c r="F142" i="11"/>
  <c r="F83" i="11"/>
  <c r="F84" i="11"/>
  <c r="F85" i="11"/>
  <c r="F403" i="11"/>
  <c r="F404" i="11"/>
  <c r="F405" i="11"/>
  <c r="F137" i="11"/>
  <c r="F138" i="11"/>
  <c r="F139" i="11"/>
  <c r="F74" i="11"/>
  <c r="F75" i="11"/>
  <c r="F76" i="11"/>
  <c r="F134" i="11"/>
  <c r="F135" i="11"/>
  <c r="F136" i="11"/>
  <c r="F155" i="11"/>
  <c r="F156" i="11"/>
  <c r="F157" i="11"/>
  <c r="F158" i="11"/>
  <c r="F159" i="11"/>
  <c r="F211" i="11"/>
  <c r="F212" i="11"/>
  <c r="F213" i="11"/>
  <c r="F418" i="11"/>
  <c r="F419" i="11"/>
  <c r="F420" i="11"/>
  <c r="F421" i="11"/>
  <c r="F422" i="11"/>
  <c r="F423" i="11"/>
  <c r="F214" i="11"/>
  <c r="F215" i="11"/>
  <c r="F216" i="11"/>
  <c r="F424" i="11"/>
  <c r="F425" i="11"/>
  <c r="F426" i="11"/>
  <c r="F267" i="11"/>
  <c r="F268" i="11"/>
  <c r="F269" i="11"/>
  <c r="F160" i="11"/>
  <c r="F161" i="11"/>
  <c r="F162" i="11"/>
  <c r="F31" i="11"/>
  <c r="F32" i="11"/>
  <c r="F33" i="11"/>
  <c r="F205" i="11"/>
  <c r="F206" i="11"/>
  <c r="F207" i="11"/>
  <c r="F416" i="11"/>
  <c r="F417" i="11"/>
  <c r="F20" i="11"/>
  <c r="F21" i="11"/>
  <c r="F22" i="11"/>
  <c r="F55" i="11"/>
  <c r="F56" i="11"/>
  <c r="F57" i="11"/>
  <c r="F65" i="11"/>
  <c r="F66" i="11"/>
  <c r="F67" i="11"/>
  <c r="F68" i="11"/>
  <c r="F69" i="11"/>
  <c r="F70" i="11"/>
  <c r="F46" i="11"/>
  <c r="F47" i="11"/>
  <c r="F48" i="11"/>
  <c r="F61" i="11"/>
  <c r="F62" i="11"/>
  <c r="F63" i="11"/>
  <c r="F146" i="11"/>
  <c r="F147" i="11"/>
  <c r="F148" i="11"/>
  <c r="F49" i="11"/>
  <c r="F50" i="11"/>
  <c r="F51" i="11"/>
  <c r="F202" i="11"/>
  <c r="F203" i="11"/>
  <c r="F204" i="11"/>
  <c r="F258" i="11"/>
  <c r="F259" i="11"/>
  <c r="F260" i="11"/>
  <c r="F276" i="11"/>
  <c r="F277" i="11"/>
  <c r="F278" i="11"/>
  <c r="F291" i="11"/>
  <c r="F292" i="11"/>
  <c r="F293" i="11"/>
  <c r="F294" i="11"/>
  <c r="F295" i="11"/>
  <c r="F296" i="11"/>
  <c r="F34" i="11"/>
  <c r="F35" i="11"/>
  <c r="F36" i="11"/>
  <c r="F199" i="11"/>
  <c r="F200" i="11"/>
  <c r="F201" i="11"/>
  <c r="F37" i="11"/>
  <c r="F38" i="11"/>
  <c r="F39" i="11"/>
  <c r="F297" i="11"/>
  <c r="F298" i="11"/>
  <c r="F299" i="11"/>
  <c r="F300" i="11"/>
  <c r="F285" i="11"/>
  <c r="F286" i="11"/>
  <c r="F287" i="11"/>
  <c r="F270" i="11"/>
  <c r="F271" i="11"/>
  <c r="F272" i="11"/>
  <c r="F149" i="11"/>
  <c r="F150" i="11"/>
  <c r="F151" i="11"/>
  <c r="F40" i="11"/>
  <c r="F41" i="11"/>
  <c r="F42" i="11"/>
  <c r="F273" i="11"/>
  <c r="F274" i="11"/>
  <c r="F275" i="11"/>
  <c r="F288" i="11"/>
  <c r="F289" i="11"/>
  <c r="F290" i="11"/>
  <c r="F301" i="11"/>
  <c r="F302" i="11"/>
  <c r="F303" i="11"/>
  <c r="F282" i="11"/>
  <c r="F283" i="11"/>
  <c r="F284" i="11"/>
  <c r="F264" i="11"/>
  <c r="F265" i="11"/>
  <c r="F266" i="11"/>
  <c r="F279" i="11"/>
  <c r="F280" i="11"/>
  <c r="F281" i="11"/>
  <c r="F261" i="11"/>
  <c r="F262" i="11"/>
  <c r="F263" i="11"/>
  <c r="F58" i="11"/>
  <c r="F59" i="11"/>
  <c r="F60" i="11"/>
  <c r="F71" i="11"/>
  <c r="F72" i="11"/>
  <c r="F73" i="11"/>
  <c r="F23" i="11"/>
  <c r="F24" i="11"/>
  <c r="F25" i="11"/>
  <c r="F26" i="11"/>
  <c r="F27" i="11"/>
  <c r="F28" i="11"/>
  <c r="F29" i="11"/>
  <c r="F30" i="11"/>
  <c r="F208" i="11"/>
  <c r="F209" i="11"/>
  <c r="F210" i="11"/>
  <c r="F152" i="11"/>
  <c r="F153" i="11"/>
  <c r="F154" i="11"/>
  <c r="F43" i="11"/>
  <c r="F44" i="11"/>
  <c r="F45" i="11"/>
  <c r="F52" i="11"/>
  <c r="F53" i="11"/>
  <c r="F54" i="11"/>
  <c r="F64" i="11"/>
  <c r="F190" i="11"/>
  <c r="D191" i="11"/>
  <c r="X191" i="11" s="1"/>
  <c r="D192" i="11"/>
  <c r="X192" i="11" s="1"/>
  <c r="D193" i="11"/>
  <c r="X193" i="11" s="1"/>
  <c r="D194" i="11"/>
  <c r="X194" i="11" s="1"/>
  <c r="D195" i="11"/>
  <c r="X195" i="11" s="1"/>
  <c r="D249" i="11"/>
  <c r="X249" i="11" s="1"/>
  <c r="D250" i="11"/>
  <c r="X250" i="11" s="1"/>
  <c r="D251" i="11"/>
  <c r="X251" i="11" s="1"/>
  <c r="D351" i="11"/>
  <c r="X351" i="11" s="1"/>
  <c r="D352" i="11"/>
  <c r="X352" i="11" s="1"/>
  <c r="D122" i="11"/>
  <c r="X122" i="11" s="1"/>
  <c r="D123" i="11"/>
  <c r="X123" i="11" s="1"/>
  <c r="D124" i="11"/>
  <c r="X124" i="11" s="1"/>
  <c r="D252" i="11"/>
  <c r="X252" i="11" s="1"/>
  <c r="D253" i="11"/>
  <c r="X253" i="11" s="1"/>
  <c r="D254" i="11"/>
  <c r="X254" i="11" s="1"/>
  <c r="D384" i="11"/>
  <c r="X384" i="11" s="1"/>
  <c r="D385" i="11"/>
  <c r="X385" i="11" s="1"/>
  <c r="D386" i="11"/>
  <c r="X386" i="11" s="1"/>
  <c r="D116" i="11"/>
  <c r="X116" i="11" s="1"/>
  <c r="D117" i="11"/>
  <c r="X117" i="11" s="1"/>
  <c r="D118" i="11"/>
  <c r="X118" i="11" s="1"/>
  <c r="D110" i="11"/>
  <c r="X110" i="11" s="1"/>
  <c r="D111" i="11"/>
  <c r="X111" i="11" s="1"/>
  <c r="D112" i="11"/>
  <c r="X112" i="11" s="1"/>
  <c r="D178" i="11"/>
  <c r="X178" i="11" s="1"/>
  <c r="D179" i="11"/>
  <c r="X179" i="11" s="1"/>
  <c r="D180" i="11"/>
  <c r="X180" i="11" s="1"/>
  <c r="D378" i="11"/>
  <c r="X378" i="11" s="1"/>
  <c r="D379" i="11"/>
  <c r="X379" i="11" s="1"/>
  <c r="D380" i="11"/>
  <c r="X380" i="11" s="1"/>
  <c r="D181" i="11"/>
  <c r="X181" i="11" s="1"/>
  <c r="D182" i="11"/>
  <c r="X182" i="11" s="1"/>
  <c r="D183" i="11"/>
  <c r="X183" i="11" s="1"/>
  <c r="D243" i="11"/>
  <c r="X243" i="11" s="1"/>
  <c r="D244" i="11"/>
  <c r="X244" i="11" s="1"/>
  <c r="D245" i="11"/>
  <c r="X245" i="11" s="1"/>
  <c r="D345" i="11"/>
  <c r="X345" i="11" s="1"/>
  <c r="D346" i="11"/>
  <c r="X346" i="11" s="1"/>
  <c r="D347" i="11"/>
  <c r="X347" i="11" s="1"/>
  <c r="D390" i="11"/>
  <c r="X390" i="11" s="1"/>
  <c r="D391" i="11"/>
  <c r="X391" i="11" s="1"/>
  <c r="D392" i="11"/>
  <c r="X392" i="11" s="1"/>
  <c r="D240" i="11"/>
  <c r="X240" i="11" s="1"/>
  <c r="D241" i="11"/>
  <c r="X241" i="11" s="1"/>
  <c r="D242" i="11"/>
  <c r="X242" i="11" s="1"/>
  <c r="D387" i="11"/>
  <c r="X387" i="11" s="1"/>
  <c r="D388" i="11"/>
  <c r="X388" i="11" s="1"/>
  <c r="D389" i="11"/>
  <c r="X389" i="11" s="1"/>
  <c r="D353" i="11"/>
  <c r="X353" i="11" s="1"/>
  <c r="D354" i="11"/>
  <c r="X354" i="11" s="1"/>
  <c r="D255" i="11"/>
  <c r="X255" i="11" s="1"/>
  <c r="D256" i="11"/>
  <c r="X256" i="11" s="1"/>
  <c r="D257" i="11"/>
  <c r="X257" i="11" s="1"/>
  <c r="D375" i="11"/>
  <c r="X375" i="11" s="1"/>
  <c r="D376" i="11"/>
  <c r="X376" i="11" s="1"/>
  <c r="D377" i="11"/>
  <c r="X377" i="11" s="1"/>
  <c r="D125" i="11"/>
  <c r="X125" i="11" s="1"/>
  <c r="D126" i="11"/>
  <c r="X126" i="11" s="1"/>
  <c r="D127" i="11"/>
  <c r="X127" i="11" s="1"/>
  <c r="D433" i="11"/>
  <c r="X433" i="11" s="1"/>
  <c r="D434" i="11"/>
  <c r="X434" i="11" s="1"/>
  <c r="D435" i="11"/>
  <c r="X435" i="11" s="1"/>
  <c r="D196" i="11"/>
  <c r="X196" i="11" s="1"/>
  <c r="D197" i="11"/>
  <c r="X197" i="11" s="1"/>
  <c r="D198" i="11"/>
  <c r="X198" i="11" s="1"/>
  <c r="D430" i="11"/>
  <c r="X430" i="11" s="1"/>
  <c r="D431" i="11"/>
  <c r="X431" i="11" s="1"/>
  <c r="D432" i="11"/>
  <c r="X432" i="11" s="1"/>
  <c r="D119" i="11"/>
  <c r="X119" i="11" s="1"/>
  <c r="D120" i="11"/>
  <c r="X120" i="11" s="1"/>
  <c r="D121" i="11"/>
  <c r="X121" i="11" s="1"/>
  <c r="D348" i="11"/>
  <c r="X348" i="11" s="1"/>
  <c r="D349" i="11"/>
  <c r="X349" i="11" s="1"/>
  <c r="D350" i="11"/>
  <c r="X350" i="11" s="1"/>
  <c r="D246" i="11"/>
  <c r="X246" i="11" s="1"/>
  <c r="D247" i="11"/>
  <c r="X247" i="11" s="1"/>
  <c r="D248" i="11"/>
  <c r="X248" i="11" s="1"/>
  <c r="D187" i="11"/>
  <c r="X187" i="11" s="1"/>
  <c r="D188" i="11"/>
  <c r="X188" i="11" s="1"/>
  <c r="D189" i="11"/>
  <c r="X189" i="11" s="1"/>
  <c r="D381" i="11"/>
  <c r="X381" i="11" s="1"/>
  <c r="D382" i="11"/>
  <c r="X382" i="11" s="1"/>
  <c r="D383" i="11"/>
  <c r="X383" i="11" s="1"/>
  <c r="D113" i="11"/>
  <c r="X113" i="11" s="1"/>
  <c r="D114" i="11"/>
  <c r="X114" i="11" s="1"/>
  <c r="D115" i="11"/>
  <c r="X115" i="11" s="1"/>
  <c r="D427" i="11"/>
  <c r="X427" i="11" s="1"/>
  <c r="D428" i="11"/>
  <c r="X428" i="11" s="1"/>
  <c r="D429" i="11"/>
  <c r="X429" i="11" s="1"/>
  <c r="D393" i="11"/>
  <c r="X393" i="11" s="1"/>
  <c r="D394" i="11"/>
  <c r="X394" i="11" s="1"/>
  <c r="D395" i="11"/>
  <c r="X395" i="11" s="1"/>
  <c r="D184" i="11"/>
  <c r="X184" i="11" s="1"/>
  <c r="D185" i="11"/>
  <c r="X185" i="11" s="1"/>
  <c r="D186" i="11"/>
  <c r="X186" i="11" s="1"/>
  <c r="D107" i="11"/>
  <c r="X107" i="11" s="1"/>
  <c r="D108" i="11"/>
  <c r="X108" i="11" s="1"/>
  <c r="D109" i="11"/>
  <c r="X109" i="11" s="1"/>
  <c r="D169" i="11"/>
  <c r="X169" i="11" s="1"/>
  <c r="D170" i="11"/>
  <c r="X170" i="11" s="1"/>
  <c r="D171" i="11"/>
  <c r="X171" i="11" s="1"/>
  <c r="D231" i="11"/>
  <c r="X231" i="11" s="1"/>
  <c r="D232" i="11"/>
  <c r="X232" i="11" s="1"/>
  <c r="D233" i="11"/>
  <c r="X233" i="11" s="1"/>
  <c r="D234" i="11"/>
  <c r="X234" i="11" s="1"/>
  <c r="D235" i="11"/>
  <c r="X235" i="11" s="1"/>
  <c r="D236" i="11"/>
  <c r="X236" i="11" s="1"/>
  <c r="D237" i="11"/>
  <c r="X237" i="11" s="1"/>
  <c r="D238" i="11"/>
  <c r="X238" i="11" s="1"/>
  <c r="D239" i="11"/>
  <c r="X239" i="11" s="1"/>
  <c r="D313" i="11"/>
  <c r="X313" i="11" s="1"/>
  <c r="D314" i="11"/>
  <c r="X314" i="11" s="1"/>
  <c r="D315" i="11"/>
  <c r="X315" i="11" s="1"/>
  <c r="D14" i="11"/>
  <c r="X14" i="11" s="1"/>
  <c r="D15" i="11"/>
  <c r="X15" i="11" s="1"/>
  <c r="D16" i="11"/>
  <c r="X16" i="11" s="1"/>
  <c r="D17" i="11"/>
  <c r="X17" i="11" s="1"/>
  <c r="D18" i="11"/>
  <c r="X18" i="11" s="1"/>
  <c r="D19" i="11"/>
  <c r="X19" i="11" s="1"/>
  <c r="D223" i="11"/>
  <c r="X223" i="11" s="1"/>
  <c r="D224" i="11"/>
  <c r="X224" i="11" s="1"/>
  <c r="D225" i="11"/>
  <c r="X225" i="11" s="1"/>
  <c r="D226" i="11"/>
  <c r="X226" i="11" s="1"/>
  <c r="D227" i="11"/>
  <c r="X227" i="11" s="1"/>
  <c r="D2" i="11"/>
  <c r="X2" i="11" s="1"/>
  <c r="D3" i="11"/>
  <c r="X3" i="11" s="1"/>
  <c r="D4" i="11"/>
  <c r="X4" i="11" s="1"/>
  <c r="D228" i="11"/>
  <c r="X228" i="11" s="1"/>
  <c r="D229" i="11"/>
  <c r="X229" i="11" s="1"/>
  <c r="D230" i="11"/>
  <c r="X230" i="11" s="1"/>
  <c r="D89" i="11"/>
  <c r="X89" i="11" s="1"/>
  <c r="D90" i="11"/>
  <c r="X90" i="11" s="1"/>
  <c r="D91" i="11"/>
  <c r="X91" i="11" s="1"/>
  <c r="D163" i="11"/>
  <c r="X163" i="11" s="1"/>
  <c r="D164" i="11"/>
  <c r="X164" i="11" s="1"/>
  <c r="D165" i="11"/>
  <c r="X165" i="11" s="1"/>
  <c r="D92" i="11"/>
  <c r="X92" i="11" s="1"/>
  <c r="D93" i="11"/>
  <c r="X93" i="11" s="1"/>
  <c r="D94" i="11"/>
  <c r="X94" i="11" s="1"/>
  <c r="D220" i="11"/>
  <c r="X220" i="11" s="1"/>
  <c r="D221" i="11"/>
  <c r="X221" i="11" s="1"/>
  <c r="D222" i="11"/>
  <c r="X222" i="11" s="1"/>
  <c r="D304" i="11"/>
  <c r="X304" i="11" s="1"/>
  <c r="D305" i="11"/>
  <c r="X305" i="11" s="1"/>
  <c r="D306" i="11"/>
  <c r="X306" i="11" s="1"/>
  <c r="D322" i="11"/>
  <c r="X322" i="11" s="1"/>
  <c r="D323" i="11"/>
  <c r="X323" i="11" s="1"/>
  <c r="D324" i="11"/>
  <c r="X324" i="11" s="1"/>
  <c r="D336" i="11"/>
  <c r="X336" i="11" s="1"/>
  <c r="D337" i="11"/>
  <c r="X337" i="11" s="1"/>
  <c r="D338" i="11"/>
  <c r="X338" i="11" s="1"/>
  <c r="D217" i="11"/>
  <c r="X217" i="11" s="1"/>
  <c r="D218" i="11"/>
  <c r="X218" i="11" s="1"/>
  <c r="D219" i="11"/>
  <c r="X219" i="11" s="1"/>
  <c r="D8" i="11"/>
  <c r="X8" i="11" s="1"/>
  <c r="D9" i="11"/>
  <c r="X9" i="11" s="1"/>
  <c r="D10" i="11"/>
  <c r="X10" i="11" s="1"/>
  <c r="D331" i="11"/>
  <c r="X331" i="11" s="1"/>
  <c r="D332" i="11"/>
  <c r="X332" i="11" s="1"/>
  <c r="D339" i="11"/>
  <c r="X339" i="11" s="1"/>
  <c r="D340" i="11"/>
  <c r="X340" i="11" s="1"/>
  <c r="D316" i="11"/>
  <c r="X316" i="11" s="1"/>
  <c r="D317" i="11"/>
  <c r="X317" i="11" s="1"/>
  <c r="D318" i="11"/>
  <c r="X318" i="11" s="1"/>
  <c r="D166" i="11"/>
  <c r="X166" i="11" s="1"/>
  <c r="D167" i="11"/>
  <c r="X167" i="11" s="1"/>
  <c r="D168" i="11"/>
  <c r="X168" i="11" s="1"/>
  <c r="D5" i="11"/>
  <c r="X5" i="11" s="1"/>
  <c r="D6" i="11"/>
  <c r="X6" i="11" s="1"/>
  <c r="D7" i="11"/>
  <c r="X7" i="11" s="1"/>
  <c r="D319" i="11"/>
  <c r="X319" i="11" s="1"/>
  <c r="D320" i="11"/>
  <c r="X320" i="11" s="1"/>
  <c r="D321" i="11"/>
  <c r="X321" i="11" s="1"/>
  <c r="D333" i="11"/>
  <c r="X333" i="11" s="1"/>
  <c r="D334" i="11"/>
  <c r="X334" i="11" s="1"/>
  <c r="D335" i="11"/>
  <c r="X335" i="11" s="1"/>
  <c r="D341" i="11"/>
  <c r="X341" i="11" s="1"/>
  <c r="D342" i="11"/>
  <c r="X342" i="11" s="1"/>
  <c r="D343" i="11"/>
  <c r="X343" i="11" s="1"/>
  <c r="D344" i="11"/>
  <c r="X344" i="11" s="1"/>
  <c r="D11" i="11"/>
  <c r="X11" i="11" s="1"/>
  <c r="D12" i="11"/>
  <c r="X12" i="11" s="1"/>
  <c r="D13" i="11"/>
  <c r="X13" i="11" s="1"/>
  <c r="D328" i="11"/>
  <c r="X328" i="11" s="1"/>
  <c r="D329" i="11"/>
  <c r="X329" i="11" s="1"/>
  <c r="D330" i="11"/>
  <c r="X330" i="11" s="1"/>
  <c r="D310" i="11"/>
  <c r="X310" i="11" s="1"/>
  <c r="D311" i="11"/>
  <c r="X311" i="11" s="1"/>
  <c r="D312" i="11"/>
  <c r="X312" i="11" s="1"/>
  <c r="D325" i="11"/>
  <c r="X325" i="11" s="1"/>
  <c r="D326" i="11"/>
  <c r="X326" i="11" s="1"/>
  <c r="D327" i="11"/>
  <c r="X327" i="11" s="1"/>
  <c r="D307" i="11"/>
  <c r="X307" i="11" s="1"/>
  <c r="D308" i="11"/>
  <c r="X308" i="11" s="1"/>
  <c r="D309" i="11"/>
  <c r="X309" i="11" s="1"/>
  <c r="D101" i="11"/>
  <c r="X101" i="11" s="1"/>
  <c r="D102" i="11"/>
  <c r="X102" i="11" s="1"/>
  <c r="D103" i="11"/>
  <c r="X103" i="11" s="1"/>
  <c r="D104" i="11"/>
  <c r="X104" i="11" s="1"/>
  <c r="D105" i="11"/>
  <c r="X105" i="11" s="1"/>
  <c r="D106" i="11"/>
  <c r="X106" i="11" s="1"/>
  <c r="D172" i="11"/>
  <c r="X172" i="11" s="1"/>
  <c r="D173" i="11"/>
  <c r="X173" i="11" s="1"/>
  <c r="D174" i="11"/>
  <c r="X174" i="11" s="1"/>
  <c r="D98" i="11"/>
  <c r="X98" i="11" s="1"/>
  <c r="D99" i="11"/>
  <c r="X99" i="11" s="1"/>
  <c r="D100" i="11"/>
  <c r="X100" i="11" s="1"/>
  <c r="D175" i="11"/>
  <c r="X175" i="11" s="1"/>
  <c r="D176" i="11"/>
  <c r="X176" i="11" s="1"/>
  <c r="D177" i="11"/>
  <c r="X177" i="11" s="1"/>
  <c r="D95" i="11"/>
  <c r="X95" i="11" s="1"/>
  <c r="D96" i="11"/>
  <c r="X96" i="11" s="1"/>
  <c r="D97" i="11"/>
  <c r="X97" i="11" s="1"/>
  <c r="D86" i="11"/>
  <c r="X86" i="11" s="1"/>
  <c r="D87" i="11"/>
  <c r="X87" i="11" s="1"/>
  <c r="D88" i="11"/>
  <c r="X88" i="11" s="1"/>
  <c r="D80" i="11"/>
  <c r="X80" i="11" s="1"/>
  <c r="D81" i="11"/>
  <c r="X81" i="11" s="1"/>
  <c r="D82" i="11"/>
  <c r="X82" i="11" s="1"/>
  <c r="D365" i="11"/>
  <c r="X365" i="11" s="1"/>
  <c r="D366" i="11"/>
  <c r="X366" i="11" s="1"/>
  <c r="D367" i="11"/>
  <c r="X367" i="11" s="1"/>
  <c r="D409" i="11"/>
  <c r="X409" i="11" s="1"/>
  <c r="D410" i="11"/>
  <c r="X410" i="11" s="1"/>
  <c r="D411" i="11"/>
  <c r="X411" i="11" s="1"/>
  <c r="D412" i="11"/>
  <c r="X412" i="11" s="1"/>
  <c r="D368" i="11"/>
  <c r="X368" i="11" s="1"/>
  <c r="D369" i="11"/>
  <c r="X369" i="11" s="1"/>
  <c r="D370" i="11"/>
  <c r="X370" i="11" s="1"/>
  <c r="D359" i="11"/>
  <c r="X359" i="11" s="1"/>
  <c r="D360" i="11"/>
  <c r="X360" i="11" s="1"/>
  <c r="D361" i="11"/>
  <c r="X361" i="11" s="1"/>
  <c r="D362" i="11"/>
  <c r="X362" i="11" s="1"/>
  <c r="D363" i="11"/>
  <c r="X363" i="11" s="1"/>
  <c r="D364" i="11"/>
  <c r="X364" i="11" s="1"/>
  <c r="D128" i="11"/>
  <c r="X128" i="11" s="1"/>
  <c r="D129" i="11"/>
  <c r="X129" i="11" s="1"/>
  <c r="D130" i="11"/>
  <c r="X130" i="11" s="1"/>
  <c r="D131" i="11"/>
  <c r="X131" i="11" s="1"/>
  <c r="D132" i="11"/>
  <c r="X132" i="11" s="1"/>
  <c r="D133" i="11"/>
  <c r="X133" i="11" s="1"/>
  <c r="D396" i="11"/>
  <c r="X396" i="11" s="1"/>
  <c r="D397" i="11"/>
  <c r="X397" i="11" s="1"/>
  <c r="D398" i="11"/>
  <c r="X398" i="11" s="1"/>
  <c r="D355" i="11"/>
  <c r="X355" i="11" s="1"/>
  <c r="D356" i="11"/>
  <c r="X356" i="11" s="1"/>
  <c r="D357" i="11"/>
  <c r="X357" i="11" s="1"/>
  <c r="D358" i="11"/>
  <c r="X358" i="11" s="1"/>
  <c r="D143" i="11"/>
  <c r="X143" i="11" s="1"/>
  <c r="D144" i="11"/>
  <c r="X144" i="11" s="1"/>
  <c r="D145" i="11"/>
  <c r="X145" i="11" s="1"/>
  <c r="D374" i="11"/>
  <c r="X374" i="11" s="1"/>
  <c r="D371" i="11"/>
  <c r="X371" i="11" s="1"/>
  <c r="D372" i="11"/>
  <c r="X372" i="11" s="1"/>
  <c r="D373" i="11"/>
  <c r="X373" i="11" s="1"/>
  <c r="D77" i="11"/>
  <c r="X77" i="11" s="1"/>
  <c r="D78" i="11"/>
  <c r="X78" i="11" s="1"/>
  <c r="D79" i="11"/>
  <c r="X79" i="11" s="1"/>
  <c r="D413" i="11"/>
  <c r="X413" i="11" s="1"/>
  <c r="D414" i="11"/>
  <c r="X414" i="11" s="1"/>
  <c r="D415" i="11"/>
  <c r="X415" i="11" s="1"/>
  <c r="D406" i="11"/>
  <c r="X406" i="11" s="1"/>
  <c r="D407" i="11"/>
  <c r="X407" i="11" s="1"/>
  <c r="D408" i="11"/>
  <c r="X408" i="11" s="1"/>
  <c r="D402" i="11"/>
  <c r="X402" i="11" s="1"/>
  <c r="D399" i="11"/>
  <c r="X399" i="11" s="1"/>
  <c r="D400" i="11"/>
  <c r="X400" i="11" s="1"/>
  <c r="D401" i="11"/>
  <c r="X401" i="11" s="1"/>
  <c r="D140" i="11"/>
  <c r="X140" i="11" s="1"/>
  <c r="D141" i="11"/>
  <c r="X141" i="11" s="1"/>
  <c r="D142" i="11"/>
  <c r="X142" i="11" s="1"/>
  <c r="D83" i="11"/>
  <c r="X83" i="11" s="1"/>
  <c r="D84" i="11"/>
  <c r="X84" i="11" s="1"/>
  <c r="D85" i="11"/>
  <c r="X85" i="11" s="1"/>
  <c r="D403" i="11"/>
  <c r="X403" i="11" s="1"/>
  <c r="D404" i="11"/>
  <c r="X404" i="11" s="1"/>
  <c r="D405" i="11"/>
  <c r="X405" i="11" s="1"/>
  <c r="D137" i="11"/>
  <c r="X137" i="11" s="1"/>
  <c r="D138" i="11"/>
  <c r="X138" i="11" s="1"/>
  <c r="D139" i="11"/>
  <c r="X139" i="11" s="1"/>
  <c r="D74" i="11"/>
  <c r="X74" i="11" s="1"/>
  <c r="D75" i="11"/>
  <c r="X75" i="11" s="1"/>
  <c r="D76" i="11"/>
  <c r="X76" i="11" s="1"/>
  <c r="D134" i="11"/>
  <c r="X134" i="11" s="1"/>
  <c r="D135" i="11"/>
  <c r="X135" i="11" s="1"/>
  <c r="D136" i="11"/>
  <c r="X136" i="11" s="1"/>
  <c r="D155" i="11"/>
  <c r="X155" i="11" s="1"/>
  <c r="D156" i="11"/>
  <c r="X156" i="11" s="1"/>
  <c r="D157" i="11"/>
  <c r="X157" i="11" s="1"/>
  <c r="D158" i="11"/>
  <c r="X158" i="11" s="1"/>
  <c r="D159" i="11"/>
  <c r="X159" i="11" s="1"/>
  <c r="D211" i="11"/>
  <c r="X211" i="11" s="1"/>
  <c r="D212" i="11"/>
  <c r="X212" i="11" s="1"/>
  <c r="D213" i="11"/>
  <c r="X213" i="11" s="1"/>
  <c r="D418" i="11"/>
  <c r="X418" i="11" s="1"/>
  <c r="D419" i="11"/>
  <c r="X419" i="11" s="1"/>
  <c r="D420" i="11"/>
  <c r="X420" i="11" s="1"/>
  <c r="D421" i="11"/>
  <c r="X421" i="11" s="1"/>
  <c r="D422" i="11"/>
  <c r="X422" i="11" s="1"/>
  <c r="D423" i="11"/>
  <c r="X423" i="11" s="1"/>
  <c r="D214" i="11"/>
  <c r="X214" i="11" s="1"/>
  <c r="D215" i="11"/>
  <c r="X215" i="11" s="1"/>
  <c r="D216" i="11"/>
  <c r="X216" i="11" s="1"/>
  <c r="D424" i="11"/>
  <c r="X424" i="11" s="1"/>
  <c r="D425" i="11"/>
  <c r="X425" i="11" s="1"/>
  <c r="D426" i="11"/>
  <c r="X426" i="11" s="1"/>
  <c r="D267" i="11"/>
  <c r="X267" i="11" s="1"/>
  <c r="D268" i="11"/>
  <c r="X268" i="11" s="1"/>
  <c r="D269" i="11"/>
  <c r="X269" i="11" s="1"/>
  <c r="D160" i="11"/>
  <c r="X160" i="11" s="1"/>
  <c r="D161" i="11"/>
  <c r="X161" i="11" s="1"/>
  <c r="D162" i="11"/>
  <c r="X162" i="11" s="1"/>
  <c r="D31" i="11"/>
  <c r="X31" i="11" s="1"/>
  <c r="D32" i="11"/>
  <c r="X32" i="11" s="1"/>
  <c r="D33" i="11"/>
  <c r="X33" i="11" s="1"/>
  <c r="D205" i="11"/>
  <c r="X205" i="11" s="1"/>
  <c r="D206" i="11"/>
  <c r="X206" i="11" s="1"/>
  <c r="D207" i="11"/>
  <c r="X207" i="11" s="1"/>
  <c r="D416" i="11"/>
  <c r="X416" i="11" s="1"/>
  <c r="D417" i="11"/>
  <c r="X417" i="11" s="1"/>
  <c r="D20" i="11"/>
  <c r="X20" i="11" s="1"/>
  <c r="D21" i="11"/>
  <c r="X21" i="11" s="1"/>
  <c r="D22" i="11"/>
  <c r="X22" i="11" s="1"/>
  <c r="D55" i="11"/>
  <c r="X55" i="11" s="1"/>
  <c r="D56" i="11"/>
  <c r="X56" i="11" s="1"/>
  <c r="D57" i="11"/>
  <c r="X57" i="11" s="1"/>
  <c r="D65" i="11"/>
  <c r="X65" i="11" s="1"/>
  <c r="D66" i="11"/>
  <c r="X66" i="11" s="1"/>
  <c r="D67" i="11"/>
  <c r="X67" i="11" s="1"/>
  <c r="D68" i="11"/>
  <c r="X68" i="11" s="1"/>
  <c r="D69" i="11"/>
  <c r="X69" i="11" s="1"/>
  <c r="D70" i="11"/>
  <c r="X70" i="11" s="1"/>
  <c r="D46" i="11"/>
  <c r="X46" i="11" s="1"/>
  <c r="D47" i="11"/>
  <c r="X47" i="11" s="1"/>
  <c r="D48" i="11"/>
  <c r="X48" i="11" s="1"/>
  <c r="D61" i="11"/>
  <c r="X61" i="11" s="1"/>
  <c r="D62" i="11"/>
  <c r="X62" i="11" s="1"/>
  <c r="D63" i="11"/>
  <c r="X63" i="11" s="1"/>
  <c r="D146" i="11"/>
  <c r="X146" i="11" s="1"/>
  <c r="D147" i="11"/>
  <c r="X147" i="11" s="1"/>
  <c r="D148" i="11"/>
  <c r="X148" i="11" s="1"/>
  <c r="D49" i="11"/>
  <c r="X49" i="11" s="1"/>
  <c r="D50" i="11"/>
  <c r="X50" i="11" s="1"/>
  <c r="D51" i="11"/>
  <c r="X51" i="11" s="1"/>
  <c r="D202" i="11"/>
  <c r="X202" i="11" s="1"/>
  <c r="D203" i="11"/>
  <c r="X203" i="11" s="1"/>
  <c r="D204" i="11"/>
  <c r="X204" i="11" s="1"/>
  <c r="D258" i="11"/>
  <c r="X258" i="11" s="1"/>
  <c r="D259" i="11"/>
  <c r="X259" i="11" s="1"/>
  <c r="D260" i="11"/>
  <c r="X260" i="11" s="1"/>
  <c r="D276" i="11"/>
  <c r="X276" i="11" s="1"/>
  <c r="D277" i="11"/>
  <c r="X277" i="11" s="1"/>
  <c r="D278" i="11"/>
  <c r="X278" i="11" s="1"/>
  <c r="D291" i="11"/>
  <c r="X291" i="11" s="1"/>
  <c r="D292" i="11"/>
  <c r="X292" i="11" s="1"/>
  <c r="D293" i="11"/>
  <c r="X293" i="11" s="1"/>
  <c r="D294" i="11"/>
  <c r="X294" i="11" s="1"/>
  <c r="D295" i="11"/>
  <c r="X295" i="11" s="1"/>
  <c r="D296" i="11"/>
  <c r="X296" i="11" s="1"/>
  <c r="D34" i="11"/>
  <c r="X34" i="11" s="1"/>
  <c r="D35" i="11"/>
  <c r="X35" i="11" s="1"/>
  <c r="D36" i="11"/>
  <c r="X36" i="11" s="1"/>
  <c r="D199" i="11"/>
  <c r="X199" i="11" s="1"/>
  <c r="D200" i="11"/>
  <c r="X200" i="11" s="1"/>
  <c r="D201" i="11"/>
  <c r="X201" i="11" s="1"/>
  <c r="D37" i="11"/>
  <c r="X37" i="11" s="1"/>
  <c r="D38" i="11"/>
  <c r="X38" i="11" s="1"/>
  <c r="D39" i="11"/>
  <c r="X39" i="11" s="1"/>
  <c r="D297" i="11"/>
  <c r="X297" i="11" s="1"/>
  <c r="D298" i="11"/>
  <c r="X298" i="11" s="1"/>
  <c r="D299" i="11"/>
  <c r="X299" i="11" s="1"/>
  <c r="D300" i="11"/>
  <c r="X300" i="11" s="1"/>
  <c r="D285" i="11"/>
  <c r="X285" i="11" s="1"/>
  <c r="D286" i="11"/>
  <c r="X286" i="11" s="1"/>
  <c r="D287" i="11"/>
  <c r="X287" i="11" s="1"/>
  <c r="D270" i="11"/>
  <c r="X270" i="11" s="1"/>
  <c r="D271" i="11"/>
  <c r="X271" i="11" s="1"/>
  <c r="D272" i="11"/>
  <c r="X272" i="11" s="1"/>
  <c r="D149" i="11"/>
  <c r="X149" i="11" s="1"/>
  <c r="D150" i="11"/>
  <c r="X150" i="11" s="1"/>
  <c r="D151" i="11"/>
  <c r="X151" i="11" s="1"/>
  <c r="D40" i="11"/>
  <c r="X40" i="11" s="1"/>
  <c r="D41" i="11"/>
  <c r="X41" i="11" s="1"/>
  <c r="D42" i="11"/>
  <c r="X42" i="11" s="1"/>
  <c r="D273" i="11"/>
  <c r="X273" i="11" s="1"/>
  <c r="D274" i="11"/>
  <c r="X274" i="11" s="1"/>
  <c r="D275" i="11"/>
  <c r="X275" i="11" s="1"/>
  <c r="D288" i="11"/>
  <c r="X288" i="11" s="1"/>
  <c r="D289" i="11"/>
  <c r="X289" i="11" s="1"/>
  <c r="D290" i="11"/>
  <c r="X290" i="11" s="1"/>
  <c r="D301" i="11"/>
  <c r="X301" i="11" s="1"/>
  <c r="D302" i="11"/>
  <c r="X302" i="11" s="1"/>
  <c r="D303" i="11"/>
  <c r="X303" i="11" s="1"/>
  <c r="D282" i="11"/>
  <c r="X282" i="11" s="1"/>
  <c r="D283" i="11"/>
  <c r="X283" i="11" s="1"/>
  <c r="D284" i="11"/>
  <c r="X284" i="11" s="1"/>
  <c r="D264" i="11"/>
  <c r="X264" i="11" s="1"/>
  <c r="D265" i="11"/>
  <c r="X265" i="11" s="1"/>
  <c r="D266" i="11"/>
  <c r="X266" i="11" s="1"/>
  <c r="D279" i="11"/>
  <c r="X279" i="11" s="1"/>
  <c r="D280" i="11"/>
  <c r="X280" i="11" s="1"/>
  <c r="D281" i="11"/>
  <c r="X281" i="11" s="1"/>
  <c r="D261" i="11"/>
  <c r="X261" i="11" s="1"/>
  <c r="D262" i="11"/>
  <c r="X262" i="11" s="1"/>
  <c r="D263" i="11"/>
  <c r="X263" i="11" s="1"/>
  <c r="D58" i="11"/>
  <c r="X58" i="11" s="1"/>
  <c r="D59" i="11"/>
  <c r="X59" i="11" s="1"/>
  <c r="D60" i="11"/>
  <c r="X60" i="11" s="1"/>
  <c r="D71" i="11"/>
  <c r="X71" i="11" s="1"/>
  <c r="D72" i="11"/>
  <c r="X72" i="11" s="1"/>
  <c r="D73" i="11"/>
  <c r="X73" i="11" s="1"/>
  <c r="D23" i="11"/>
  <c r="X23" i="11" s="1"/>
  <c r="D24" i="11"/>
  <c r="X24" i="11" s="1"/>
  <c r="D25" i="11"/>
  <c r="X25" i="11" s="1"/>
  <c r="D26" i="11"/>
  <c r="X26" i="11" s="1"/>
  <c r="D27" i="11"/>
  <c r="X27" i="11" s="1"/>
  <c r="D28" i="11"/>
  <c r="X28" i="11" s="1"/>
  <c r="D29" i="11"/>
  <c r="X29" i="11" s="1"/>
  <c r="D30" i="11"/>
  <c r="X30" i="11" s="1"/>
  <c r="D208" i="11"/>
  <c r="X208" i="11" s="1"/>
  <c r="D209" i="11"/>
  <c r="X209" i="11" s="1"/>
  <c r="D210" i="11"/>
  <c r="X210" i="11" s="1"/>
  <c r="D152" i="11"/>
  <c r="X152" i="11" s="1"/>
  <c r="D153" i="11"/>
  <c r="X153" i="11" s="1"/>
  <c r="D154" i="11"/>
  <c r="X154" i="11" s="1"/>
  <c r="D43" i="11"/>
  <c r="X43" i="11" s="1"/>
  <c r="D44" i="11"/>
  <c r="X44" i="11" s="1"/>
  <c r="D45" i="11"/>
  <c r="X45" i="11" s="1"/>
  <c r="D52" i="11"/>
  <c r="X52" i="11" s="1"/>
  <c r="D53" i="11"/>
  <c r="X53" i="11" s="1"/>
  <c r="D54" i="11"/>
  <c r="X54" i="11" s="1"/>
  <c r="D64" i="11"/>
  <c r="X64" i="11" s="1"/>
  <c r="D190" i="11"/>
  <c r="X190" i="11" s="1"/>
  <c r="K2" i="2"/>
  <c r="K16" i="2"/>
  <c r="K23" i="2"/>
  <c r="K27" i="2"/>
  <c r="K11" i="2"/>
  <c r="K4" i="2"/>
  <c r="K6" i="2"/>
  <c r="K22" i="2"/>
  <c r="K41" i="2"/>
  <c r="K14" i="2"/>
  <c r="K33" i="2"/>
  <c r="K5" i="2"/>
  <c r="K30" i="2"/>
  <c r="K35" i="2"/>
  <c r="K21" i="2"/>
  <c r="K40" i="2"/>
  <c r="K19" i="2"/>
  <c r="K20" i="2"/>
  <c r="K24" i="2"/>
  <c r="K31" i="2"/>
  <c r="K32" i="2"/>
  <c r="K39" i="2"/>
  <c r="K42" i="2"/>
  <c r="K7" i="2"/>
  <c r="K10" i="2"/>
  <c r="K12" i="2"/>
  <c r="K13" i="2"/>
  <c r="K18" i="2"/>
  <c r="K25" i="2"/>
  <c r="K28" i="2"/>
  <c r="K29" i="2"/>
  <c r="K26" i="2"/>
  <c r="K3" i="2"/>
  <c r="K15" i="2"/>
  <c r="K34" i="2"/>
  <c r="K43" i="2"/>
  <c r="K36" i="2"/>
  <c r="K8" i="2"/>
  <c r="K9" i="2"/>
  <c r="K37" i="2"/>
  <c r="K38" i="2"/>
  <c r="K17" i="2"/>
  <c r="C3" i="6"/>
  <c r="C4" i="6"/>
  <c r="C5" i="6"/>
  <c r="C6" i="6"/>
  <c r="C7" i="6"/>
  <c r="C8" i="6"/>
  <c r="C9" i="6"/>
  <c r="C10" i="6"/>
  <c r="C11" i="6"/>
  <c r="C12" i="6"/>
  <c r="C2" i="6"/>
  <c r="J3" i="4"/>
  <c r="J4" i="4"/>
  <c r="J5" i="4"/>
  <c r="J6" i="4"/>
  <c r="J7" i="4"/>
  <c r="J8" i="4"/>
  <c r="J2" i="4"/>
  <c r="J206" i="10"/>
  <c r="J86" i="10"/>
  <c r="J87" i="10"/>
  <c r="J82" i="10"/>
  <c r="J96" i="10"/>
  <c r="J110" i="10"/>
  <c r="J94" i="10"/>
  <c r="J108" i="10"/>
  <c r="J101" i="10"/>
  <c r="J349" i="10"/>
  <c r="J364" i="10"/>
  <c r="J358" i="10"/>
  <c r="J182" i="10"/>
  <c r="J193" i="10"/>
  <c r="J190" i="10"/>
  <c r="J75" i="10"/>
  <c r="J64" i="10"/>
  <c r="J71" i="10"/>
  <c r="J62" i="10"/>
  <c r="J68" i="10"/>
  <c r="J372" i="10"/>
  <c r="J369" i="10"/>
  <c r="J380" i="10"/>
  <c r="J191" i="10"/>
  <c r="J188" i="10"/>
  <c r="J185" i="10"/>
  <c r="J247" i="10"/>
  <c r="J237" i="10"/>
  <c r="J244" i="10"/>
  <c r="J223" i="10"/>
  <c r="J228" i="10"/>
  <c r="J383" i="10"/>
  <c r="J401" i="10"/>
  <c r="J395" i="10"/>
  <c r="J143" i="10"/>
  <c r="J157" i="10"/>
  <c r="J154" i="10"/>
  <c r="J274" i="10"/>
  <c r="J271" i="10"/>
  <c r="J267" i="10"/>
  <c r="J252" i="10"/>
  <c r="J256" i="10"/>
  <c r="J260" i="10"/>
  <c r="J251" i="10"/>
  <c r="J255" i="10"/>
  <c r="J259" i="10"/>
  <c r="J211" i="10"/>
  <c r="J222" i="10"/>
  <c r="J399" i="10"/>
  <c r="J394" i="10"/>
  <c r="J387" i="10"/>
  <c r="J397" i="10"/>
  <c r="J390" i="10"/>
  <c r="J381" i="10"/>
  <c r="J333" i="10"/>
  <c r="J327" i="10"/>
  <c r="J343" i="10"/>
  <c r="J331" i="10"/>
  <c r="J263" i="10"/>
  <c r="J269" i="10"/>
  <c r="J276" i="10"/>
  <c r="J261" i="10"/>
  <c r="J254" i="10"/>
  <c r="J258" i="10"/>
  <c r="J233" i="10"/>
  <c r="J239" i="10"/>
  <c r="J246" i="10"/>
  <c r="J158" i="10"/>
  <c r="J145" i="10"/>
  <c r="J153" i="10"/>
  <c r="J418" i="10"/>
  <c r="J426" i="10"/>
  <c r="J433" i="10"/>
  <c r="J164" i="10"/>
  <c r="J176" i="10"/>
  <c r="J171" i="10"/>
  <c r="J280" i="10"/>
  <c r="J286" i="10"/>
  <c r="J293" i="10"/>
  <c r="J77" i="10"/>
  <c r="J66" i="10"/>
  <c r="J73" i="10"/>
  <c r="J292" i="10"/>
  <c r="J281" i="10"/>
  <c r="J287" i="10"/>
  <c r="J38" i="10"/>
  <c r="J48" i="10"/>
  <c r="J61" i="10"/>
  <c r="J18" i="10"/>
  <c r="J27" i="10"/>
  <c r="J35" i="10"/>
  <c r="J384" i="10"/>
  <c r="J400" i="10"/>
  <c r="J396" i="10"/>
  <c r="J389" i="10"/>
  <c r="J382" i="10"/>
  <c r="J144" i="10"/>
  <c r="J162" i="10"/>
  <c r="J156" i="10"/>
  <c r="J270" i="10"/>
  <c r="J277" i="10"/>
  <c r="J266" i="10"/>
  <c r="J253" i="10"/>
  <c r="J257" i="10"/>
  <c r="J288" i="10"/>
  <c r="J283" i="10"/>
  <c r="J296" i="10"/>
  <c r="J56" i="10"/>
  <c r="J39" i="10"/>
  <c r="J53" i="10"/>
  <c r="J219" i="10"/>
  <c r="J213" i="10"/>
  <c r="J210" i="10"/>
  <c r="J392" i="10"/>
  <c r="J403" i="10"/>
  <c r="J388" i="10"/>
  <c r="J152" i="10"/>
  <c r="J146" i="10"/>
  <c r="J161" i="10"/>
  <c r="J129" i="10"/>
  <c r="J139" i="10"/>
  <c r="J137" i="10"/>
  <c r="J116" i="10"/>
  <c r="J125" i="10"/>
  <c r="J122" i="10"/>
  <c r="J115" i="10"/>
  <c r="J119" i="10"/>
  <c r="J124" i="10"/>
  <c r="J218" i="10"/>
  <c r="J209" i="10"/>
  <c r="J215" i="10"/>
  <c r="J360" i="10"/>
  <c r="J350" i="10"/>
  <c r="J357" i="10"/>
  <c r="J299" i="10"/>
  <c r="J306" i="10"/>
  <c r="J313" i="10"/>
  <c r="J128" i="10"/>
  <c r="J133" i="10"/>
  <c r="J140" i="10"/>
  <c r="J117" i="10"/>
  <c r="J126" i="10"/>
  <c r="J123" i="10"/>
  <c r="J109" i="10"/>
  <c r="J103" i="10"/>
  <c r="J100" i="10"/>
  <c r="J376" i="10"/>
  <c r="J373" i="10"/>
  <c r="J370" i="10"/>
  <c r="J298" i="10"/>
  <c r="J312" i="10"/>
  <c r="J307" i="10"/>
  <c r="J63" i="10"/>
  <c r="J72" i="10"/>
  <c r="J78" i="10"/>
  <c r="J19" i="10"/>
  <c r="J33" i="10"/>
  <c r="J26" i="10"/>
  <c r="J354" i="10"/>
  <c r="J348" i="10"/>
  <c r="J363" i="10"/>
  <c r="J130" i="10"/>
  <c r="J134" i="10"/>
  <c r="J142" i="10"/>
  <c r="J111" i="10"/>
  <c r="J99" i="10"/>
  <c r="J106" i="10"/>
  <c r="J393" i="10"/>
  <c r="J386" i="10"/>
  <c r="J402" i="10"/>
  <c r="J328" i="10"/>
  <c r="J342" i="10"/>
  <c r="J337" i="10"/>
  <c r="J262" i="10"/>
  <c r="J275" i="10"/>
  <c r="J272" i="10"/>
  <c r="J235" i="10"/>
  <c r="J242" i="10"/>
  <c r="J250" i="10"/>
  <c r="J232" i="10"/>
  <c r="J225" i="10"/>
  <c r="J229" i="10"/>
  <c r="J423" i="10"/>
  <c r="J435" i="10"/>
  <c r="J429" i="10"/>
  <c r="J415" i="10"/>
  <c r="J410" i="10"/>
  <c r="J405" i="10"/>
  <c r="J320" i="10"/>
  <c r="J317" i="10"/>
  <c r="J324" i="10"/>
  <c r="J151" i="10"/>
  <c r="J159" i="10"/>
  <c r="J147" i="10"/>
  <c r="J149" i="10"/>
  <c r="J175" i="10"/>
  <c r="J172" i="10"/>
  <c r="J168" i="10"/>
  <c r="J13" i="10"/>
  <c r="J5" i="10"/>
  <c r="J9" i="10"/>
  <c r="J2" i="10"/>
  <c r="J6" i="10"/>
  <c r="J11" i="10"/>
  <c r="J92" i="10"/>
  <c r="J88" i="10"/>
  <c r="J83" i="10"/>
  <c r="J15" i="10"/>
  <c r="J29" i="10"/>
  <c r="J23" i="10"/>
  <c r="J47" i="10"/>
  <c r="J59" i="10"/>
  <c r="J43" i="10"/>
  <c r="J240" i="10"/>
  <c r="J236" i="10"/>
  <c r="J249" i="10"/>
  <c r="J278" i="10"/>
  <c r="J268" i="10"/>
  <c r="J398" i="10"/>
  <c r="J264" i="10"/>
  <c r="J391" i="10"/>
  <c r="J385" i="10"/>
  <c r="J24" i="10"/>
  <c r="J34" i="10"/>
  <c r="J21" i="10"/>
  <c r="J294" i="10"/>
  <c r="J289" i="10"/>
  <c r="J285" i="10"/>
  <c r="J310" i="10"/>
  <c r="J305" i="10"/>
  <c r="J300" i="10"/>
  <c r="J57" i="10"/>
  <c r="J50" i="10"/>
  <c r="J44" i="10"/>
  <c r="J424" i="10"/>
  <c r="J245" i="10"/>
  <c r="J419" i="10"/>
  <c r="J431" i="10"/>
  <c r="J234" i="10"/>
  <c r="J165" i="10"/>
  <c r="J241" i="10"/>
  <c r="J160" i="10"/>
  <c r="J148" i="10"/>
  <c r="J174" i="10"/>
  <c r="J180" i="10"/>
  <c r="J155" i="10"/>
  <c r="J84" i="10"/>
  <c r="J150" i="10"/>
  <c r="J81" i="10"/>
  <c r="J412" i="10"/>
  <c r="J91" i="10"/>
  <c r="J226" i="10"/>
  <c r="J230" i="10"/>
  <c r="J408" i="10"/>
  <c r="J4" i="10"/>
  <c r="J322" i="10"/>
  <c r="J319" i="10"/>
  <c r="J14" i="10"/>
  <c r="J10" i="10"/>
  <c r="J7" i="10"/>
  <c r="J368" i="10"/>
  <c r="J379" i="10"/>
  <c r="J374" i="10"/>
  <c r="J189" i="10"/>
  <c r="J184" i="10"/>
  <c r="J194" i="10"/>
  <c r="J74" i="10"/>
  <c r="J70" i="10"/>
  <c r="J67" i="10"/>
  <c r="J55" i="10"/>
  <c r="J282" i="10"/>
  <c r="J31" i="10"/>
  <c r="J295" i="10"/>
  <c r="J25" i="10"/>
  <c r="J20" i="10"/>
  <c r="J291" i="10"/>
  <c r="J42" i="10"/>
  <c r="J51" i="10"/>
  <c r="J217" i="10"/>
  <c r="J212" i="10"/>
  <c r="J197" i="10"/>
  <c r="J203" i="10"/>
  <c r="J201" i="10"/>
  <c r="J207" i="10"/>
  <c r="J422" i="10"/>
  <c r="J434" i="10"/>
  <c r="J428" i="10"/>
  <c r="J416" i="10"/>
  <c r="J413" i="10"/>
  <c r="J409" i="10"/>
  <c r="J323" i="10"/>
  <c r="J321" i="10"/>
  <c r="J318" i="10"/>
  <c r="J316" i="10"/>
  <c r="J325" i="10"/>
  <c r="J341" i="10"/>
  <c r="J335" i="10"/>
  <c r="J163" i="10"/>
  <c r="J169" i="10"/>
  <c r="J179" i="10"/>
  <c r="J90" i="10"/>
  <c r="J3" i="10"/>
  <c r="J12" i="10"/>
  <c r="J8" i="10"/>
  <c r="J98" i="10"/>
  <c r="J105" i="10"/>
  <c r="J113" i="10"/>
  <c r="J284" i="10"/>
  <c r="J290" i="10"/>
  <c r="J297" i="10"/>
  <c r="J430" i="10"/>
  <c r="J339" i="10"/>
  <c r="J425" i="10"/>
  <c r="J177" i="10"/>
  <c r="J421" i="10"/>
  <c r="J208" i="10"/>
  <c r="J220" i="10"/>
  <c r="J167" i="10"/>
  <c r="J329" i="10"/>
  <c r="J173" i="10"/>
  <c r="J336" i="10"/>
  <c r="J216" i="10"/>
  <c r="J79" i="10"/>
  <c r="J196" i="10"/>
  <c r="J202" i="10"/>
  <c r="J199" i="10"/>
  <c r="J89" i="10"/>
  <c r="J85" i="10"/>
  <c r="J417" i="10"/>
  <c r="J407" i="10"/>
  <c r="J414" i="10"/>
  <c r="J326" i="10"/>
  <c r="J340" i="10"/>
  <c r="J170" i="10"/>
  <c r="J420" i="10"/>
  <c r="J432" i="10"/>
  <c r="J334" i="10"/>
  <c r="J166" i="10"/>
  <c r="J427" i="10"/>
  <c r="J248" i="10"/>
  <c r="J178" i="10"/>
  <c r="J243" i="10"/>
  <c r="J238" i="10"/>
  <c r="J231" i="10"/>
  <c r="J227" i="10"/>
  <c r="J332" i="10"/>
  <c r="J80" i="10"/>
  <c r="J224" i="10"/>
  <c r="J411" i="10"/>
  <c r="J406" i="10"/>
  <c r="J93" i="10"/>
  <c r="J404" i="10"/>
  <c r="J95" i="10"/>
  <c r="J104" i="10"/>
  <c r="J114" i="10"/>
  <c r="J362" i="10"/>
  <c r="J355" i="10"/>
  <c r="J351" i="10"/>
  <c r="J345" i="10"/>
  <c r="J359" i="10"/>
  <c r="J352" i="10"/>
  <c r="J302" i="10"/>
  <c r="J309" i="10"/>
  <c r="J315" i="10"/>
  <c r="J136" i="10"/>
  <c r="J141" i="10"/>
  <c r="J132" i="10"/>
  <c r="J121" i="10"/>
  <c r="J118" i="10"/>
  <c r="J127" i="10"/>
  <c r="J17" i="10"/>
  <c r="J32" i="10"/>
  <c r="J28" i="10"/>
  <c r="J367" i="10"/>
  <c r="J378" i="10"/>
  <c r="J375" i="10"/>
  <c r="J186" i="10"/>
  <c r="J192" i="10"/>
  <c r="J183" i="10"/>
  <c r="J40" i="10"/>
  <c r="J49" i="10"/>
  <c r="J58" i="10"/>
  <c r="J54" i="10"/>
  <c r="J37" i="10"/>
  <c r="J46" i="10"/>
  <c r="J36" i="10"/>
  <c r="J45" i="10"/>
  <c r="J205" i="10"/>
  <c r="J214" i="10"/>
  <c r="J221" i="10"/>
  <c r="J204" i="10"/>
  <c r="J200" i="10"/>
  <c r="J198" i="10"/>
  <c r="J347" i="10"/>
  <c r="J356" i="10"/>
  <c r="J365" i="10"/>
  <c r="J330" i="10"/>
  <c r="J344" i="10"/>
  <c r="J338" i="10"/>
  <c r="J265" i="10"/>
  <c r="J273" i="10"/>
  <c r="J279" i="10"/>
  <c r="J304" i="10"/>
  <c r="J311" i="10"/>
  <c r="J301" i="10"/>
  <c r="J69" i="10"/>
  <c r="J76" i="10"/>
  <c r="J65" i="10"/>
  <c r="J181" i="10"/>
  <c r="J22" i="10"/>
  <c r="J187" i="10"/>
  <c r="J16" i="10"/>
  <c r="J30" i="10"/>
  <c r="J195" i="10"/>
  <c r="J41" i="10"/>
  <c r="J60" i="10"/>
  <c r="J52" i="10"/>
  <c r="J366" i="10"/>
  <c r="J371" i="10"/>
  <c r="J377" i="10"/>
  <c r="J97" i="10"/>
  <c r="J112" i="10"/>
  <c r="J107" i="10"/>
  <c r="J346" i="10"/>
  <c r="J353" i="10"/>
  <c r="J361" i="10"/>
  <c r="J308" i="10"/>
  <c r="J314" i="10"/>
  <c r="J303" i="10"/>
  <c r="J138" i="10"/>
  <c r="J135" i="10"/>
  <c r="J131" i="10"/>
  <c r="J120" i="10"/>
  <c r="J102" i="10"/>
  <c r="B28" i="2"/>
  <c r="B29" i="2"/>
  <c r="B26" i="2"/>
  <c r="B3" i="2"/>
  <c r="B15" i="2"/>
  <c r="B34" i="2"/>
  <c r="B43" i="2"/>
  <c r="B36" i="2"/>
  <c r="B8" i="2"/>
  <c r="B9" i="2"/>
  <c r="B37" i="2"/>
  <c r="B38" i="2"/>
  <c r="B2" i="2"/>
  <c r="B16" i="2"/>
  <c r="B23" i="2"/>
  <c r="B27" i="2"/>
  <c r="B11" i="2"/>
  <c r="B4" i="2"/>
  <c r="B6" i="2"/>
  <c r="B22" i="2"/>
  <c r="B41" i="2"/>
  <c r="B14" i="2"/>
  <c r="B33" i="2"/>
  <c r="B5" i="2"/>
  <c r="B30" i="2"/>
  <c r="B35" i="2"/>
  <c r="B21" i="2"/>
  <c r="B40" i="2"/>
  <c r="B19" i="2"/>
  <c r="B20" i="2"/>
  <c r="B24" i="2"/>
  <c r="B31" i="2"/>
  <c r="B32" i="2"/>
  <c r="B39" i="2"/>
  <c r="B42" i="2"/>
  <c r="B7" i="2"/>
  <c r="B10" i="2"/>
  <c r="B12" i="2"/>
  <c r="B13" i="2"/>
  <c r="B18" i="2"/>
  <c r="B25" i="2"/>
  <c r="B17" i="2"/>
  <c r="U44" i="11" l="1"/>
  <c r="V44" i="11" s="1"/>
  <c r="W44" i="11" s="1"/>
  <c r="U28" i="11"/>
  <c r="V28" i="11" s="1"/>
  <c r="W28" i="11" s="1"/>
  <c r="U24" i="11"/>
  <c r="V24" i="11" s="1"/>
  <c r="W24" i="11" s="1"/>
  <c r="U40" i="11"/>
  <c r="V40" i="11" s="1"/>
  <c r="W40" i="11" s="1"/>
  <c r="U36" i="11"/>
  <c r="V36" i="11" s="1"/>
  <c r="W36" i="11" s="1"/>
  <c r="U21" i="11"/>
  <c r="V21" i="11" s="1"/>
  <c r="W21" i="11" s="1"/>
  <c r="U31" i="11"/>
  <c r="V31" i="11" s="1"/>
  <c r="W31" i="11" s="1"/>
  <c r="U7" i="11"/>
  <c r="V7" i="11" s="1"/>
  <c r="W7" i="11" s="1"/>
  <c r="U9" i="11"/>
  <c r="V9" i="11" s="1"/>
  <c r="W9" i="11" s="1"/>
  <c r="U2" i="11"/>
  <c r="V2" i="11" s="1"/>
  <c r="W2" i="11" s="1"/>
  <c r="U16" i="11"/>
  <c r="V16" i="11" s="1"/>
  <c r="W16" i="11" s="1"/>
  <c r="U394" i="11"/>
  <c r="V394" i="11" s="1"/>
  <c r="W394" i="11" s="1"/>
  <c r="U381" i="11"/>
  <c r="V381" i="11" s="1"/>
  <c r="W381" i="11" s="1"/>
  <c r="U389" i="11"/>
  <c r="V389" i="11" s="1"/>
  <c r="W389" i="11" s="1"/>
  <c r="U391" i="11"/>
  <c r="V391" i="11" s="1"/>
  <c r="W391" i="11" s="1"/>
  <c r="U378" i="11"/>
  <c r="V378" i="11" s="1"/>
  <c r="W378" i="11" s="1"/>
  <c r="U154" i="11"/>
  <c r="V154" i="11" s="1"/>
  <c r="W154" i="11" s="1"/>
  <c r="U150" i="11"/>
  <c r="V150" i="11" s="1"/>
  <c r="W150" i="11" s="1"/>
  <c r="U146" i="11"/>
  <c r="V146" i="11" s="1"/>
  <c r="W146" i="11" s="1"/>
  <c r="U159" i="11"/>
  <c r="V159" i="11" s="1"/>
  <c r="W159" i="11" s="1"/>
  <c r="U155" i="11"/>
  <c r="V155" i="11" s="1"/>
  <c r="W155" i="11" s="1"/>
  <c r="U85" i="11"/>
  <c r="V85" i="11" s="1"/>
  <c r="W85" i="11" s="1"/>
  <c r="U78" i="11"/>
  <c r="V78" i="11" s="1"/>
  <c r="W78" i="11" s="1"/>
  <c r="U80" i="11"/>
  <c r="V80" i="11" s="1"/>
  <c r="W80" i="11" s="1"/>
  <c r="U177" i="11"/>
  <c r="V177" i="11" s="1"/>
  <c r="W177" i="11" s="1"/>
  <c r="U173" i="11"/>
  <c r="V173" i="11" s="1"/>
  <c r="W173" i="11" s="1"/>
  <c r="U166" i="11"/>
  <c r="V166" i="11" s="1"/>
  <c r="W166" i="11" s="1"/>
  <c r="U171" i="11"/>
  <c r="V171" i="11" s="1"/>
  <c r="W171" i="11" s="1"/>
  <c r="U54" i="11"/>
  <c r="V54" i="11" s="1"/>
  <c r="W54" i="11" s="1"/>
  <c r="U72" i="11"/>
  <c r="V72" i="11" s="1"/>
  <c r="W72" i="11" s="1"/>
  <c r="U58" i="11"/>
  <c r="V58" i="11" s="1"/>
  <c r="W58" i="11" s="1"/>
  <c r="U63" i="11"/>
  <c r="V63" i="11" s="1"/>
  <c r="W63" i="11" s="1"/>
  <c r="U47" i="11"/>
  <c r="V47" i="11" s="1"/>
  <c r="W47" i="11" s="1"/>
  <c r="U68" i="11"/>
  <c r="V68" i="11" s="1"/>
  <c r="W68" i="11" s="1"/>
  <c r="U57" i="11"/>
  <c r="V57" i="11" s="1"/>
  <c r="W57" i="11" s="1"/>
  <c r="U135" i="11"/>
  <c r="V135" i="11" s="1"/>
  <c r="W135" i="11" s="1"/>
  <c r="U137" i="11"/>
  <c r="V137" i="11" s="1"/>
  <c r="W137" i="11" s="1"/>
  <c r="U145" i="11"/>
  <c r="V145" i="11" s="1"/>
  <c r="W145" i="11" s="1"/>
  <c r="U132" i="11"/>
  <c r="V132" i="11" s="1"/>
  <c r="W132" i="11" s="1"/>
  <c r="U128" i="11"/>
  <c r="V128" i="11" s="1"/>
  <c r="W128" i="11" s="1"/>
  <c r="U100" i="11"/>
  <c r="V100" i="11" s="1"/>
  <c r="W100" i="11" s="1"/>
  <c r="U105" i="11"/>
  <c r="V105" i="11" s="1"/>
  <c r="W105" i="11" s="1"/>
  <c r="U101" i="11"/>
  <c r="V101" i="11" s="1"/>
  <c r="W101" i="11" s="1"/>
  <c r="U91" i="11"/>
  <c r="V91" i="11" s="1"/>
  <c r="W91" i="11" s="1"/>
  <c r="U108" i="11"/>
  <c r="V108" i="11" s="1"/>
  <c r="W108" i="11" s="1"/>
  <c r="U184" i="11"/>
  <c r="V184" i="11" s="1"/>
  <c r="W184" i="11" s="1"/>
  <c r="U198" i="11"/>
  <c r="V198" i="11" s="1"/>
  <c r="W198" i="11" s="1"/>
  <c r="U43" i="11"/>
  <c r="V43" i="11" s="1"/>
  <c r="W43" i="11" s="1"/>
  <c r="U27" i="11"/>
  <c r="V27" i="11" s="1"/>
  <c r="W27" i="11" s="1"/>
  <c r="U23" i="11"/>
  <c r="V23" i="11" s="1"/>
  <c r="W23" i="11" s="1"/>
  <c r="U39" i="11"/>
  <c r="V39" i="11" s="1"/>
  <c r="W39" i="11" s="1"/>
  <c r="U35" i="11"/>
  <c r="V35" i="11" s="1"/>
  <c r="W35" i="11" s="1"/>
  <c r="U20" i="11"/>
  <c r="V20" i="11" s="1"/>
  <c r="W20" i="11" s="1"/>
  <c r="U13" i="11"/>
  <c r="V13" i="11" s="1"/>
  <c r="W13" i="11" s="1"/>
  <c r="U6" i="11"/>
  <c r="V6" i="11" s="1"/>
  <c r="W6" i="11" s="1"/>
  <c r="U8" i="11"/>
  <c r="V8" i="11" s="1"/>
  <c r="W8" i="11" s="1"/>
  <c r="U19" i="11"/>
  <c r="V19" i="11" s="1"/>
  <c r="W19" i="11" s="1"/>
  <c r="U15" i="11"/>
  <c r="V15" i="11" s="1"/>
  <c r="W15" i="11" s="1"/>
  <c r="U393" i="11"/>
  <c r="V393" i="11" s="1"/>
  <c r="W393" i="11" s="1"/>
  <c r="U377" i="11"/>
  <c r="V377" i="11" s="1"/>
  <c r="W377" i="11" s="1"/>
  <c r="U388" i="11"/>
  <c r="V388" i="11" s="1"/>
  <c r="W388" i="11" s="1"/>
  <c r="U390" i="11"/>
  <c r="V390" i="11" s="1"/>
  <c r="W390" i="11" s="1"/>
  <c r="U386" i="11"/>
  <c r="V386" i="11" s="1"/>
  <c r="W386" i="11" s="1"/>
  <c r="U153" i="11"/>
  <c r="V153" i="11" s="1"/>
  <c r="W153" i="11" s="1"/>
  <c r="U149" i="11"/>
  <c r="V149" i="11" s="1"/>
  <c r="W149" i="11" s="1"/>
  <c r="U162" i="11"/>
  <c r="V162" i="11" s="1"/>
  <c r="W162" i="11" s="1"/>
  <c r="U158" i="11"/>
  <c r="V158" i="11" s="1"/>
  <c r="W158" i="11" s="1"/>
  <c r="U76" i="11"/>
  <c r="V76" i="11" s="1"/>
  <c r="W76" i="11" s="1"/>
  <c r="U84" i="11"/>
  <c r="V84" i="11" s="1"/>
  <c r="W84" i="11" s="1"/>
  <c r="U77" i="11"/>
  <c r="V77" i="11" s="1"/>
  <c r="W77" i="11" s="1"/>
  <c r="U88" i="11"/>
  <c r="V88" i="11" s="1"/>
  <c r="W88" i="11" s="1"/>
  <c r="U176" i="11"/>
  <c r="V176" i="11" s="1"/>
  <c r="W176" i="11" s="1"/>
  <c r="U172" i="11"/>
  <c r="V172" i="11" s="1"/>
  <c r="W172" i="11" s="1"/>
  <c r="U165" i="11"/>
  <c r="V165" i="11" s="1"/>
  <c r="W165" i="11" s="1"/>
  <c r="U170" i="11"/>
  <c r="V170" i="11" s="1"/>
  <c r="W170" i="11" s="1"/>
  <c r="U53" i="11"/>
  <c r="V53" i="11" s="1"/>
  <c r="W53" i="11" s="1"/>
  <c r="U71" i="11"/>
  <c r="V71" i="11" s="1"/>
  <c r="W71" i="11" s="1"/>
  <c r="U51" i="11"/>
  <c r="V51" i="11" s="1"/>
  <c r="W51" i="11" s="1"/>
  <c r="U62" i="11"/>
  <c r="V62" i="11" s="1"/>
  <c r="W62" i="11" s="1"/>
  <c r="U46" i="11"/>
  <c r="V46" i="11" s="1"/>
  <c r="W46" i="11" s="1"/>
  <c r="U67" i="11"/>
  <c r="V67" i="11" s="1"/>
  <c r="W67" i="11" s="1"/>
  <c r="U56" i="11"/>
  <c r="V56" i="11" s="1"/>
  <c r="W56" i="11" s="1"/>
  <c r="U134" i="11"/>
  <c r="V134" i="11" s="1"/>
  <c r="W134" i="11" s="1"/>
  <c r="U142" i="11"/>
  <c r="V142" i="11" s="1"/>
  <c r="W142" i="11" s="1"/>
  <c r="U144" i="11"/>
  <c r="V144" i="11" s="1"/>
  <c r="W144" i="11" s="1"/>
  <c r="U131" i="11"/>
  <c r="V131" i="11" s="1"/>
  <c r="W131" i="11" s="1"/>
  <c r="U97" i="11"/>
  <c r="V97" i="11" s="1"/>
  <c r="W97" i="11" s="1"/>
  <c r="U99" i="11"/>
  <c r="V99" i="11" s="1"/>
  <c r="W99" i="11" s="1"/>
  <c r="U104" i="11"/>
  <c r="V104" i="11" s="1"/>
  <c r="W104" i="11" s="1"/>
  <c r="U208" i="11"/>
  <c r="V208" i="11" s="1"/>
  <c r="W208" i="11" s="1"/>
  <c r="U404" i="11"/>
  <c r="V404" i="11" s="1"/>
  <c r="W404" i="11" s="1"/>
  <c r="U427" i="11"/>
  <c r="V427" i="11" s="1"/>
  <c r="W427" i="11" s="1"/>
  <c r="U249" i="11"/>
  <c r="V249" i="11" s="1"/>
  <c r="W249" i="11" s="1"/>
  <c r="U30" i="11"/>
  <c r="V30" i="11" s="1"/>
  <c r="W30" i="11" s="1"/>
  <c r="U26" i="11"/>
  <c r="V26" i="11" s="1"/>
  <c r="W26" i="11" s="1"/>
  <c r="U42" i="11"/>
  <c r="V42" i="11" s="1"/>
  <c r="W42" i="11" s="1"/>
  <c r="U38" i="11"/>
  <c r="V38" i="11" s="1"/>
  <c r="W38" i="11" s="1"/>
  <c r="U34" i="11"/>
  <c r="V34" i="11" s="1"/>
  <c r="W34" i="11" s="1"/>
  <c r="U33" i="11"/>
  <c r="V33" i="11" s="1"/>
  <c r="W33" i="11" s="1"/>
  <c r="U12" i="11"/>
  <c r="V12" i="11" s="1"/>
  <c r="W12" i="11" s="1"/>
  <c r="U5" i="11"/>
  <c r="V5" i="11" s="1"/>
  <c r="W5" i="11" s="1"/>
  <c r="U4" i="11"/>
  <c r="V4" i="11" s="1"/>
  <c r="W4" i="11" s="1"/>
  <c r="U18" i="11"/>
  <c r="V18" i="11" s="1"/>
  <c r="W18" i="11" s="1"/>
  <c r="U14" i="11"/>
  <c r="V14" i="11" s="1"/>
  <c r="W14" i="11" s="1"/>
  <c r="U383" i="11"/>
  <c r="V383" i="11" s="1"/>
  <c r="W383" i="11" s="1"/>
  <c r="U376" i="11"/>
  <c r="V376" i="11" s="1"/>
  <c r="W376" i="11" s="1"/>
  <c r="U387" i="11"/>
  <c r="V387" i="11" s="1"/>
  <c r="W387" i="11" s="1"/>
  <c r="U380" i="11"/>
  <c r="V380" i="11" s="1"/>
  <c r="W380" i="11" s="1"/>
  <c r="U385" i="11"/>
  <c r="V385" i="11" s="1"/>
  <c r="W385" i="11" s="1"/>
  <c r="U152" i="11"/>
  <c r="V152" i="11" s="1"/>
  <c r="W152" i="11" s="1"/>
  <c r="U148" i="11"/>
  <c r="V148" i="11" s="1"/>
  <c r="W148" i="11" s="1"/>
  <c r="U161" i="11"/>
  <c r="V161" i="11" s="1"/>
  <c r="W161" i="11" s="1"/>
  <c r="U157" i="11"/>
  <c r="V157" i="11" s="1"/>
  <c r="W157" i="11" s="1"/>
  <c r="U75" i="11"/>
  <c r="V75" i="11" s="1"/>
  <c r="W75" i="11" s="1"/>
  <c r="U83" i="11"/>
  <c r="V83" i="11" s="1"/>
  <c r="W83" i="11" s="1"/>
  <c r="U82" i="11"/>
  <c r="V82" i="11" s="1"/>
  <c r="W82" i="11" s="1"/>
  <c r="U87" i="11"/>
  <c r="V87" i="11" s="1"/>
  <c r="W87" i="11" s="1"/>
  <c r="U175" i="11"/>
  <c r="V175" i="11" s="1"/>
  <c r="W175" i="11" s="1"/>
  <c r="U168" i="11"/>
  <c r="V168" i="11" s="1"/>
  <c r="W168" i="11" s="1"/>
  <c r="U164" i="11"/>
  <c r="V164" i="11" s="1"/>
  <c r="W164" i="11" s="1"/>
  <c r="U169" i="11"/>
  <c r="V169" i="11" s="1"/>
  <c r="W169" i="11" s="1"/>
  <c r="U52" i="11"/>
  <c r="V52" i="11" s="1"/>
  <c r="W52" i="11" s="1"/>
  <c r="U60" i="11"/>
  <c r="V60" i="11" s="1"/>
  <c r="W60" i="11" s="1"/>
  <c r="U50" i="11"/>
  <c r="V50" i="11" s="1"/>
  <c r="W50" i="11" s="1"/>
  <c r="U61" i="11"/>
  <c r="V61" i="11" s="1"/>
  <c r="W61" i="11" s="1"/>
  <c r="U70" i="11"/>
  <c r="V70" i="11" s="1"/>
  <c r="W70" i="11" s="1"/>
  <c r="U66" i="11"/>
  <c r="V66" i="11" s="1"/>
  <c r="W66" i="11" s="1"/>
  <c r="U55" i="11"/>
  <c r="V55" i="11" s="1"/>
  <c r="W55" i="11" s="1"/>
  <c r="U139" i="11"/>
  <c r="V139" i="11" s="1"/>
  <c r="W139" i="11" s="1"/>
  <c r="U96" i="11"/>
  <c r="V96" i="11" s="1"/>
  <c r="W96" i="11" s="1"/>
  <c r="U186" i="11"/>
  <c r="V186" i="11" s="1"/>
  <c r="W186" i="11" s="1"/>
  <c r="U190" i="11"/>
  <c r="V190" i="11" s="1"/>
  <c r="W190" i="11" s="1"/>
  <c r="U45" i="11"/>
  <c r="V45" i="11" s="1"/>
  <c r="W45" i="11" s="1"/>
  <c r="U29" i="11"/>
  <c r="V29" i="11" s="1"/>
  <c r="W29" i="11" s="1"/>
  <c r="U25" i="11"/>
  <c r="V25" i="11" s="1"/>
  <c r="W25" i="11" s="1"/>
  <c r="U41" i="11"/>
  <c r="V41" i="11" s="1"/>
  <c r="W41" i="11" s="1"/>
  <c r="U37" i="11"/>
  <c r="V37" i="11" s="1"/>
  <c r="W37" i="11" s="1"/>
  <c r="U22" i="11"/>
  <c r="V22" i="11" s="1"/>
  <c r="W22" i="11" s="1"/>
  <c r="U32" i="11"/>
  <c r="V32" i="11" s="1"/>
  <c r="W32" i="11" s="1"/>
  <c r="U11" i="11"/>
  <c r="V11" i="11" s="1"/>
  <c r="W11" i="11" s="1"/>
  <c r="U74" i="11"/>
  <c r="V74" i="11" s="1"/>
  <c r="W74" i="11" s="1"/>
  <c r="U174" i="11"/>
  <c r="V174" i="11" s="1"/>
  <c r="W174" i="11" s="1"/>
  <c r="U64" i="11"/>
  <c r="V64" i="11" s="1"/>
  <c r="W64" i="11" s="1"/>
  <c r="U136" i="11"/>
  <c r="V136" i="11" s="1"/>
  <c r="W136" i="11" s="1"/>
  <c r="U210" i="11"/>
  <c r="V210" i="11" s="1"/>
  <c r="W210" i="11" s="1"/>
  <c r="U429" i="11"/>
  <c r="V429" i="11" s="1"/>
  <c r="W429" i="11" s="1"/>
  <c r="U114" i="11"/>
  <c r="V114" i="11" s="1"/>
  <c r="W114" i="11" s="1"/>
  <c r="U141" i="11"/>
  <c r="V141" i="11" s="1"/>
  <c r="W141" i="11" s="1"/>
  <c r="U143" i="11"/>
  <c r="V143" i="11" s="1"/>
  <c r="W143" i="11" s="1"/>
  <c r="U130" i="11"/>
  <c r="V130" i="11" s="1"/>
  <c r="W130" i="11" s="1"/>
  <c r="U98" i="11"/>
  <c r="V98" i="11" s="1"/>
  <c r="W98" i="11" s="1"/>
  <c r="U103" i="11"/>
  <c r="V103" i="11" s="1"/>
  <c r="W103" i="11" s="1"/>
  <c r="U93" i="11"/>
  <c r="V93" i="11" s="1"/>
  <c r="W93" i="11" s="1"/>
  <c r="U89" i="11"/>
  <c r="V89" i="11" s="1"/>
  <c r="W89" i="11" s="1"/>
  <c r="U188" i="11"/>
  <c r="V188" i="11" s="1"/>
  <c r="W188" i="11" s="1"/>
  <c r="U196" i="11"/>
  <c r="V196" i="11" s="1"/>
  <c r="W196" i="11" s="1"/>
  <c r="U180" i="11"/>
  <c r="V180" i="11" s="1"/>
  <c r="W180" i="11" s="1"/>
  <c r="U194" i="11"/>
  <c r="V194" i="11" s="1"/>
  <c r="W194" i="11" s="1"/>
  <c r="U201" i="11"/>
  <c r="V201" i="11" s="1"/>
  <c r="W201" i="11" s="1"/>
  <c r="U203" i="11"/>
  <c r="V203" i="11" s="1"/>
  <c r="W203" i="11" s="1"/>
  <c r="U207" i="11"/>
  <c r="V207" i="11" s="1"/>
  <c r="W207" i="11" s="1"/>
  <c r="U425" i="11"/>
  <c r="V425" i="11" s="1"/>
  <c r="W425" i="11" s="1"/>
  <c r="U214" i="11"/>
  <c r="V214" i="11" s="1"/>
  <c r="W214" i="11" s="1"/>
  <c r="U420" i="11"/>
  <c r="V420" i="11" s="1"/>
  <c r="W420" i="11" s="1"/>
  <c r="U212" i="11"/>
  <c r="V212" i="11" s="1"/>
  <c r="W212" i="11" s="1"/>
  <c r="U403" i="11"/>
  <c r="V403" i="11" s="1"/>
  <c r="W403" i="11" s="1"/>
  <c r="U402" i="11"/>
  <c r="V402" i="11" s="1"/>
  <c r="W402" i="11" s="1"/>
  <c r="U415" i="11"/>
  <c r="V415" i="11" s="1"/>
  <c r="W415" i="11" s="1"/>
  <c r="U397" i="11"/>
  <c r="V397" i="11" s="1"/>
  <c r="W397" i="11" s="1"/>
  <c r="U410" i="11"/>
  <c r="V410" i="11" s="1"/>
  <c r="W410" i="11" s="1"/>
  <c r="U217" i="11"/>
  <c r="V217" i="11" s="1"/>
  <c r="W217" i="11" s="1"/>
  <c r="U230" i="11"/>
  <c r="V230" i="11" s="1"/>
  <c r="W230" i="11" s="1"/>
  <c r="U226" i="11"/>
  <c r="V226" i="11" s="1"/>
  <c r="W226" i="11" s="1"/>
  <c r="U239" i="11"/>
  <c r="V239" i="11" s="1"/>
  <c r="W239" i="11" s="1"/>
  <c r="U235" i="11"/>
  <c r="V235" i="11" s="1"/>
  <c r="W235" i="11" s="1"/>
  <c r="U231" i="11"/>
  <c r="V231" i="11" s="1"/>
  <c r="W231" i="11" s="1"/>
  <c r="U115" i="11"/>
  <c r="V115" i="11" s="1"/>
  <c r="W115" i="11" s="1"/>
  <c r="U120" i="11"/>
  <c r="V120" i="11" s="1"/>
  <c r="W120" i="11" s="1"/>
  <c r="U430" i="11"/>
  <c r="V430" i="11" s="1"/>
  <c r="W430" i="11" s="1"/>
  <c r="U127" i="11"/>
  <c r="V127" i="11" s="1"/>
  <c r="W127" i="11" s="1"/>
  <c r="U111" i="11"/>
  <c r="V111" i="11" s="1"/>
  <c r="W111" i="11" s="1"/>
  <c r="U116" i="11"/>
  <c r="V116" i="11" s="1"/>
  <c r="W116" i="11" s="1"/>
  <c r="U263" i="11"/>
  <c r="V263" i="11" s="1"/>
  <c r="W263" i="11" s="1"/>
  <c r="U280" i="11"/>
  <c r="V280" i="11" s="1"/>
  <c r="W280" i="11" s="1"/>
  <c r="U264" i="11"/>
  <c r="V264" i="11" s="1"/>
  <c r="W264" i="11" s="1"/>
  <c r="U303" i="11"/>
  <c r="V303" i="11" s="1"/>
  <c r="W303" i="11" s="1"/>
  <c r="U289" i="11"/>
  <c r="V289" i="11" s="1"/>
  <c r="W289" i="11" s="1"/>
  <c r="U273" i="11"/>
  <c r="V273" i="11" s="1"/>
  <c r="W273" i="11" s="1"/>
  <c r="U287" i="11"/>
  <c r="V287" i="11" s="1"/>
  <c r="W287" i="11" s="1"/>
  <c r="U299" i="11"/>
  <c r="V299" i="11" s="1"/>
  <c r="W299" i="11" s="1"/>
  <c r="U295" i="11"/>
  <c r="V295" i="11" s="1"/>
  <c r="W295" i="11" s="1"/>
  <c r="U291" i="11"/>
  <c r="V291" i="11" s="1"/>
  <c r="W291" i="11" s="1"/>
  <c r="U260" i="11"/>
  <c r="V260" i="11" s="1"/>
  <c r="W260" i="11" s="1"/>
  <c r="U268" i="11"/>
  <c r="V268" i="11" s="1"/>
  <c r="W268" i="11" s="1"/>
  <c r="U371" i="11"/>
  <c r="V371" i="11" s="1"/>
  <c r="W371" i="11" s="1"/>
  <c r="U356" i="11"/>
  <c r="V356" i="11" s="1"/>
  <c r="W356" i="11" s="1"/>
  <c r="U362" i="11"/>
  <c r="V362" i="11" s="1"/>
  <c r="W362" i="11" s="1"/>
  <c r="U370" i="11"/>
  <c r="V370" i="11" s="1"/>
  <c r="W370" i="11" s="1"/>
  <c r="U366" i="11"/>
  <c r="V366" i="11" s="1"/>
  <c r="W366" i="11" s="1"/>
  <c r="U307" i="11"/>
  <c r="V307" i="11" s="1"/>
  <c r="W307" i="11" s="1"/>
  <c r="U312" i="11"/>
  <c r="V312" i="11" s="1"/>
  <c r="W312" i="11" s="1"/>
  <c r="U329" i="11"/>
  <c r="V329" i="11" s="1"/>
  <c r="W329" i="11" s="1"/>
  <c r="U342" i="11"/>
  <c r="V342" i="11" s="1"/>
  <c r="W342" i="11" s="1"/>
  <c r="U333" i="11"/>
  <c r="V333" i="11" s="1"/>
  <c r="W333" i="11" s="1"/>
  <c r="U318" i="11"/>
  <c r="V318" i="11" s="1"/>
  <c r="W318" i="11" s="1"/>
  <c r="U339" i="11"/>
  <c r="V339" i="11" s="1"/>
  <c r="W339" i="11" s="1"/>
  <c r="U337" i="11"/>
  <c r="V337" i="11" s="1"/>
  <c r="W337" i="11" s="1"/>
  <c r="U322" i="11"/>
  <c r="V322" i="11" s="1"/>
  <c r="W322" i="11" s="1"/>
  <c r="U315" i="11"/>
  <c r="V315" i="11" s="1"/>
  <c r="W315" i="11" s="1"/>
  <c r="U247" i="11"/>
  <c r="V247" i="11" s="1"/>
  <c r="W247" i="11" s="1"/>
  <c r="U348" i="11"/>
  <c r="V348" i="11" s="1"/>
  <c r="W348" i="11" s="1"/>
  <c r="U354" i="11"/>
  <c r="V354" i="11" s="1"/>
  <c r="W354" i="11" s="1"/>
  <c r="U240" i="11"/>
  <c r="V240" i="11" s="1"/>
  <c r="W240" i="11" s="1"/>
  <c r="U245" i="11"/>
  <c r="V245" i="11" s="1"/>
  <c r="W245" i="11" s="1"/>
  <c r="U253" i="11"/>
  <c r="V253" i="11" s="1"/>
  <c r="W253" i="11" s="1"/>
  <c r="U251" i="11"/>
  <c r="V251" i="11" s="1"/>
  <c r="W251" i="11" s="1"/>
  <c r="U10" i="11"/>
  <c r="V10" i="11" s="1"/>
  <c r="W10" i="11" s="1"/>
  <c r="U3" i="11"/>
  <c r="V3" i="11" s="1"/>
  <c r="W3" i="11" s="1"/>
  <c r="U17" i="11"/>
  <c r="V17" i="11" s="1"/>
  <c r="W17" i="11" s="1"/>
  <c r="U395" i="11"/>
  <c r="V395" i="11" s="1"/>
  <c r="W395" i="11" s="1"/>
  <c r="U382" i="11"/>
  <c r="V382" i="11" s="1"/>
  <c r="W382" i="11" s="1"/>
  <c r="U375" i="11"/>
  <c r="V375" i="11" s="1"/>
  <c r="W375" i="11" s="1"/>
  <c r="U392" i="11"/>
  <c r="V392" i="11" s="1"/>
  <c r="W392" i="11" s="1"/>
  <c r="U379" i="11"/>
  <c r="V379" i="11" s="1"/>
  <c r="W379" i="11" s="1"/>
  <c r="U384" i="11"/>
  <c r="V384" i="11" s="1"/>
  <c r="W384" i="11" s="1"/>
  <c r="U151" i="11"/>
  <c r="V151" i="11" s="1"/>
  <c r="W151" i="11" s="1"/>
  <c r="U147" i="11"/>
  <c r="V147" i="11" s="1"/>
  <c r="W147" i="11" s="1"/>
  <c r="U160" i="11"/>
  <c r="V160" i="11" s="1"/>
  <c r="W160" i="11" s="1"/>
  <c r="U156" i="11"/>
  <c r="V156" i="11" s="1"/>
  <c r="W156" i="11" s="1"/>
  <c r="U79" i="11"/>
  <c r="V79" i="11" s="1"/>
  <c r="W79" i="11" s="1"/>
  <c r="U81" i="11"/>
  <c r="V81" i="11" s="1"/>
  <c r="W81" i="11" s="1"/>
  <c r="U86" i="11"/>
  <c r="V86" i="11" s="1"/>
  <c r="W86" i="11" s="1"/>
  <c r="U167" i="11"/>
  <c r="V167" i="11" s="1"/>
  <c r="W167" i="11" s="1"/>
  <c r="U163" i="11"/>
  <c r="V163" i="11" s="1"/>
  <c r="W163" i="11" s="1"/>
  <c r="U73" i="11"/>
  <c r="V73" i="11" s="1"/>
  <c r="W73" i="11" s="1"/>
  <c r="U59" i="11"/>
  <c r="V59" i="11" s="1"/>
  <c r="W59" i="11" s="1"/>
  <c r="U49" i="11"/>
  <c r="V49" i="11" s="1"/>
  <c r="W49" i="11" s="1"/>
  <c r="U48" i="11"/>
  <c r="V48" i="11" s="1"/>
  <c r="W48" i="11" s="1"/>
  <c r="U69" i="11"/>
  <c r="V69" i="11" s="1"/>
  <c r="W69" i="11" s="1"/>
  <c r="U65" i="11"/>
  <c r="V65" i="11" s="1"/>
  <c r="W65" i="11" s="1"/>
  <c r="U138" i="11"/>
  <c r="V138" i="11" s="1"/>
  <c r="W138" i="11" s="1"/>
  <c r="U140" i="11"/>
  <c r="V140" i="11" s="1"/>
  <c r="W140" i="11" s="1"/>
  <c r="U133" i="11"/>
  <c r="V133" i="11" s="1"/>
  <c r="W133" i="11" s="1"/>
  <c r="U129" i="11"/>
  <c r="V129" i="11" s="1"/>
  <c r="W129" i="11" s="1"/>
  <c r="U95" i="11"/>
  <c r="V95" i="11" s="1"/>
  <c r="W95" i="11" s="1"/>
  <c r="U106" i="11"/>
  <c r="V106" i="11" s="1"/>
  <c r="W106" i="11" s="1"/>
  <c r="U102" i="11"/>
  <c r="V102" i="11" s="1"/>
  <c r="W102" i="11" s="1"/>
  <c r="U92" i="11"/>
  <c r="V92" i="11" s="1"/>
  <c r="W92" i="11" s="1"/>
  <c r="U109" i="11"/>
  <c r="V109" i="11" s="1"/>
  <c r="W109" i="11" s="1"/>
  <c r="U185" i="11"/>
  <c r="V185" i="11" s="1"/>
  <c r="W185" i="11" s="1"/>
  <c r="U187" i="11"/>
  <c r="V187" i="11" s="1"/>
  <c r="W187" i="11" s="1"/>
  <c r="U183" i="11"/>
  <c r="V183" i="11" s="1"/>
  <c r="W183" i="11" s="1"/>
  <c r="U179" i="11"/>
  <c r="V179" i="11" s="1"/>
  <c r="W179" i="11" s="1"/>
  <c r="U193" i="11"/>
  <c r="V193" i="11" s="1"/>
  <c r="W193" i="11" s="1"/>
  <c r="U200" i="11"/>
  <c r="V200" i="11" s="1"/>
  <c r="W200" i="11" s="1"/>
  <c r="U202" i="11"/>
  <c r="V202" i="11" s="1"/>
  <c r="W202" i="11" s="1"/>
  <c r="U206" i="11"/>
  <c r="V206" i="11" s="1"/>
  <c r="W206" i="11" s="1"/>
  <c r="U424" i="11"/>
  <c r="V424" i="11" s="1"/>
  <c r="W424" i="11" s="1"/>
  <c r="U423" i="11"/>
  <c r="V423" i="11" s="1"/>
  <c r="W423" i="11" s="1"/>
  <c r="U419" i="11"/>
  <c r="V419" i="11" s="1"/>
  <c r="W419" i="11" s="1"/>
  <c r="U211" i="11"/>
  <c r="V211" i="11" s="1"/>
  <c r="W211" i="11" s="1"/>
  <c r="U401" i="11"/>
  <c r="V401" i="11" s="1"/>
  <c r="W401" i="11" s="1"/>
  <c r="U408" i="11"/>
  <c r="V408" i="11" s="1"/>
  <c r="W408" i="11" s="1"/>
  <c r="U414" i="11"/>
  <c r="V414" i="11" s="1"/>
  <c r="W414" i="11" s="1"/>
  <c r="U396" i="11"/>
  <c r="V396" i="11" s="1"/>
  <c r="W396" i="11" s="1"/>
  <c r="U409" i="11"/>
  <c r="V409" i="11" s="1"/>
  <c r="W409" i="11" s="1"/>
  <c r="U222" i="11"/>
  <c r="V222" i="11" s="1"/>
  <c r="W222" i="11" s="1"/>
  <c r="U229" i="11"/>
  <c r="V229" i="11" s="1"/>
  <c r="W229" i="11" s="1"/>
  <c r="U225" i="11"/>
  <c r="V225" i="11" s="1"/>
  <c r="W225" i="11" s="1"/>
  <c r="U238" i="11"/>
  <c r="V238" i="11" s="1"/>
  <c r="W238" i="11" s="1"/>
  <c r="U234" i="11"/>
  <c r="V234" i="11" s="1"/>
  <c r="W234" i="11" s="1"/>
  <c r="U119" i="11"/>
  <c r="V119" i="11" s="1"/>
  <c r="W119" i="11" s="1"/>
  <c r="U435" i="11"/>
  <c r="V435" i="11" s="1"/>
  <c r="W435" i="11" s="1"/>
  <c r="U126" i="11"/>
  <c r="V126" i="11" s="1"/>
  <c r="W126" i="11" s="1"/>
  <c r="U110" i="11"/>
  <c r="V110" i="11" s="1"/>
  <c r="W110" i="11" s="1"/>
  <c r="U124" i="11"/>
  <c r="V124" i="11" s="1"/>
  <c r="W124" i="11" s="1"/>
  <c r="U262" i="11"/>
  <c r="V262" i="11" s="1"/>
  <c r="W262" i="11" s="1"/>
  <c r="U279" i="11"/>
  <c r="V279" i="11" s="1"/>
  <c r="W279" i="11" s="1"/>
  <c r="U284" i="11"/>
  <c r="V284" i="11" s="1"/>
  <c r="W284" i="11" s="1"/>
  <c r="U302" i="11"/>
  <c r="V302" i="11" s="1"/>
  <c r="W302" i="11" s="1"/>
  <c r="U288" i="11"/>
  <c r="V288" i="11" s="1"/>
  <c r="W288" i="11" s="1"/>
  <c r="U272" i="11"/>
  <c r="V272" i="11" s="1"/>
  <c r="W272" i="11" s="1"/>
  <c r="U286" i="11"/>
  <c r="V286" i="11" s="1"/>
  <c r="W286" i="11" s="1"/>
  <c r="U298" i="11"/>
  <c r="V298" i="11" s="1"/>
  <c r="W298" i="11" s="1"/>
  <c r="U294" i="11"/>
  <c r="V294" i="11" s="1"/>
  <c r="W294" i="11" s="1"/>
  <c r="U278" i="11"/>
  <c r="V278" i="11" s="1"/>
  <c r="W278" i="11" s="1"/>
  <c r="U259" i="11"/>
  <c r="V259" i="11" s="1"/>
  <c r="W259" i="11" s="1"/>
  <c r="U267" i="11"/>
  <c r="V267" i="11" s="1"/>
  <c r="W267" i="11" s="1"/>
  <c r="U374" i="11"/>
  <c r="V374" i="11" s="1"/>
  <c r="W374" i="11" s="1"/>
  <c r="U355" i="11"/>
  <c r="V355" i="11" s="1"/>
  <c r="W355" i="11" s="1"/>
  <c r="U361" i="11"/>
  <c r="V361" i="11" s="1"/>
  <c r="W361" i="11" s="1"/>
  <c r="U369" i="11"/>
  <c r="V369" i="11" s="1"/>
  <c r="W369" i="11" s="1"/>
  <c r="U365" i="11"/>
  <c r="V365" i="11" s="1"/>
  <c r="W365" i="11" s="1"/>
  <c r="U327" i="11"/>
  <c r="V327" i="11" s="1"/>
  <c r="W327" i="11" s="1"/>
  <c r="U311" i="11"/>
  <c r="V311" i="11" s="1"/>
  <c r="W311" i="11" s="1"/>
  <c r="U328" i="11"/>
  <c r="V328" i="11" s="1"/>
  <c r="W328" i="11" s="1"/>
  <c r="U341" i="11"/>
  <c r="V341" i="11" s="1"/>
  <c r="W341" i="11" s="1"/>
  <c r="U321" i="11"/>
  <c r="V321" i="11" s="1"/>
  <c r="W321" i="11" s="1"/>
  <c r="U317" i="11"/>
  <c r="V317" i="11" s="1"/>
  <c r="W317" i="11" s="1"/>
  <c r="U332" i="11"/>
  <c r="V332" i="11" s="1"/>
  <c r="W332" i="11" s="1"/>
  <c r="U336" i="11"/>
  <c r="V336" i="11" s="1"/>
  <c r="W336" i="11" s="1"/>
  <c r="U306" i="11"/>
  <c r="V306" i="11" s="1"/>
  <c r="W306" i="11" s="1"/>
  <c r="U314" i="11"/>
  <c r="V314" i="11" s="1"/>
  <c r="W314" i="11" s="1"/>
  <c r="U246" i="11"/>
  <c r="V246" i="11" s="1"/>
  <c r="W246" i="11" s="1"/>
  <c r="U257" i="11"/>
  <c r="V257" i="11" s="1"/>
  <c r="W257" i="11" s="1"/>
  <c r="U353" i="11"/>
  <c r="V353" i="11" s="1"/>
  <c r="W353" i="11" s="1"/>
  <c r="U347" i="11"/>
  <c r="V347" i="11" s="1"/>
  <c r="W347" i="11" s="1"/>
  <c r="U244" i="11"/>
  <c r="V244" i="11" s="1"/>
  <c r="W244" i="11" s="1"/>
  <c r="U252" i="11"/>
  <c r="V252" i="11" s="1"/>
  <c r="W252" i="11" s="1"/>
  <c r="U250" i="11"/>
  <c r="V250" i="11" s="1"/>
  <c r="W250" i="11" s="1"/>
  <c r="U182" i="11"/>
  <c r="V182" i="11" s="1"/>
  <c r="W182" i="11" s="1"/>
  <c r="U178" i="11"/>
  <c r="V178" i="11" s="1"/>
  <c r="W178" i="11" s="1"/>
  <c r="U192" i="11"/>
  <c r="V192" i="11" s="1"/>
  <c r="W192" i="11" s="1"/>
  <c r="U209" i="11"/>
  <c r="V209" i="11" s="1"/>
  <c r="W209" i="11" s="1"/>
  <c r="U199" i="11"/>
  <c r="V199" i="11" s="1"/>
  <c r="W199" i="11" s="1"/>
  <c r="U417" i="11"/>
  <c r="V417" i="11" s="1"/>
  <c r="W417" i="11" s="1"/>
  <c r="U205" i="11"/>
  <c r="V205" i="11" s="1"/>
  <c r="W205" i="11" s="1"/>
  <c r="U216" i="11"/>
  <c r="V216" i="11" s="1"/>
  <c r="W216" i="11" s="1"/>
  <c r="U422" i="11"/>
  <c r="V422" i="11" s="1"/>
  <c r="W422" i="11" s="1"/>
  <c r="U418" i="11"/>
  <c r="V418" i="11" s="1"/>
  <c r="W418" i="11" s="1"/>
  <c r="U405" i="11"/>
  <c r="V405" i="11" s="1"/>
  <c r="W405" i="11" s="1"/>
  <c r="U400" i="11"/>
  <c r="V400" i="11" s="1"/>
  <c r="W400" i="11" s="1"/>
  <c r="U407" i="11"/>
  <c r="V407" i="11" s="1"/>
  <c r="W407" i="11" s="1"/>
  <c r="U413" i="11"/>
  <c r="V413" i="11" s="1"/>
  <c r="W413" i="11" s="1"/>
  <c r="U412" i="11"/>
  <c r="V412" i="11" s="1"/>
  <c r="W412" i="11" s="1"/>
  <c r="U219" i="11"/>
  <c r="V219" i="11" s="1"/>
  <c r="W219" i="11" s="1"/>
  <c r="U221" i="11"/>
  <c r="V221" i="11" s="1"/>
  <c r="W221" i="11" s="1"/>
  <c r="U228" i="11"/>
  <c r="V228" i="11" s="1"/>
  <c r="W228" i="11" s="1"/>
  <c r="U224" i="11"/>
  <c r="V224" i="11" s="1"/>
  <c r="W224" i="11" s="1"/>
  <c r="U237" i="11"/>
  <c r="V237" i="11" s="1"/>
  <c r="W237" i="11" s="1"/>
  <c r="U233" i="11"/>
  <c r="V233" i="11" s="1"/>
  <c r="W233" i="11" s="1"/>
  <c r="U428" i="11"/>
  <c r="V428" i="11" s="1"/>
  <c r="W428" i="11" s="1"/>
  <c r="U113" i="11"/>
  <c r="V113" i="11" s="1"/>
  <c r="W113" i="11" s="1"/>
  <c r="U432" i="11"/>
  <c r="V432" i="11" s="1"/>
  <c r="W432" i="11" s="1"/>
  <c r="U434" i="11"/>
  <c r="V434" i="11" s="1"/>
  <c r="W434" i="11" s="1"/>
  <c r="U125" i="11"/>
  <c r="V125" i="11" s="1"/>
  <c r="W125" i="11" s="1"/>
  <c r="U118" i="11"/>
  <c r="V118" i="11" s="1"/>
  <c r="W118" i="11" s="1"/>
  <c r="U123" i="11"/>
  <c r="V123" i="11" s="1"/>
  <c r="W123" i="11" s="1"/>
  <c r="U261" i="11"/>
  <c r="V261" i="11" s="1"/>
  <c r="W261" i="11" s="1"/>
  <c r="U266" i="11"/>
  <c r="V266" i="11" s="1"/>
  <c r="W266" i="11" s="1"/>
  <c r="U283" i="11"/>
  <c r="V283" i="11" s="1"/>
  <c r="W283" i="11" s="1"/>
  <c r="U301" i="11"/>
  <c r="V301" i="11" s="1"/>
  <c r="W301" i="11" s="1"/>
  <c r="U275" i="11"/>
  <c r="V275" i="11" s="1"/>
  <c r="W275" i="11" s="1"/>
  <c r="U271" i="11"/>
  <c r="V271" i="11" s="1"/>
  <c r="W271" i="11" s="1"/>
  <c r="U285" i="11"/>
  <c r="V285" i="11" s="1"/>
  <c r="W285" i="11" s="1"/>
  <c r="U297" i="11"/>
  <c r="V297" i="11" s="1"/>
  <c r="W297" i="11" s="1"/>
  <c r="U293" i="11"/>
  <c r="V293" i="11" s="1"/>
  <c r="W293" i="11" s="1"/>
  <c r="U277" i="11"/>
  <c r="V277" i="11" s="1"/>
  <c r="W277" i="11" s="1"/>
  <c r="U258" i="11"/>
  <c r="V258" i="11" s="1"/>
  <c r="W258" i="11" s="1"/>
  <c r="U373" i="11"/>
  <c r="V373" i="11" s="1"/>
  <c r="W373" i="11" s="1"/>
  <c r="U358" i="11"/>
  <c r="V358" i="11" s="1"/>
  <c r="W358" i="11" s="1"/>
  <c r="U364" i="11"/>
  <c r="V364" i="11" s="1"/>
  <c r="W364" i="11" s="1"/>
  <c r="U360" i="11"/>
  <c r="V360" i="11" s="1"/>
  <c r="W360" i="11" s="1"/>
  <c r="U368" i="11"/>
  <c r="V368" i="11" s="1"/>
  <c r="W368" i="11" s="1"/>
  <c r="U309" i="11"/>
  <c r="V309" i="11" s="1"/>
  <c r="W309" i="11" s="1"/>
  <c r="U326" i="11"/>
  <c r="V326" i="11" s="1"/>
  <c r="W326" i="11" s="1"/>
  <c r="U310" i="11"/>
  <c r="V310" i="11" s="1"/>
  <c r="W310" i="11" s="1"/>
  <c r="U344" i="11"/>
  <c r="V344" i="11" s="1"/>
  <c r="W344" i="11" s="1"/>
  <c r="U335" i="11"/>
  <c r="V335" i="11" s="1"/>
  <c r="W335" i="11" s="1"/>
  <c r="U320" i="11"/>
  <c r="V320" i="11" s="1"/>
  <c r="W320" i="11" s="1"/>
  <c r="U316" i="11"/>
  <c r="V316" i="11" s="1"/>
  <c r="W316" i="11" s="1"/>
  <c r="U331" i="11"/>
  <c r="V331" i="11" s="1"/>
  <c r="W331" i="11" s="1"/>
  <c r="U324" i="11"/>
  <c r="V324" i="11" s="1"/>
  <c r="W324" i="11" s="1"/>
  <c r="U305" i="11"/>
  <c r="V305" i="11" s="1"/>
  <c r="W305" i="11" s="1"/>
  <c r="U313" i="11"/>
  <c r="V313" i="11" s="1"/>
  <c r="W313" i="11" s="1"/>
  <c r="U350" i="11"/>
  <c r="V350" i="11" s="1"/>
  <c r="W350" i="11" s="1"/>
  <c r="U256" i="11"/>
  <c r="V256" i="11" s="1"/>
  <c r="W256" i="11" s="1"/>
  <c r="U242" i="11"/>
  <c r="V242" i="11" s="1"/>
  <c r="W242" i="11" s="1"/>
  <c r="U346" i="11"/>
  <c r="V346" i="11" s="1"/>
  <c r="W346" i="11" s="1"/>
  <c r="U243" i="11"/>
  <c r="V243" i="11" s="1"/>
  <c r="W243" i="11" s="1"/>
  <c r="U352" i="11"/>
  <c r="V352" i="11" s="1"/>
  <c r="W352" i="11" s="1"/>
  <c r="U94" i="11"/>
  <c r="V94" i="11" s="1"/>
  <c r="W94" i="11" s="1"/>
  <c r="U90" i="11"/>
  <c r="V90" i="11" s="1"/>
  <c r="W90" i="11" s="1"/>
  <c r="U107" i="11"/>
  <c r="V107" i="11" s="1"/>
  <c r="W107" i="11" s="1"/>
  <c r="U189" i="11"/>
  <c r="V189" i="11" s="1"/>
  <c r="W189" i="11" s="1"/>
  <c r="U197" i="11"/>
  <c r="V197" i="11" s="1"/>
  <c r="W197" i="11" s="1"/>
  <c r="U181" i="11"/>
  <c r="V181" i="11" s="1"/>
  <c r="W181" i="11" s="1"/>
  <c r="U195" i="11"/>
  <c r="V195" i="11" s="1"/>
  <c r="W195" i="11" s="1"/>
  <c r="U191" i="11"/>
  <c r="V191" i="11" s="1"/>
  <c r="W191" i="11" s="1"/>
  <c r="U204" i="11"/>
  <c r="V204" i="11" s="1"/>
  <c r="W204" i="11" s="1"/>
  <c r="U416" i="11"/>
  <c r="V416" i="11" s="1"/>
  <c r="W416" i="11" s="1"/>
  <c r="U426" i="11"/>
  <c r="V426" i="11" s="1"/>
  <c r="W426" i="11" s="1"/>
  <c r="U215" i="11"/>
  <c r="V215" i="11" s="1"/>
  <c r="W215" i="11" s="1"/>
  <c r="U421" i="11"/>
  <c r="V421" i="11" s="1"/>
  <c r="W421" i="11" s="1"/>
  <c r="U213" i="11"/>
  <c r="V213" i="11" s="1"/>
  <c r="W213" i="11" s="1"/>
  <c r="U399" i="11"/>
  <c r="V399" i="11" s="1"/>
  <c r="W399" i="11" s="1"/>
  <c r="U406" i="11"/>
  <c r="V406" i="11" s="1"/>
  <c r="W406" i="11" s="1"/>
  <c r="U398" i="11"/>
  <c r="V398" i="11" s="1"/>
  <c r="W398" i="11" s="1"/>
  <c r="U411" i="11"/>
  <c r="V411" i="11" s="1"/>
  <c r="W411" i="11" s="1"/>
  <c r="U218" i="11"/>
  <c r="V218" i="11" s="1"/>
  <c r="W218" i="11" s="1"/>
  <c r="U220" i="11"/>
  <c r="V220" i="11" s="1"/>
  <c r="W220" i="11" s="1"/>
  <c r="U227" i="11"/>
  <c r="V227" i="11" s="1"/>
  <c r="W227" i="11" s="1"/>
  <c r="U223" i="11"/>
  <c r="V223" i="11" s="1"/>
  <c r="W223" i="11" s="1"/>
  <c r="U236" i="11"/>
  <c r="V236" i="11" s="1"/>
  <c r="W236" i="11" s="1"/>
  <c r="U232" i="11"/>
  <c r="V232" i="11" s="1"/>
  <c r="W232" i="11" s="1"/>
  <c r="U121" i="11"/>
  <c r="V121" i="11" s="1"/>
  <c r="W121" i="11" s="1"/>
  <c r="U431" i="11"/>
  <c r="V431" i="11" s="1"/>
  <c r="W431" i="11" s="1"/>
  <c r="U433" i="11"/>
  <c r="V433" i="11" s="1"/>
  <c r="W433" i="11" s="1"/>
  <c r="U112" i="11"/>
  <c r="V112" i="11" s="1"/>
  <c r="W112" i="11" s="1"/>
  <c r="U117" i="11"/>
  <c r="V117" i="11" s="1"/>
  <c r="W117" i="11" s="1"/>
  <c r="U122" i="11"/>
  <c r="V122" i="11" s="1"/>
  <c r="W122" i="11" s="1"/>
  <c r="U281" i="11"/>
  <c r="V281" i="11" s="1"/>
  <c r="W281" i="11" s="1"/>
  <c r="U265" i="11"/>
  <c r="V265" i="11" s="1"/>
  <c r="W265" i="11" s="1"/>
  <c r="U282" i="11"/>
  <c r="V282" i="11" s="1"/>
  <c r="W282" i="11" s="1"/>
  <c r="U290" i="11"/>
  <c r="V290" i="11" s="1"/>
  <c r="W290" i="11" s="1"/>
  <c r="U274" i="11"/>
  <c r="V274" i="11" s="1"/>
  <c r="W274" i="11" s="1"/>
  <c r="U270" i="11"/>
  <c r="V270" i="11" s="1"/>
  <c r="W270" i="11" s="1"/>
  <c r="U300" i="11"/>
  <c r="V300" i="11" s="1"/>
  <c r="W300" i="11" s="1"/>
  <c r="U296" i="11"/>
  <c r="V296" i="11" s="1"/>
  <c r="W296" i="11" s="1"/>
  <c r="U292" i="11"/>
  <c r="V292" i="11" s="1"/>
  <c r="W292" i="11" s="1"/>
  <c r="U276" i="11"/>
  <c r="V276" i="11" s="1"/>
  <c r="W276" i="11" s="1"/>
  <c r="U269" i="11"/>
  <c r="V269" i="11" s="1"/>
  <c r="W269" i="11" s="1"/>
  <c r="U372" i="11"/>
  <c r="V372" i="11" s="1"/>
  <c r="W372" i="11" s="1"/>
  <c r="U357" i="11"/>
  <c r="V357" i="11" s="1"/>
  <c r="W357" i="11" s="1"/>
  <c r="U363" i="11"/>
  <c r="V363" i="11" s="1"/>
  <c r="W363" i="11" s="1"/>
  <c r="U359" i="11"/>
  <c r="V359" i="11" s="1"/>
  <c r="W359" i="11" s="1"/>
  <c r="U367" i="11"/>
  <c r="V367" i="11" s="1"/>
  <c r="W367" i="11" s="1"/>
  <c r="U308" i="11"/>
  <c r="V308" i="11" s="1"/>
  <c r="W308" i="11" s="1"/>
  <c r="U325" i="11"/>
  <c r="V325" i="11" s="1"/>
  <c r="W325" i="11" s="1"/>
  <c r="U330" i="11"/>
  <c r="V330" i="11" s="1"/>
  <c r="W330" i="11" s="1"/>
  <c r="U343" i="11"/>
  <c r="V343" i="11" s="1"/>
  <c r="W343" i="11" s="1"/>
  <c r="U334" i="11"/>
  <c r="V334" i="11" s="1"/>
  <c r="W334" i="11" s="1"/>
  <c r="U319" i="11"/>
  <c r="V319" i="11" s="1"/>
  <c r="W319" i="11" s="1"/>
  <c r="U340" i="11"/>
  <c r="V340" i="11" s="1"/>
  <c r="W340" i="11" s="1"/>
  <c r="U338" i="11"/>
  <c r="V338" i="11" s="1"/>
  <c r="W338" i="11" s="1"/>
  <c r="U323" i="11"/>
  <c r="V323" i="11" s="1"/>
  <c r="W323" i="11" s="1"/>
  <c r="U304" i="11"/>
  <c r="V304" i="11" s="1"/>
  <c r="W304" i="11" s="1"/>
  <c r="U248" i="11"/>
  <c r="V248" i="11" s="1"/>
  <c r="W248" i="11" s="1"/>
  <c r="U349" i="11"/>
  <c r="V349" i="11" s="1"/>
  <c r="W349" i="11" s="1"/>
  <c r="U255" i="11"/>
  <c r="V255" i="11" s="1"/>
  <c r="W255" i="11" s="1"/>
  <c r="U241" i="11"/>
  <c r="V241" i="11" s="1"/>
  <c r="W241" i="11" s="1"/>
  <c r="U345" i="11"/>
  <c r="V345" i="11" s="1"/>
  <c r="W345" i="11" s="1"/>
  <c r="U254" i="11"/>
  <c r="V254" i="11" s="1"/>
  <c r="W254" i="11" s="1"/>
  <c r="U351" i="11"/>
  <c r="V351" i="11" s="1"/>
  <c r="W351" i="11" s="1"/>
</calcChain>
</file>

<file path=xl/sharedStrings.xml><?xml version="1.0" encoding="utf-8"?>
<sst xmlns="http://schemas.openxmlformats.org/spreadsheetml/2006/main" count="10196" uniqueCount="1212">
  <si>
    <t>Adelaide Hills</t>
  </si>
  <si>
    <t>Jayde Calisthenics Academy</t>
  </si>
  <si>
    <t>jaydecali@gmail</t>
  </si>
  <si>
    <t>Aldgate Memorial Hall</t>
  </si>
  <si>
    <t>Acacia (Littlehampton/ Mt Barker)</t>
  </si>
  <si>
    <t>Anembo Park, Littlehampton</t>
  </si>
  <si>
    <t>Katie : 0411094070</t>
  </si>
  <si>
    <t>secretary@acacia.dance</t>
  </si>
  <si>
    <t>Innovation Calisthenics Club Incorporated</t>
  </si>
  <si>
    <t>Murray Bridge</t>
  </si>
  <si>
    <t>Murray Bridge Calisthenics Club</t>
  </si>
  <si>
    <t>Leanne : 0407976635</t>
  </si>
  <si>
    <t>Onkaparinga</t>
  </si>
  <si>
    <t>Oakbank Soldiers Memorial Hall, Main Rd, Oakbank</t>
  </si>
  <si>
    <t>Debbie McKay 0404 079 240</t>
  </si>
  <si>
    <t>Country North</t>
  </si>
  <si>
    <t>Gawler</t>
  </si>
  <si>
    <t>Gawler Institute</t>
  </si>
  <si>
    <t>gawlercali@gmail.com</t>
  </si>
  <si>
    <t>Metropolitan East</t>
  </si>
  <si>
    <t>AVV Millennium Calisthenics and Dance Academy</t>
  </si>
  <si>
    <t>Karen.costanzo1@gmail.com</t>
  </si>
  <si>
    <t>www.avvm.com.au</t>
  </si>
  <si>
    <t>Karen Costanzo: 0438999367</t>
  </si>
  <si>
    <t>Burnside Calisthenics &amp; Dance Academy</t>
  </si>
  <si>
    <t>Vicki on 0426 259 957</t>
  </si>
  <si>
    <t>secretary@burnsideacademy.com.au</t>
  </si>
  <si>
    <t>www.burnsideacademy.com.au</t>
  </si>
  <si>
    <t>Marden Calisthenics</t>
  </si>
  <si>
    <t>nicktrick82@gmail.com</t>
  </si>
  <si>
    <t>St Josephs Hectorville</t>
  </si>
  <si>
    <t>Waratah</t>
  </si>
  <si>
    <t>Athelstone</t>
  </si>
  <si>
    <t>Waratahcalisthenics@gmail.com</t>
  </si>
  <si>
    <t>Metropolitan South</t>
  </si>
  <si>
    <t>Happy Valley</t>
  </si>
  <si>
    <t>Happy Valley Primary, Education Rd</t>
  </si>
  <si>
    <t>hvcalisthenics@hotmail.com</t>
  </si>
  <si>
    <t>Jessica Catford - 0401450864</t>
  </si>
  <si>
    <t>Reynella-Braeview School of Calisthenics</t>
  </si>
  <si>
    <t>Braeview Primary School &amp; Reynella East Primary School</t>
  </si>
  <si>
    <t>Tamara: 0433255991</t>
  </si>
  <si>
    <t>tamarabuley@hotmail.com</t>
  </si>
  <si>
    <t>Metropolitan South West</t>
  </si>
  <si>
    <t>Brighton Calisthenics Club</t>
  </si>
  <si>
    <t>Brighton Uniting Church, 443 Brighton Rd</t>
  </si>
  <si>
    <t>Catherine Tilley - 8298 1766 or 0410 581 048</t>
  </si>
  <si>
    <t>www.brightoncalisthenicsclub.com.au</t>
  </si>
  <si>
    <t>brightoncalisthenics@hotmail.com</t>
  </si>
  <si>
    <t>Plympton Halifax</t>
  </si>
  <si>
    <t>All Saints Uniting Church, cnr Mooringe &amp; Marion Rds, Plympton</t>
  </si>
  <si>
    <t>www.plymptonhalifax.org.au</t>
  </si>
  <si>
    <t>Lisa - 0438808967</t>
  </si>
  <si>
    <t>Seacliff Calisthenics</t>
  </si>
  <si>
    <t>Seacliff Youth Centre, Yacca Rd, Seacliff</t>
  </si>
  <si>
    <t>Annette Simpson: 0409 094 977</t>
  </si>
  <si>
    <t>www.seacliffyouthcalisthenicsclub.websyte.com.au</t>
  </si>
  <si>
    <t>seacliffcalisthenicsclub@gmail.com</t>
  </si>
  <si>
    <t>Metropolitan North West</t>
  </si>
  <si>
    <t>Largs North</t>
  </si>
  <si>
    <t>Rachel - 0431920491</t>
  </si>
  <si>
    <t>www.largsnorthcalisthenics.com</t>
  </si>
  <si>
    <t>Regional</t>
  </si>
  <si>
    <t>Tonique Studio</t>
  </si>
  <si>
    <t>Glenburnie</t>
  </si>
  <si>
    <t>toniquestudio@hotmail.com</t>
  </si>
  <si>
    <t>Kangaroo Island</t>
  </si>
  <si>
    <t>Parndana Town Hall</t>
  </si>
  <si>
    <t>Lucy: 0437995023</t>
  </si>
  <si>
    <t>kicalisthenics@gmail.com</t>
  </si>
  <si>
    <t>Krymzon Academy of Calisthenics</t>
  </si>
  <si>
    <t>Moorak</t>
  </si>
  <si>
    <t>Christiane : 0435 818 549</t>
  </si>
  <si>
    <t>www.krymzon.com.au</t>
  </si>
  <si>
    <t>christianeellis87@gmail.com</t>
  </si>
  <si>
    <t>Naracoorte</t>
  </si>
  <si>
    <t>Naracoorte Primary School, Park Terrace, Naracoorte</t>
  </si>
  <si>
    <t>Deb Pearce Ph. 08 8762 0296</t>
  </si>
  <si>
    <t>Pt Augusta</t>
  </si>
  <si>
    <t>5 Gibson Street, Port Augusta</t>
  </si>
  <si>
    <t>Christopher: 0417847536</t>
  </si>
  <si>
    <t>Secretary.portaugustacc@gmail.com</t>
  </si>
  <si>
    <t>Pt Lincoln</t>
  </si>
  <si>
    <t>Port Lincoln</t>
  </si>
  <si>
    <t>Renaye:0400265130</t>
  </si>
  <si>
    <t>portlincolncali@hotmail.com</t>
  </si>
  <si>
    <t>Synergy</t>
  </si>
  <si>
    <t>Ripley Arcade, 1st Floor, Mt Gambier</t>
  </si>
  <si>
    <t>Kym Lindner: 8723 3728</t>
  </si>
  <si>
    <t>Whydale</t>
  </si>
  <si>
    <t>McRitchie Cr Hall, Whyalla</t>
  </si>
  <si>
    <t>Natasha Skinner: 0421 441 845</t>
  </si>
  <si>
    <t>Metropolitan North</t>
  </si>
  <si>
    <t>Carisbrook</t>
  </si>
  <si>
    <t>Kerry : 0402 411 771</t>
  </si>
  <si>
    <t>www.facebook.com/carisbrookcalisthenicsclub</t>
  </si>
  <si>
    <t>Elizabeth Eastside</t>
  </si>
  <si>
    <t>Elizabeth East Primary, Dolphin St</t>
  </si>
  <si>
    <t>Gleneliz</t>
  </si>
  <si>
    <t>Edinburgh North</t>
  </si>
  <si>
    <t>Jasmin - 0403566175</t>
  </si>
  <si>
    <t>gleneliz.secretary@yahoo.com.au</t>
  </si>
  <si>
    <t>Golden Heights</t>
  </si>
  <si>
    <t>Golden Grove Community Centre</t>
  </si>
  <si>
    <t>Kerri-Anne Clarke: 0410 516 270</t>
  </si>
  <si>
    <t>ghcaliclub@gmail.com</t>
  </si>
  <si>
    <t>www.goldenheightscalisthenicsclub.com</t>
  </si>
  <si>
    <t>Jem Calisthenics College</t>
  </si>
  <si>
    <t>4&amp;5 25 Research Rd, Pooraka</t>
  </si>
  <si>
    <t>Sonia - 0417 826 563</t>
  </si>
  <si>
    <t>Northern Districts</t>
  </si>
  <si>
    <t>Salisbury Park Primary, Goddard Dr. Salisbury Park &amp; St. John's Church, Church St. Salisbury</t>
  </si>
  <si>
    <t>Lee Yon: 0411 174 741</t>
  </si>
  <si>
    <t>Para Vista</t>
  </si>
  <si>
    <t>East Para Primary School</t>
  </si>
  <si>
    <t>paravistacalisthenics@hotmail.com</t>
  </si>
  <si>
    <t>www.paravistacalisthenics.org.au</t>
  </si>
  <si>
    <t>Payton Calisthenics College</t>
  </si>
  <si>
    <t>Pooraka Memorial Hall</t>
  </si>
  <si>
    <t>Northern Vixens - Masters Only</t>
  </si>
  <si>
    <t>Salisbury Downs</t>
  </si>
  <si>
    <t>Sharyn : 0400224055</t>
  </si>
  <si>
    <t>sharynrichter@bigpond.com</t>
  </si>
  <si>
    <t>Metropolitan North East</t>
  </si>
  <si>
    <t>Aurora</t>
  </si>
  <si>
    <t>Marie Pickering: 0417 827 584</t>
  </si>
  <si>
    <t>RSL Memorial Hall, Memorial Dr, Tea Tree Gully</t>
  </si>
  <si>
    <t>Highbury</t>
  </si>
  <si>
    <t>Hope Valley Institute, Valley Rd</t>
  </si>
  <si>
    <t>Kathrine : 0437716808</t>
  </si>
  <si>
    <t>www.highburycalisthenics.com</t>
  </si>
  <si>
    <t>Ridgehaven</t>
  </si>
  <si>
    <t>Phone  – Tracey Emes - 0412 080 854</t>
  </si>
  <si>
    <t>www.ridgehavencalisthenics.com.au</t>
  </si>
  <si>
    <t>Windsor</t>
  </si>
  <si>
    <t>Website:  www.windsorcalisthenics.com.au</t>
  </si>
  <si>
    <t>Metropolitan Outer South</t>
  </si>
  <si>
    <t>Seaford</t>
  </si>
  <si>
    <t>Telisha Bayly: 0421 212 562</t>
  </si>
  <si>
    <t>Seafordcalisthenics@gmail.com</t>
  </si>
  <si>
    <t>Cherum</t>
  </si>
  <si>
    <t>Christies Beach Uniting Church</t>
  </si>
  <si>
    <t>cherumcali@gmail.com</t>
  </si>
  <si>
    <t>WWW.cherumcalisthenics.com</t>
  </si>
  <si>
    <t>Metropolitan West</t>
  </si>
  <si>
    <t>Del Sante Gardens</t>
  </si>
  <si>
    <t>Flinders Park Primary School</t>
  </si>
  <si>
    <t>delsantesecretary@gmail.com</t>
  </si>
  <si>
    <t>Lauren Mazzachi: 0414 744 884</t>
  </si>
  <si>
    <t>Seaton</t>
  </si>
  <si>
    <t>Seaton Baptist Church, cnr Trimmer Pde &amp; Tapleys Hill Road, Seaton</t>
  </si>
  <si>
    <t>www.seatoncalisthenics.com.au</t>
  </si>
  <si>
    <t>seatoncalisthenics@hotmail.com</t>
  </si>
  <si>
    <t>Seaview Calisthenics College</t>
  </si>
  <si>
    <t>Henley Town Hall, Henley Beach</t>
  </si>
  <si>
    <t>www.seaviewcalisthenics.org</t>
  </si>
  <si>
    <t>Region</t>
  </si>
  <si>
    <t>Name</t>
  </si>
  <si>
    <t>Email</t>
  </si>
  <si>
    <t>Location</t>
  </si>
  <si>
    <t>Felicity Vardon 0468 534 646</t>
  </si>
  <si>
    <t>Contact</t>
  </si>
  <si>
    <t>Website</t>
  </si>
  <si>
    <t>Nikki Ianunzio 0412 711 716</t>
  </si>
  <si>
    <t>Lee-Ann Lewis 0466 637 343</t>
  </si>
  <si>
    <t>Tonya: 0407809714, Monique: 0438 255 576</t>
  </si>
  <si>
    <t>Sally Delaat: 0426 268 119 or Michelle Tromp: 0423 769 467</t>
  </si>
  <si>
    <t>Renee 0439 186 734</t>
  </si>
  <si>
    <t>n</t>
  </si>
  <si>
    <t xml:space="preserve">Competitive Tinies </t>
  </si>
  <si>
    <t>Masters</t>
  </si>
  <si>
    <t>Sort Order</t>
  </si>
  <si>
    <t>Title</t>
  </si>
  <si>
    <t>Core Min</t>
  </si>
  <si>
    <t>Core Max</t>
  </si>
  <si>
    <t>Fancy Min</t>
  </si>
  <si>
    <t>Fancy Max</t>
  </si>
  <si>
    <t>jemcalisthenicscollege.com</t>
  </si>
  <si>
    <t>www.hvcalisthenics.com</t>
  </si>
  <si>
    <t>www.innovationcalisthenicsclub.com.au</t>
  </si>
  <si>
    <t>www.seafordcalisthenicsclub.org.au</t>
  </si>
  <si>
    <t>www.aurora-calisthenics.websyte.com.au</t>
  </si>
  <si>
    <t>Modbury Uniting Church</t>
  </si>
  <si>
    <t>Slug</t>
  </si>
  <si>
    <t>Jayde</t>
  </si>
  <si>
    <t>Acacia</t>
  </si>
  <si>
    <t xml:space="preserve">Krymzon </t>
  </si>
  <si>
    <t>Northern Vixens</t>
  </si>
  <si>
    <t>murraybridgecalisthenicsclub@outlook.com</t>
  </si>
  <si>
    <t>innovationcalisthenics@hotmail.com</t>
  </si>
  <si>
    <t>largsnorthcalisthenics@hotmail.com</t>
  </si>
  <si>
    <t>carisbrookcali@gmail.com </t>
  </si>
  <si>
    <t>elizeastside@gmail.com</t>
  </si>
  <si>
    <t>secretary@northerndistrictscalisthenicsclub.com</t>
  </si>
  <si>
    <t>payton.cali@gmail.com</t>
  </si>
  <si>
    <t xml:space="preserve"> windsor.calisthenics.club@gmail.com</t>
  </si>
  <si>
    <t>jemcalisthenics@gmail.com</t>
  </si>
  <si>
    <t>aurora.cali.college@gmail.com</t>
  </si>
  <si>
    <t>highburycali@gmail.com</t>
  </si>
  <si>
    <t xml:space="preserve"> Temes8@optusnet.com.auWebsite – </t>
  </si>
  <si>
    <t>seaviewcalisthenicscollege@gmail.com</t>
  </si>
  <si>
    <t>Susan : 0420 989 007</t>
  </si>
  <si>
    <t>Kate: 0412 598 195</t>
  </si>
  <si>
    <t>Rachel: 0401 592 919</t>
  </si>
  <si>
    <t>Dianne Ryan 0412 197 863</t>
  </si>
  <si>
    <t>Neroli : 0449 24742</t>
  </si>
  <si>
    <t>First Name</t>
  </si>
  <si>
    <t>Last Name</t>
  </si>
  <si>
    <t>Date of Birth</t>
  </si>
  <si>
    <t>Address</t>
  </si>
  <si>
    <t>City</t>
  </si>
  <si>
    <t>Postcode</t>
  </si>
  <si>
    <t>Personal Phone</t>
  </si>
  <si>
    <t>Mother/Guardian Name</t>
  </si>
  <si>
    <t>Mother/Guardian Phone</t>
  </si>
  <si>
    <t>Mother/Guardian Email</t>
  </si>
  <si>
    <t>aFather/Guardian Name</t>
  </si>
  <si>
    <t>Father/Guardian Phone</t>
  </si>
  <si>
    <t>Father/Guardian Email</t>
  </si>
  <si>
    <t>Emergency Contact</t>
  </si>
  <si>
    <t>Emergtency Permission Y/N</t>
  </si>
  <si>
    <t>Financial Account Contact</t>
  </si>
  <si>
    <t>Financial Permission</t>
  </si>
  <si>
    <t>Team (pick one</t>
  </si>
  <si>
    <t>Date Joined Club</t>
  </si>
  <si>
    <t>Where did you hear about us</t>
  </si>
  <si>
    <t>PAGE TWO</t>
  </si>
  <si>
    <t>Family Doctor Name</t>
  </si>
  <si>
    <t>Family Doctor Phone</t>
  </si>
  <si>
    <t>Medical conditions / allergies</t>
  </si>
  <si>
    <t>Medicare Number</t>
  </si>
  <si>
    <t>Ambulance Cover YN</t>
  </si>
  <si>
    <t>Info Permission</t>
  </si>
  <si>
    <t>Media Permission</t>
  </si>
  <si>
    <t>Payment</t>
  </si>
  <si>
    <t>Unit 2, 20 Fullarton Road Norwood</t>
  </si>
  <si>
    <t>Region ID</t>
  </si>
  <si>
    <t>Principal Coach Kate Loveridge ph 0409 270 877</t>
  </si>
  <si>
    <t>Salisbury Uniting Church</t>
  </si>
  <si>
    <t>Section</t>
  </si>
  <si>
    <t>Item</t>
  </si>
  <si>
    <t>Sub Junior Figure March Championship Division Team 3 &amp; 4</t>
  </si>
  <si>
    <t>1 Innovation Sub Juniors 4
2 Plympton Halifax Sub Junior 3
3 Marden 3
4 Innovation Sub Juniors 3</t>
  </si>
  <si>
    <t>Sub Junior Rod Exercises Championship Division Team 3 &amp; 4</t>
  </si>
  <si>
    <t>1 Innovation Sub Juniors 4
2 Marden 4
3 Plympton Halifax Sub Junior 3
4 Innovation Sub Juniors 3
5 Marden 3</t>
  </si>
  <si>
    <t>Sub Junior Song and Dance Championship Division Team 3 &amp; 4</t>
  </si>
  <si>
    <t>1 Innovation Sub Juniors 4
2 Plympton Halifax Sub Junior 3
3 Innovation Sub Juniors 3
4 Marden 3</t>
  </si>
  <si>
    <t>Song</t>
  </si>
  <si>
    <t>A Sweet Dose 
Singing in the Rain 
The Orphanage 
I've got no strings</t>
  </si>
  <si>
    <t>Intermediate Free Exercise Division 3 &amp; 4</t>
  </si>
  <si>
    <t>Intermediate Rod Exercises Division 3 &amp; 4</t>
  </si>
  <si>
    <t>Intermediate Rhythmic Interpretation Division 3 &amp; 4</t>
  </si>
  <si>
    <t>1 Jayde Intermediates
2 Waratah
3 Payton
4 Seaford Intermediates
5 Happy Valley Intermediates
6 Largs North Intermediates
7 Del Sante Gardens Intermediates</t>
  </si>
  <si>
    <t xml:space="preserve">
Harry Potter 
What's up Doc? Enchanted Heroines
Cats in the Night 
Home Coming</t>
  </si>
  <si>
    <t>Monday May 10, 2021
6:00 PM</t>
  </si>
  <si>
    <t>1 Jayde Intermediates
2 Waratah
3 Seaford Intermediates
4 Del Sante Gardens Intermediates 
5 Happy Valley Intermediates
6 Payton
7 Largs North Intermediates</t>
  </si>
  <si>
    <t>1 Waratah
2 Jayde Intermediates
3 Largs North Intermediates
4 Payton
5 Happy Valley Intermediates
6 Del Sante Gardens Intermediates 
7 Seaford Intermediates</t>
  </si>
  <si>
    <t>Tuesday May 11, 2021
6:00 PM</t>
  </si>
  <si>
    <t>Sub Junior Figure March Division 4 and 5</t>
  </si>
  <si>
    <t>1 Seaford Sub Junior 3
2 Seaford Sub Junior 2
3 Cherum Sub Junior
4 Elizabeth Eastside Sub Junior 
5 Seaford Sub Junior
6 Waratah
7 Payton
8 Jayde Sub Junior
9 Largs North Sub Junior</t>
  </si>
  <si>
    <t>Sub Junior Rod Exercises Division 4 and 5</t>
  </si>
  <si>
    <t>1 Seaford Sub Junior 3 
2 Seaford Sub Junior 2 
3 Jayde Sub Junior
4 Cherum Sub Junior 
5 Seaford Sub Junior
6 Largs North Sub Junior
7 Payton
8 Waratah
9 Elizabeth Eastside Sub Junior</t>
  </si>
  <si>
    <t>Sub Junior Song and Dance Division 4 and 5</t>
  </si>
  <si>
    <t>1 Seaford Sub Junior 2
2 Payton
3 Elizabeth Eastside Sub Junior 
4 Largs North Sub Junior
5 Seaford Sub Junior
6 Jayde Sub Junior
7 Waratah
8 Cherum Sub Junior</t>
  </si>
  <si>
    <t>Singing in the Rain 
Hey Mickey! 
Broadway
World of pure imagination 
Entertain You 
Suess
Jingle Bell Rock
I dream of Genies</t>
  </si>
  <si>
    <t>Wednesday May 12, 2021
6:00 PM</t>
  </si>
  <si>
    <t>Sub Junior Figure March Division 3 Team 1 &amp; 2</t>
  </si>
  <si>
    <t>1 Acacia Sub Junior 2
2 Golden Heights Sub Junior 
3 Acacia Sub Junior 1
4 Seaview Sub Junior
5 Carisbrook Sub Juniors
6 Para Vista Sub Junior</t>
  </si>
  <si>
    <t>Sub Junior Rod Exercises Division 3 Team 1 &amp; 2</t>
  </si>
  <si>
    <t>1 Acacia Sub Junior 2
2 Seaview Sub Junior
3 Para Vista Sub Junior
4 Acacia Sub Junior 1
5 Golden Heights Sub Junior 
6 Carisbrook Sub Juniors</t>
  </si>
  <si>
    <t>Sub Junior Song and Dance Division 3</t>
  </si>
  <si>
    <t>1 Para Vista Sub Junior
2 Acacia Sub Junior 1
3 Seaview Sub Junior
4 Carisbrook Sub Juniors
5 Golden Heights Sub Junior</t>
  </si>
  <si>
    <t>Land of Wonder 
Annie 
Entertain You 
Octopus's Garden 
Jolly Holiday</t>
  </si>
  <si>
    <t>Thursday May 13, 2021
6:00 PM</t>
  </si>
  <si>
    <t>Sub Junior Figure March Championship Division Team 2</t>
  </si>
  <si>
    <t>1 Reynella Braeview 2
2 Ridgehaven 2
3 Marden 2
4 Innovation Sub Juniors Team 2 5 Plympton Halifax Sub Junior 2</t>
  </si>
  <si>
    <t>Sub Junior Rod Exercises Championship Division Team 2</t>
  </si>
  <si>
    <t>1 Marden 2
2 Reynella Braeview 2
3 Innovation Sub Juniors Team 2 4 Plympton Halifax Sub Junior 2 5 Ridgehaven 2</t>
  </si>
  <si>
    <t>Sub Junior Song and Dance Championship Division Team 2</t>
  </si>
  <si>
    <t>Winter Wonderland 
Pinocchio 
Oliver!
Bless our Show 
Cruella de Vill</t>
  </si>
  <si>
    <t>1 Reynella Braeview 2
2 Plympton Halifax Sub Junior 2 
3 Marden 2
4 Innovation Sub Juniors Team 2 
5 Ridgehaven 2</t>
  </si>
  <si>
    <t>Thursday May 13, 2021
7:30 PM</t>
  </si>
  <si>
    <t>Intermediate Free Exercise Division 2 Teams 1 &amp; 2</t>
  </si>
  <si>
    <t>1 Acacia Intermediates 2
2 Seacliff Intermediates
3 Acacia Intermediates 1
4 Windsor Intermediates
5 Port Augusta Intermediates 
6 Highbury Intermediates
7 Golden Heights Intermediates</t>
  </si>
  <si>
    <t>Intermediate Rod Exercises Division 2 Teams 1 &amp; 2</t>
  </si>
  <si>
    <t>1 Acacia Intermediates 2
2 Acacia Intermediates 1
3 Golden Heights Intermediates 
4 Seacliff Intermediates
5 Port Augusta Intermediates
6 Highbury Intermediates
7 Windsor Intermediates</t>
  </si>
  <si>
    <t>Intermediate Rhythmic Interpretation Division 2 Teams 1 &amp; 2</t>
  </si>
  <si>
    <t>1 Acacia Intermediates 2
2 Golden Heights Intermediates 
3 Acacia Intermediates 1
4 Highbury Intermediates
5 Windsor Intermediates
6 Port Augusta Intermediates
7 Seacliff Intermediates</t>
  </si>
  <si>
    <t xml:space="preserve">
A Rumor in St Petersberg 
The Music Box 
Arabian Nights 
Marionettes 
Christmas with Attitude 
The Witches</t>
  </si>
  <si>
    <t>Friday May 14, 2021
6:00 PM</t>
  </si>
  <si>
    <t>Sub Junior Figure March Division 2 Team 2 &amp; 3</t>
  </si>
  <si>
    <t>1 Gawler Sub Juniors 3 
2 Gawler Sub Juniors 2 
3 Gleneliz Sub Junior 2 
4 Seacliff Sub Junior 2</t>
  </si>
  <si>
    <t>Sub Junior Rod Exercises Division 2 Team 2 &amp; 3</t>
  </si>
  <si>
    <t>1 Gawler Sub Juniors 3 
2 Windsor Sub Junior 2 
3 Seacliff Sub Junior 2 
4 Gawler Sub Juniors 2 
5 Gleneliz Sub Junior 2</t>
  </si>
  <si>
    <t>Sub Junior Song and Dance Division 2 Team 2 &amp; 3</t>
  </si>
  <si>
    <t>Mary Poppins 
101 Dalmations 
It's a hard knock life 
Annie</t>
  </si>
  <si>
    <t>Friday May 14, 2021
7:30 PM</t>
  </si>
  <si>
    <t>Session</t>
  </si>
  <si>
    <t>N</t>
  </si>
  <si>
    <t>Sub Junior Figure March Division 2 Team 1</t>
  </si>
  <si>
    <t>Monday May 10, 2021 
7.30pm</t>
  </si>
  <si>
    <t>1 Gleneliz Sub Junior 1
2 Gawler Sub Juniors 1
3 Happy Valley Sub Junior 
4 Windsor Sub Junior
5 Seacliff Sub Junior 1</t>
  </si>
  <si>
    <t>Sub Junior Rod Exercises Division 2 Team 1</t>
  </si>
  <si>
    <t>1 Gleneliz Sub Junior 1
2 Happy Valley Sub Juniors 
3 Windsor Sub Junior
4 Seacliff Sub Junior 1
5 Gawler Sub Juniors 1</t>
  </si>
  <si>
    <t>Sub Junior Song and Dance Division 2 Team 1</t>
  </si>
  <si>
    <t>1 Windsor Sub Junior
2 Gawler Sub Juniors 1
3 Gleneliz Sub Junior 1
4 Seacliff Sub Junior 1
5 Happy Valley Sub Juniors</t>
  </si>
  <si>
    <t>Mama I'm a Big Girl Now 
What a Jolly Jingly Surprise 
Up on the Stage 
Matilda
Annie</t>
  </si>
  <si>
    <t>Monday May 17, 2021
6:00 PM</t>
  </si>
  <si>
    <t>Senior Figure March Championship Division</t>
  </si>
  <si>
    <t>1 AVV Millennium Seniors
2 Del Sante Gardens Seniors 
3 Burnside
4 Gawler Seniors
5 Innovation Seniors
6 Marden</t>
  </si>
  <si>
    <t>Senior Club Swinging Championship Division Team 1 &amp; 2</t>
  </si>
  <si>
    <t>1 Innovation Seniors 2 
2 Marden 2
3 Innovation Seniors
4 Gawler Seniors
5 Burnside
6 AVV Millennium Seniors
7 Marden
8 Del Sante Gardens Seniors</t>
  </si>
  <si>
    <t>Senior Rhythmical Aesthetic Championship Division</t>
  </si>
  <si>
    <t>1 AVV Millennium Seniors 
2 Burnside
3 Innovation Seniors
4 Marden
5 Gawler Seniors
6 Del Sante Gardens Seniors</t>
  </si>
  <si>
    <t>Upon the Hour
A Sunburnt Country 
Empowerment
Pearl Harbour 
The Wild Wild West</t>
  </si>
  <si>
    <t>Tuesday May 18, 2021
6:00 PM</t>
  </si>
  <si>
    <t>Sub Junior Figure March Championship Division Team 1</t>
  </si>
  <si>
    <t>1 Plympton Halifax Sub Junior 
2 Burnside Sub Juniors
3 Marden
4 Ridgehaven
5 Reynella Braeview
6 Innovation Sub Juniors 1</t>
  </si>
  <si>
    <t>Sub Junior Rod Exercises Championship Division Team 1</t>
  </si>
  <si>
    <t>1 Plympton Halifax Sub Junior 
2 Ridgehaven
3 Burnside Sub Juniors
4 Innovation Sub Juniors 1
5 Reynella Braeview 
6 Marden</t>
  </si>
  <si>
    <t>Sub Junior Song and Dance Championship Division Team 1</t>
  </si>
  <si>
    <t>1 Innovation Sub Juniors 1 
2 Burnside Sub Juniors
3 Reynella Braeview
4 Ridgehaven
5 Plympton Halifax Sub Junior 
6 Marden</t>
  </si>
  <si>
    <t>A day with Mary 
I've got Rhythm 
J'adore Paris 
Welcome to Paris 
Pinocchio 
The Sweets Shop</t>
  </si>
  <si>
    <t>Senior Figure March Division 3</t>
  </si>
  <si>
    <t>1 Waratah
2 Acacia Seniors
3 Seaford Seniors
4 Para Vista Seniors 
5 Aurora Seniors</t>
  </si>
  <si>
    <t>Tuesday May 18, 2021 
7:30 PM</t>
  </si>
  <si>
    <t>Senior Club Swinging Division 3</t>
  </si>
  <si>
    <t>1 Seaford Seniors
2 Waratah
3 Aurora Seniors
4 Para Vista Seniors 
5 Acacia Seniors</t>
  </si>
  <si>
    <t>Senior Rhythmical Aesthetic Division 3</t>
  </si>
  <si>
    <t>1 Aurora Seniors
2 Seaford Seniors
3 Acacia Seniors
4 Para Vista Seniors 
5 Waratah</t>
  </si>
  <si>
    <t>Is that alright? 
My love for the stage 
You're Never Alone 
Letters 
Prince of Egypt</t>
  </si>
  <si>
    <t>Wednesday May 19, 2021
6:00 PM</t>
  </si>
  <si>
    <t>Intermediate Free Exercise Division 1 Team 2</t>
  </si>
  <si>
    <t>1 Reynella Braeview 2
2 Plympton Halifax Intermediates 2 
3 Seaton Intermediates 2 2</t>
  </si>
  <si>
    <t>Intermediate Rod Exercises Division 1 Team 2</t>
  </si>
  <si>
    <t>1 Reynella Braeview 2
2 Seaton Intermediates 2 2
3 Plympton Halifax Intermediates 2</t>
  </si>
  <si>
    <t>Intermediate Rhythmic Interpretation Division 1 Team 2</t>
  </si>
  <si>
    <t>1 Reynella Braeview 2
2 Plympton Halifax Intermediates 2 
3 Seaton Intermediates 2</t>
  </si>
  <si>
    <t>A World we Design 
Find your Voice 
Arabian Nights</t>
  </si>
  <si>
    <t>Wednesday May 19, 2021
7:30 PM</t>
  </si>
  <si>
    <t>Intermediate Free Exercise Division 1 Team 1</t>
  </si>
  <si>
    <t>1 Seaton Intermediates 1
2 Plympton Halifax Intermediates 3 Brighton Intermediates
4 Reynella Braeview
5 Gleneliz Intermediates
6 Gawler Intermediates</t>
  </si>
  <si>
    <t>Intermediate Rod Exercises Division 1 Team 1</t>
  </si>
  <si>
    <t>1 Brighton Intermediates
2 Plympton Halifax Intermediates 
3 Gawler Intermediates
4 Seaton Intermediates 1
5 Gleneliz Intermediates
6 Reynella Braeview</t>
  </si>
  <si>
    <t>Intermediate Rhythmic Interpretation Division 1</t>
  </si>
  <si>
    <t>1 Plympton Halifax Intermediates 
2 Gleneliz Intermediates
3 Gawler Intermediates
4 Reynella Braeview
5 Seaton Intermediates 1 
6 Brighton Intermediates</t>
  </si>
  <si>
    <t>You will be found 
Pandora's Box
Pan
The Bells of Notre Dame 
A Love Story</t>
  </si>
  <si>
    <t>Thursday May 20, 2021
6:00 PM</t>
  </si>
  <si>
    <t>Intermediate Free Exercise Championship Division Team 2</t>
  </si>
  <si>
    <t>1 AVV Millenium Intermediates 2 
2 Ridgehaven 2
3 Innovation Intermediates 2
4 Marden 2</t>
  </si>
  <si>
    <t>Intermediate Rod Exercises Championship Division Team 2</t>
  </si>
  <si>
    <t>1 Ridgehaven 2
2 AVV Millenium Intermediates 2 
3 Innovation Intermediates 2
4 Marden 2</t>
  </si>
  <si>
    <t>Intermediate Rhythmic Interpretation Championship Division Team 2</t>
  </si>
  <si>
    <t>1 Ridgehaven 2 
2 Innovation Intermediates 2</t>
  </si>
  <si>
    <t>Pure Imagination
The Kings New Clothes</t>
  </si>
  <si>
    <t>Thursday May 20, 2021
7:30 PM</t>
  </si>
  <si>
    <t>Intermediate Free Exercise Championship Division Team 1</t>
  </si>
  <si>
    <t>1 Burnside
2 Marden
3 Innovation Intermediates 1
4 Jem
5 AVV Millenium Intermediates 
6 Ridgehaven</t>
  </si>
  <si>
    <t>Intermediate Rod Exercises Championship Division Team 1</t>
  </si>
  <si>
    <t>1 Burnside
2 Jem
3 Marden
4 Innovation Intermediates 1 
5 Ridgehaven
6 AVV Millenium Intermediates</t>
  </si>
  <si>
    <t>Intermediate Rhythmic Interpretation Championship Division Team 1</t>
  </si>
  <si>
    <t>1 Marden</t>
  </si>
  <si>
    <t>2 Burnside</t>
  </si>
  <si>
    <t>5 Jem .</t>
  </si>
  <si>
    <t>1 Marden
2 Burnside
3 AVV Millenium Intermediates 
4 Ridgehaven
5 Jem
6 Innovation Intermediates 1</t>
  </si>
  <si>
    <t>Fire and Ice
I'm Here
The Witch's Spell 
Welcome to Agrabah 
Pan
Bird set free</t>
  </si>
  <si>
    <t>Friday May 21, 2021
6:00 PM</t>
  </si>
  <si>
    <t>Sub Junior Figure March Division 1 Team 2 &amp; 3</t>
  </si>
  <si>
    <t>1 AVV Millennium Sub Junior 3
2 AVV Millennium Sub Junior 2
3 Del Sante Gardens Sub Junior 2 
4 Brighton Sub Junior 2</t>
  </si>
  <si>
    <t>Sub Junior Rod Exercises Division 1 Team 2 &amp; 3</t>
  </si>
  <si>
    <t>Sub Junior Song and Dance Division 1 Team 2 &amp; 3</t>
  </si>
  <si>
    <t>1 AVV Millennium Sub Junior 3 
2 AVV Millennium Sub Junior 2 
3 Brighton Sub Junior 2</t>
  </si>
  <si>
    <t>Build a Snowman 
All Mixed Up! 
Barbie World</t>
  </si>
  <si>
    <t>Friday May 21, 2021
7:30 PM</t>
  </si>
  <si>
    <t>Sub Junior Figure March Division 1 Team 1</t>
  </si>
  <si>
    <t>1 Highbury Sub Junior
2 Brighton Sub Junior
3 Jem .
4 Seaton Sub Junior
5 Del Sante Gardens Sub Junior 
6 AVV Millennium Sub Junior</t>
  </si>
  <si>
    <t>Sub Junior Rod Exercises Division 1 Team 1</t>
  </si>
  <si>
    <t>1 Jem .
2 Brighton Sub Junior
3 Del Sante Gardens Sub Junior 
4 AVV Millennium Sub Junior
5 Highbury Sub Junior
6 Seaton Sub Junior</t>
  </si>
  <si>
    <t>Sub Junior Song and Dance Division 1 Team 1</t>
  </si>
  <si>
    <t>1 AVV Millennium Sub Junior
2 Highbury Sub Junior
3 Brighton Sub Junior
4 Del Sante Gardens Sub Junior 
5 Jem
6 Seaton Sub Junior</t>
  </si>
  <si>
    <t>When in Hollywood 
Out of the Toybox
Isn't she cute 
Sing Away your Blues 
Chitty Chitty</t>
  </si>
  <si>
    <t>Monday May 24, 2021
6:00 PM</t>
  </si>
  <si>
    <t>1 Carisbrook Juniors
2 Cherum Junior
3 Payton
4 Elizabeth Eastside Junior 
5 Port Augusta Juniors
6 Largs North Junior</t>
  </si>
  <si>
    <t>Junior Club Swinging Division 4 &amp; 5</t>
  </si>
  <si>
    <t>Junior Free Exercise Division 4 &amp; 5</t>
  </si>
  <si>
    <t>1 Carisbrook Juniors
2 Cherum Junior
3 Elizabeth Eastside Junior 
4 Largs North Junior
5 Port Augusta Juniors
6 Payton</t>
  </si>
  <si>
    <t>Junior Dance Arrangement Division 4 &amp; 5</t>
  </si>
  <si>
    <t>1 Cherum Junior
2 Carisbrook Juniors
3 Largs North Junior
4 Payton
5 Elizabeth Eastside Junior 
6 Port Augusta Juniors</t>
  </si>
  <si>
    <t>Meet the Muppets 
Hairspray!
Austin Powers 
Newsies
Matilda 
Welcome to Wonderland</t>
  </si>
  <si>
    <t>Monday May 24, 2021 
7:30 PM</t>
  </si>
  <si>
    <t>Senior Figure March Division 2</t>
  </si>
  <si>
    <t>1 Golden Heights Seniors 
2 Gleneliz Seniors
3 Largs North Seniors
4 Seaview Seniors
5 Seacliff Seniors 
6 Windsor Seniors</t>
  </si>
  <si>
    <t>Senior Club Swinging Division 2</t>
  </si>
  <si>
    <t>1 Seaview Seniors
2 Largs North Seniors
3 Gleneliz Seniors
4 Golden Heights Seniors 
5 Windsor Seniors
6 Seacliff Seniors</t>
  </si>
  <si>
    <t>Senior Rhythmical Aesthetic Division 2</t>
  </si>
  <si>
    <t>1 Largs North Seniors
2 Seaview Seniors
3 Golden Heights Seniors 
4 Gleneliz Seniors
5 Windsor Seniors
6 Seacliff Seniors</t>
  </si>
  <si>
    <t>"Never Enough"
I want 2 B a Dancer 
Touch the Gold 
Clown 
Clown 
Yesterday</t>
  </si>
  <si>
    <t>Tuesday May 25, 2021
6:00 PM</t>
  </si>
  <si>
    <t>Junior Club Swinging Championship Division Teams 3 &amp; 4</t>
  </si>
  <si>
    <t>1 Plympton Halifax Junior 4
2 Innovation Junior 3
3 Plympton Halifax Junior 3
4 Marden 3</t>
  </si>
  <si>
    <t>Junior Free Exercise Championship Division Teams 3 &amp; 4</t>
  </si>
  <si>
    <t>1 Innovation Junior 3
2 Plympton Halifax Junior 3
3 Marden 3</t>
  </si>
  <si>
    <t>Junior Dance Arrangement Championship Division Teams 3 &amp; 4</t>
  </si>
  <si>
    <t>1 Plympton Halifax Junior 3 
2 Innovation Junior 3</t>
  </si>
  <si>
    <t>Hard knock life
Christmas Story</t>
  </si>
  <si>
    <t>Tuesday May 25, 2021 
7:30 PM</t>
  </si>
  <si>
    <t>1 Plympton Halifax Seniors 
2 Ridgehaven
3 Brighton Seniors
4 Highbury Seniors
5 Reynella Braeview 
6 Seaton Seniors</t>
  </si>
  <si>
    <t>Senior Figure March Division 1</t>
  </si>
  <si>
    <t>Senior Club Swinging Division 1 Teams 1 &amp; 2</t>
  </si>
  <si>
    <t>1 Brighton Seniors 2 
2 Ridgehaven 2
3 Brighton Seniors
4 Ridgehaven
5 Plympton Halifax Seniors 
6 Reynella Braeview
7 Highbury Seniors
8 Seaton Seniors</t>
  </si>
  <si>
    <t>Pretty Hurts 
LOVE 
Funny Honey 
Arabian Nights
Somewhere Only We Know</t>
  </si>
  <si>
    <t>1 Reynella Braeview
2 Ridgehaven
3 Plympton Halifax Seniors 
4 Highbury Seniors
5 Brighton Seniors
6 Seaton Seniors</t>
  </si>
  <si>
    <t>Senior Rhythmical Aesthetic Division 1</t>
  </si>
  <si>
    <t>Wednesday May 26, 2021
6:00 PM</t>
  </si>
  <si>
    <t>Junior Club Swinging Division 2 Team 1 &amp; 2</t>
  </si>
  <si>
    <t>1 Seacliff Junior Team 2 
2 Windsor Junior
3 Seaton Juniors 1
4 Happy Valley Juniors 
5 Acacia Junior
6 Gleneliz Junior 
7 Seacliff Junior 1</t>
  </si>
  <si>
    <t>Junior Free Exercise Division 2 Team 1 &amp; 2</t>
  </si>
  <si>
    <t>1 Seacliff Junior Team 2 
2 Windsor Junior
3 Happy Valley Juniors 
4 Seacliff Junior 1
5 Seaton Juniors 1 
6 Gleneliz Junior
7 Acacia Junior</t>
  </si>
  <si>
    <t>Junior Dance Arrangement Division 2 Team 1 &amp; 2</t>
  </si>
  <si>
    <t>1 Seacliff Junior Team 2 
2 Gleneliz Junior
3 Windsor Junior
4 Seacliff Junior 1
5 Happy Valley Juniors 
6 Acacia Junior
7 Seaton Juniors 1</t>
  </si>
  <si>
    <t>Dance
Magic Man G 
Hair Up
Let's Dance 
Aladdin 
Which Bathin Suit? 
Little Shop of Horror</t>
  </si>
  <si>
    <t>Thursday May 27, 2021 6:00 PM</t>
  </si>
  <si>
    <t>Junior Club Swinging Division 3</t>
  </si>
  <si>
    <t>1 Whydale Juniors 
2 Seaford Juniors
3 Para Vista Juniors 
4 Aurora Junior
5 Golden Heights Junior</t>
  </si>
  <si>
    <t>Junior Free Exercise Division 3</t>
  </si>
  <si>
    <t>1 Whydale Juniors
2 Aurora Junior
3 Golden Heights Junior 
4 Para Vista Juniors
5 Seaford Juniors</t>
  </si>
  <si>
    <t>Junior Dance Arrangement Division 3</t>
  </si>
  <si>
    <t>1 Golden Heights Junior 
2 Whydale Juniors
3 Seaford Juniors
4 Para Vista Juniors
5 Aurora Junior</t>
  </si>
  <si>
    <t>Party In the USA 
We are made to Fly 
Who's Dorothy? 
Be Amazed 
Let's Dance</t>
  </si>
  <si>
    <t>Thursday May 27, 2021
7:30 PM</t>
  </si>
  <si>
    <t>Junior Club Swinging Division 1 Team 1 &amp; 2</t>
  </si>
  <si>
    <t>1 Brighton Junior 2 2
2 Del Sante Gardens Junior 2 
3 AVV Millenium Junior
4 Del Sante Gardens Junior
5 Jem .
6 Highbury Junior
7 Brighton Junior 1
8 Gawler Juniors</t>
  </si>
  <si>
    <t>Junior Free Exercise Division 1 Team 1 &amp; 2</t>
  </si>
  <si>
    <t>1 Del Sante Gardens Junior 2 
2 Brighton Junior 2
3 Jem .
4 Gawler Juniors
5 Highbury Junior
6 Brighton Junior 1
7 AVV Millenium Junior
8 Del Sante Gardens Junior</t>
  </si>
  <si>
    <t>Junior Dance Arrangement Division 1 Team 1 &amp; 2</t>
  </si>
  <si>
    <t>1 Brighton Junior 2
2 Jem .
3 Brighton Junior 1
4 Del Sante Gardens Junior 
5 AVV Millenium Junior
6 Highbury Junior 
7 Gawler Juniors</t>
  </si>
  <si>
    <t>Let Me Take you to Rio 
Prom
The Race 
Adventures of the Big Bad Wolf 
Little Horrors</t>
  </si>
  <si>
    <t>Friday May 28, 2021
6:00 PM</t>
  </si>
  <si>
    <t>Junior Club Swinging Championship Division Team 2</t>
  </si>
  <si>
    <t>1 Ridgehaven 3
2 Innovation Junior 2
3 Ridgehaven 2
4 Reynella Braeview 2
5 Marden 2
6 Plympton Halifax Junior 2</t>
  </si>
  <si>
    <t>Junior Free Exercise Championship Division Team 2</t>
  </si>
  <si>
    <t>1 Innovation Junior 2
2 Ridgehaven 2
3 Marden 2
4 Plympton Halifax Junior 2 
5 Reynella Braeview 2</t>
  </si>
  <si>
    <t>Junior Dance Arrangement Championship Division Team 2</t>
  </si>
  <si>
    <t>1 Innovation Junior 2
2 Plympton Halifax Junior 2 
3 Reynella Braeview 2</t>
  </si>
  <si>
    <t>A Royal Affair 
Hairspray 
Matilda</t>
  </si>
  <si>
    <t>Friday May 28, 2021
7:30 PM</t>
  </si>
  <si>
    <t>Junior Club Swinging Championship Division Team 1</t>
  </si>
  <si>
    <t>1 Burnside Junior
2 Marden
3 Ridgehaven
4 Reynella Braeview
5 Plympton Halifax Junior 
6 Innovation Junior 1</t>
  </si>
  <si>
    <t>Junior Free Exercise Championship Division Team 1</t>
  </si>
  <si>
    <t>1 Marden
2 Reynella Braeview
3 Burnside Junior
4 Ridgehaven
5 Plympton Halifax Junior 
6 Innovation Junior 1</t>
  </si>
  <si>
    <t>Junior Dance Arrangement Championship Division Team 1</t>
  </si>
  <si>
    <t>1 Reynella Braeview 
2 Marden
3 Ridgehaven
4 Burnside Junior
5 Plympton Halifax Junior 
6 Innovation Junior 1</t>
  </si>
  <si>
    <t>Rio
The Big Doll House 
Checkmate 
Ladies of the 80's 
I love a piano 
Get served</t>
  </si>
  <si>
    <t/>
  </si>
  <si>
    <t>Monday May 10, 2021 6:00 PM</t>
  </si>
  <si>
    <t>Monday May 10, 2021  7.30pm</t>
  </si>
  <si>
    <t>Tuesday May 11, 2021 6:00 PM</t>
  </si>
  <si>
    <t>Wednesday May 12, 2021 6:00 PM</t>
  </si>
  <si>
    <t>Thursday May 13, 2021 6:00 PM</t>
  </si>
  <si>
    <t>Thursday May 13, 2021 7:30 PM</t>
  </si>
  <si>
    <t>Friday May 14, 2021 6:00 PM</t>
  </si>
  <si>
    <t>Friday May 14, 2021 7:30 PM</t>
  </si>
  <si>
    <t>Monday May 17, 2021 6:00 PM</t>
  </si>
  <si>
    <t>Tuesday May 18, 2021 6:00 PM</t>
  </si>
  <si>
    <t>Tuesday May 18, 2021  7:30 PM</t>
  </si>
  <si>
    <t>Wednesday May 19, 2021 6:00 PM</t>
  </si>
  <si>
    <t>Wednesday May 19, 2021 7:30 PM</t>
  </si>
  <si>
    <t>Thursday May 20, 2021 6:00 PM</t>
  </si>
  <si>
    <t>Thursday May 20, 2021 7:30 PM</t>
  </si>
  <si>
    <t>Friday May 21, 2021 6:00 PM</t>
  </si>
  <si>
    <t>Friday May 21, 2021 7:30 PM</t>
  </si>
  <si>
    <t>Monday May 24, 2021 6:00 PM</t>
  </si>
  <si>
    <t>Monday May 24, 2021  7:30 PM</t>
  </si>
  <si>
    <t>Tuesday May 25, 2021 6:00 PM</t>
  </si>
  <si>
    <t>Tuesday May 25, 2021  7:30 PM</t>
  </si>
  <si>
    <t>Wednesday May 26, 2021 6:00 PM</t>
  </si>
  <si>
    <t>Thursday May 27, 2021 7:30 PM</t>
  </si>
  <si>
    <t>Friday May 28, 2021 6:00 PM</t>
  </si>
  <si>
    <t>Friday May 28, 2021 7:30 PM</t>
  </si>
  <si>
    <t>1 Innovation Sub Juniors 4</t>
  </si>
  <si>
    <t>2 Plympton Halifax Sub Junior 3</t>
  </si>
  <si>
    <t>3 Marden 3</t>
  </si>
  <si>
    <t>4 Innovation Sub Juniors 3</t>
  </si>
  <si>
    <t>2 Marden 4</t>
  </si>
  <si>
    <t>3 Plympton Halifax Sub Junior 3</t>
  </si>
  <si>
    <t>5 Marden 3</t>
  </si>
  <si>
    <t>3 Innovation Sub Juniors 3</t>
  </si>
  <si>
    <t>4 Marden 3</t>
  </si>
  <si>
    <t>A Sweet Dose</t>
  </si>
  <si>
    <t>Singing in the Rain</t>
  </si>
  <si>
    <t>The Orphanage</t>
  </si>
  <si>
    <t>I've got no strings</t>
  </si>
  <si>
    <t>1 Jayde Intermediates</t>
  </si>
  <si>
    <t>2 Waratah</t>
  </si>
  <si>
    <t>3 Seaford Intermediates</t>
  </si>
  <si>
    <t>4 Del Sante Gardens Intermediates</t>
  </si>
  <si>
    <t>5 Happy Valley Intermediates</t>
  </si>
  <si>
    <t>6 Payton</t>
  </si>
  <si>
    <t>7 Largs North Intermediates</t>
  </si>
  <si>
    <t>1 Waratah</t>
  </si>
  <si>
    <t>2 Jayde Intermediates</t>
  </si>
  <si>
    <t>3 Largs North Intermediates</t>
  </si>
  <si>
    <t>4 Payton</t>
  </si>
  <si>
    <t>6 Del Sante Gardens Intermediates</t>
  </si>
  <si>
    <t>7 Seaford Intermediates</t>
  </si>
  <si>
    <t>3 Payton</t>
  </si>
  <si>
    <t>4 Seaford Intermediates</t>
  </si>
  <si>
    <t>6 Largs North Intermediates</t>
  </si>
  <si>
    <t>7 Del Sante Gardens Intermediates</t>
  </si>
  <si>
    <t>Harry Potter</t>
  </si>
  <si>
    <t>Cats in the Night</t>
  </si>
  <si>
    <t>Home Coming</t>
  </si>
  <si>
    <t>1 Seaford Sub Junior 3</t>
  </si>
  <si>
    <t>2 Seaford Sub Junior 2</t>
  </si>
  <si>
    <t>3 Cherum Sub Junior</t>
  </si>
  <si>
    <t>4 Elizabeth Eastside Sub Junior</t>
  </si>
  <si>
    <t>5 Seaford Sub Junior</t>
  </si>
  <si>
    <t>6 Waratah</t>
  </si>
  <si>
    <t>7 Payton</t>
  </si>
  <si>
    <t>8 Jayde Sub Junior</t>
  </si>
  <si>
    <t>9 Largs North Sub Junior</t>
  </si>
  <si>
    <t>3 Jayde Sub Junior</t>
  </si>
  <si>
    <t>4 Cherum Sub Junior</t>
  </si>
  <si>
    <t>6 Largs North Sub Junior</t>
  </si>
  <si>
    <t>8 Waratah</t>
  </si>
  <si>
    <t>9 Elizabeth Eastside Sub Junior</t>
  </si>
  <si>
    <t>1 Seaford Sub Junior 2</t>
  </si>
  <si>
    <t>2 Payton</t>
  </si>
  <si>
    <t>3 Elizabeth Eastside Sub Junior</t>
  </si>
  <si>
    <t>4 Largs North Sub Junior</t>
  </si>
  <si>
    <t>6 Jayde Sub Junior</t>
  </si>
  <si>
    <t>7 Waratah</t>
  </si>
  <si>
    <t>8 Cherum Sub Junior</t>
  </si>
  <si>
    <t>Hey Mickey!</t>
  </si>
  <si>
    <t>Broadway</t>
  </si>
  <si>
    <t>World of pure imagination</t>
  </si>
  <si>
    <t>Entertain You</t>
  </si>
  <si>
    <t>Suess</t>
  </si>
  <si>
    <t>Jingle Bell Rock</t>
  </si>
  <si>
    <t>I dream of Genies</t>
  </si>
  <si>
    <t>1 Acacia Sub Junior 2</t>
  </si>
  <si>
    <t>2 Golden Heights Sub Junior</t>
  </si>
  <si>
    <t>3 Acacia Sub Junior 1</t>
  </si>
  <si>
    <t>4 Seaview Sub Junior</t>
  </si>
  <si>
    <t>5 Carisbrook Sub Juniors</t>
  </si>
  <si>
    <t>6 Para Vista Sub Junior</t>
  </si>
  <si>
    <t>2 Seaview Sub Junior</t>
  </si>
  <si>
    <t>3 Para Vista Sub Junior</t>
  </si>
  <si>
    <t>4 Acacia Sub Junior 1</t>
  </si>
  <si>
    <t>5 Golden Heights Sub Junior</t>
  </si>
  <si>
    <t>6 Carisbrook Sub Juniors</t>
  </si>
  <si>
    <t>1 Para Vista Sub Junior</t>
  </si>
  <si>
    <t>2 Acacia Sub Junior 1</t>
  </si>
  <si>
    <t>3 Seaview Sub Junior</t>
  </si>
  <si>
    <t>4 Carisbrook Sub Juniors</t>
  </si>
  <si>
    <t>Land of Wonder</t>
  </si>
  <si>
    <t>Annie</t>
  </si>
  <si>
    <t>Octopus's Garden</t>
  </si>
  <si>
    <t>Jolly Holiday</t>
  </si>
  <si>
    <t>1 Reynella Braeview 2</t>
  </si>
  <si>
    <t>2 Ridgehaven 2</t>
  </si>
  <si>
    <t>3 Marden 2</t>
  </si>
  <si>
    <t>4 Innovation Sub Juniors Team 2 5 Plympton Halifax Sub Junior 2</t>
  </si>
  <si>
    <t>1 Marden 2</t>
  </si>
  <si>
    <t>2 Reynella Braeview 2</t>
  </si>
  <si>
    <t>3 Innovation Sub Juniors Team 2 4 Plympton Halifax Sub Junior 2 5 Ridgehaven 2</t>
  </si>
  <si>
    <t>2 Plympton Halifax Sub Junior 2</t>
  </si>
  <si>
    <t>4 Innovation Sub Juniors Team 2</t>
  </si>
  <si>
    <t>5 Ridgehaven 2</t>
  </si>
  <si>
    <t>Winter Wonderland</t>
  </si>
  <si>
    <t>Pinocchio</t>
  </si>
  <si>
    <t>Oliver!</t>
  </si>
  <si>
    <t>Bless our Show</t>
  </si>
  <si>
    <t>Cruella de Vill</t>
  </si>
  <si>
    <t>1 Acacia Intermediates 2</t>
  </si>
  <si>
    <t>2 Seacliff Intermediates</t>
  </si>
  <si>
    <t>3 Acacia Intermediates 1</t>
  </si>
  <si>
    <t>4 Windsor Intermediates</t>
  </si>
  <si>
    <t>5 Port Augusta Intermediates</t>
  </si>
  <si>
    <t>6 Highbury Intermediates</t>
  </si>
  <si>
    <t>7 Golden Heights Intermediates</t>
  </si>
  <si>
    <t>2 Acacia Intermediates 1</t>
  </si>
  <si>
    <t>3 Golden Heights Intermediates</t>
  </si>
  <si>
    <t>4 Seacliff Intermediates</t>
  </si>
  <si>
    <t>7 Windsor Intermediates</t>
  </si>
  <si>
    <t>2 Golden Heights Intermediates</t>
  </si>
  <si>
    <t>4 Highbury Intermediates</t>
  </si>
  <si>
    <t>5 Windsor Intermediates</t>
  </si>
  <si>
    <t>6 Port Augusta Intermediates</t>
  </si>
  <si>
    <t>7 Seacliff Intermediates</t>
  </si>
  <si>
    <t>A Rumor in St Petersberg</t>
  </si>
  <si>
    <t>The Music Box</t>
  </si>
  <si>
    <t>Arabian Nights</t>
  </si>
  <si>
    <t>Marionettes</t>
  </si>
  <si>
    <t>Christmas with Attitude</t>
  </si>
  <si>
    <t>The Witches</t>
  </si>
  <si>
    <t>1 Gawler Sub Juniors 3</t>
  </si>
  <si>
    <t>2 Gawler Sub Juniors 2</t>
  </si>
  <si>
    <t>3 Gleneliz Sub Junior 2</t>
  </si>
  <si>
    <t>4 Seacliff Sub Junior 2</t>
  </si>
  <si>
    <t>2 Windsor Sub Junior 2</t>
  </si>
  <si>
    <t>3 Seacliff Sub Junior 2</t>
  </si>
  <si>
    <t>4 Gawler Sub Juniors 2</t>
  </si>
  <si>
    <t>5 Gleneliz Sub Junior 2</t>
  </si>
  <si>
    <t>Mary Poppins</t>
  </si>
  <si>
    <t>101 Dalmations</t>
  </si>
  <si>
    <t>It's a hard knock life</t>
  </si>
  <si>
    <t>1 Gleneliz Sub Junior 1</t>
  </si>
  <si>
    <t>2 Gawler Sub Juniors 1</t>
  </si>
  <si>
    <t>3 Happy Valley Sub Junior</t>
  </si>
  <si>
    <t>4 Windsor Sub Junior</t>
  </si>
  <si>
    <t>5 Seacliff Sub Junior 1</t>
  </si>
  <si>
    <t>2 Happy Valley Sub Juniors</t>
  </si>
  <si>
    <t>3 Windsor Sub Junior</t>
  </si>
  <si>
    <t>4 Seacliff Sub Junior 1</t>
  </si>
  <si>
    <t>5 Gawler Sub Juniors 1</t>
  </si>
  <si>
    <t>1 Windsor Sub Junior</t>
  </si>
  <si>
    <t>3 Gleneliz Sub Junior 1</t>
  </si>
  <si>
    <t>5 Happy Valley Sub Juniors</t>
  </si>
  <si>
    <t>Mama I'm a Big Girl Now</t>
  </si>
  <si>
    <t>What a Jolly Jingly Surprise</t>
  </si>
  <si>
    <t>Up on the Stage</t>
  </si>
  <si>
    <t>Matilda</t>
  </si>
  <si>
    <t>1 AVV Millennium Seniors</t>
  </si>
  <si>
    <t>2 Del Sante Gardens Seniors</t>
  </si>
  <si>
    <t>3 Burnside</t>
  </si>
  <si>
    <t>4 Gawler Seniors</t>
  </si>
  <si>
    <t>5 Innovation Seniors</t>
  </si>
  <si>
    <t>6 Marden</t>
  </si>
  <si>
    <t>1 Innovation Seniors 2</t>
  </si>
  <si>
    <t>2 Marden 2</t>
  </si>
  <si>
    <t>3 Innovation Seniors</t>
  </si>
  <si>
    <t>5 Burnside</t>
  </si>
  <si>
    <t>6 AVV Millennium Seniors</t>
  </si>
  <si>
    <t>7 Marden</t>
  </si>
  <si>
    <t>8 Del Sante Gardens Seniors</t>
  </si>
  <si>
    <t>4 Marden</t>
  </si>
  <si>
    <t>5 Gawler Seniors</t>
  </si>
  <si>
    <t>6 Del Sante Gardens Seniors</t>
  </si>
  <si>
    <t>Upon the Hour</t>
  </si>
  <si>
    <t>A Sunburnt Country</t>
  </si>
  <si>
    <t>Empowerment</t>
  </si>
  <si>
    <t>Pearl Harbour</t>
  </si>
  <si>
    <t>The Wild Wild West</t>
  </si>
  <si>
    <t>1 Plympton Halifax Sub Junior</t>
  </si>
  <si>
    <t>2 Burnside Sub Juniors</t>
  </si>
  <si>
    <t>3 Marden</t>
  </si>
  <si>
    <t>4 Ridgehaven</t>
  </si>
  <si>
    <t>5 Reynella Braeview</t>
  </si>
  <si>
    <t>6 Innovation Sub Juniors 1</t>
  </si>
  <si>
    <t>2 Ridgehaven</t>
  </si>
  <si>
    <t>3 Burnside Sub Juniors</t>
  </si>
  <si>
    <t>4 Innovation Sub Juniors 1</t>
  </si>
  <si>
    <t>1 Innovation Sub Juniors 1</t>
  </si>
  <si>
    <t>3 Reynella Braeview</t>
  </si>
  <si>
    <t>5 Plympton Halifax Sub Junior</t>
  </si>
  <si>
    <t>A day with Mary</t>
  </si>
  <si>
    <t>I've got Rhythm</t>
  </si>
  <si>
    <t>J'adore Paris</t>
  </si>
  <si>
    <t>Welcome to Paris</t>
  </si>
  <si>
    <t>The Sweets Shop</t>
  </si>
  <si>
    <t>2 Acacia Seniors</t>
  </si>
  <si>
    <t>3 Seaford Seniors</t>
  </si>
  <si>
    <t>4 Para Vista Seniors</t>
  </si>
  <si>
    <t>5 Aurora Seniors</t>
  </si>
  <si>
    <t>1 Seaford Seniors</t>
  </si>
  <si>
    <t>3 Aurora Seniors</t>
  </si>
  <si>
    <t>5 Acacia Seniors</t>
  </si>
  <si>
    <t>1 Aurora Seniors</t>
  </si>
  <si>
    <t>2 Seaford Seniors</t>
  </si>
  <si>
    <t>3 Acacia Seniors</t>
  </si>
  <si>
    <t>5 Waratah</t>
  </si>
  <si>
    <t>Is that alright?</t>
  </si>
  <si>
    <t>My love for the stage</t>
  </si>
  <si>
    <t>You're Never Alone</t>
  </si>
  <si>
    <t>Letters</t>
  </si>
  <si>
    <t>Prince of Egypt</t>
  </si>
  <si>
    <t>2 Plympton Halifax Intermediates 2</t>
  </si>
  <si>
    <t>3 Seaton Intermediates 2 2</t>
  </si>
  <si>
    <t>2 Seaton Intermediates 2 2</t>
  </si>
  <si>
    <t>3 Plympton Halifax Intermediates 2</t>
  </si>
  <si>
    <t>3 Seaton Intermediates 2</t>
  </si>
  <si>
    <t>A World we Design</t>
  </si>
  <si>
    <t>Find your Voice</t>
  </si>
  <si>
    <t>1 Seaton Intermediates 1</t>
  </si>
  <si>
    <t>2 Plympton Halifax Intermediates 3 Brighton Intermediates</t>
  </si>
  <si>
    <t>4 Reynella Braeview</t>
  </si>
  <si>
    <t>5 Gleneliz Intermediates</t>
  </si>
  <si>
    <t>6 Gawler Intermediates</t>
  </si>
  <si>
    <t>1 Brighton Intermediates</t>
  </si>
  <si>
    <t>2 Plympton Halifax Intermediates</t>
  </si>
  <si>
    <t>3 Gawler Intermediates</t>
  </si>
  <si>
    <t>4 Seaton Intermediates 1</t>
  </si>
  <si>
    <t>6 Reynella Braeview</t>
  </si>
  <si>
    <t>1 Plympton Halifax Intermediates</t>
  </si>
  <si>
    <t>2 Gleneliz Intermediates</t>
  </si>
  <si>
    <t>5 Seaton Intermediates 1</t>
  </si>
  <si>
    <t>6 Brighton Intermediates</t>
  </si>
  <si>
    <t>You will be found</t>
  </si>
  <si>
    <t>Pandora's Box</t>
  </si>
  <si>
    <t>Pan</t>
  </si>
  <si>
    <t>The Bells of Notre Dame</t>
  </si>
  <si>
    <t>A Love Story</t>
  </si>
  <si>
    <t>1 AVV Millenium Intermediates 2</t>
  </si>
  <si>
    <t>3 Innovation Intermediates 2</t>
  </si>
  <si>
    <t>4 Marden 2</t>
  </si>
  <si>
    <t>1 Ridgehaven 2</t>
  </si>
  <si>
    <t>2 AVV Millenium Intermediates 2</t>
  </si>
  <si>
    <t>2 Innovation Intermediates 2</t>
  </si>
  <si>
    <t>Pure Imagination</t>
  </si>
  <si>
    <t>The Kings New Clothes</t>
  </si>
  <si>
    <t>1 Burnside</t>
  </si>
  <si>
    <t>2 Marden</t>
  </si>
  <si>
    <t>3 Innovation Intermediates 1</t>
  </si>
  <si>
    <t>4 Jem</t>
  </si>
  <si>
    <t>5 AVV Millenium Intermediates</t>
  </si>
  <si>
    <t>6 Ridgehaven</t>
  </si>
  <si>
    <t>2 Jem</t>
  </si>
  <si>
    <t>4 Innovation Intermediates 1</t>
  </si>
  <si>
    <t>5 Ridgehaven</t>
  </si>
  <si>
    <t>6 AVV Millenium Intermediates</t>
  </si>
  <si>
    <t>3 AVV Millenium Intermediates</t>
  </si>
  <si>
    <t>5 Jem</t>
  </si>
  <si>
    <t>6 Innovation Intermediates 1</t>
  </si>
  <si>
    <t>Fire and Ice</t>
  </si>
  <si>
    <t>I'm Here</t>
  </si>
  <si>
    <t>The Witch's Spell</t>
  </si>
  <si>
    <t>Welcome to Agrabah</t>
  </si>
  <si>
    <t>Bird set free</t>
  </si>
  <si>
    <t>1 AVV Millennium Sub Junior 3</t>
  </si>
  <si>
    <t>2 AVV Millennium Sub Junior 2</t>
  </si>
  <si>
    <t>3 Del Sante Gardens Sub Junior 2</t>
  </si>
  <si>
    <t>4 Brighton Sub Junior 2</t>
  </si>
  <si>
    <t>3 Brighton Sub Junior 2</t>
  </si>
  <si>
    <t>Build a Snowman</t>
  </si>
  <si>
    <t>All Mixed Up!</t>
  </si>
  <si>
    <t>Barbie World</t>
  </si>
  <si>
    <t>1 Highbury Sub Junior</t>
  </si>
  <si>
    <t>2 Brighton Sub Junior</t>
  </si>
  <si>
    <t>3 Jem .</t>
  </si>
  <si>
    <t>4 Seaton Sub Junior</t>
  </si>
  <si>
    <t>5 Del Sante Gardens Sub Junior</t>
  </si>
  <si>
    <t>6 AVV Millennium Sub Junior</t>
  </si>
  <si>
    <t>1 Jem .</t>
  </si>
  <si>
    <t>3 Del Sante Gardens Sub Junior</t>
  </si>
  <si>
    <t>4 AVV Millennium Sub Junior</t>
  </si>
  <si>
    <t>5 Highbury Sub Junior</t>
  </si>
  <si>
    <t>6 Seaton Sub Junior</t>
  </si>
  <si>
    <t>1 AVV Millennium Sub Junior</t>
  </si>
  <si>
    <t>2 Highbury Sub Junior</t>
  </si>
  <si>
    <t>3 Brighton Sub Junior</t>
  </si>
  <si>
    <t>4 Del Sante Gardens Sub Junior</t>
  </si>
  <si>
    <t>When in Hollywood</t>
  </si>
  <si>
    <t>Out of the Toybox</t>
  </si>
  <si>
    <t>Isn't she cute</t>
  </si>
  <si>
    <t>Sing Away your Blues</t>
  </si>
  <si>
    <t>Chitty Chitty</t>
  </si>
  <si>
    <t>1 Carisbrook Juniors</t>
  </si>
  <si>
    <t>2 Cherum Junior</t>
  </si>
  <si>
    <t>4 Elizabeth Eastside Junior</t>
  </si>
  <si>
    <t>5 Port Augusta Juniors</t>
  </si>
  <si>
    <t>6 Largs North Junior</t>
  </si>
  <si>
    <t>3 Elizabeth Eastside Junior</t>
  </si>
  <si>
    <t>4 Largs North Junior</t>
  </si>
  <si>
    <t>1 Cherum Junior</t>
  </si>
  <si>
    <t>2 Carisbrook Juniors</t>
  </si>
  <si>
    <t>3 Largs North Junior</t>
  </si>
  <si>
    <t>5 Elizabeth Eastside Junior</t>
  </si>
  <si>
    <t>6 Port Augusta Juniors</t>
  </si>
  <si>
    <t>Meet the Muppets</t>
  </si>
  <si>
    <t>Hairspray!</t>
  </si>
  <si>
    <t>Austin Powers</t>
  </si>
  <si>
    <t>Newsies</t>
  </si>
  <si>
    <t>Welcome to Wonderland</t>
  </si>
  <si>
    <t>1 Golden Heights Seniors</t>
  </si>
  <si>
    <t>2 Gleneliz Seniors</t>
  </si>
  <si>
    <t>3 Largs North Seniors</t>
  </si>
  <si>
    <t>4 Seaview Seniors</t>
  </si>
  <si>
    <t>5 Seacliff Seniors</t>
  </si>
  <si>
    <t>6 Windsor Seniors</t>
  </si>
  <si>
    <t>1 Seaview Seniors</t>
  </si>
  <si>
    <t>2 Largs North Seniors</t>
  </si>
  <si>
    <t>3 Gleneliz Seniors</t>
  </si>
  <si>
    <t>4 Golden Heights Seniors</t>
  </si>
  <si>
    <t>5 Windsor Seniors</t>
  </si>
  <si>
    <t>6 Seacliff Seniors</t>
  </si>
  <si>
    <t>1 Largs North Seniors</t>
  </si>
  <si>
    <t>2 Seaview Seniors</t>
  </si>
  <si>
    <t>3 Golden Heights Seniors</t>
  </si>
  <si>
    <t>4 Gleneliz Seniors</t>
  </si>
  <si>
    <t>"Never Enough"</t>
  </si>
  <si>
    <t>I want 2 B a Dancer</t>
  </si>
  <si>
    <t>Touch the Gold</t>
  </si>
  <si>
    <t>Clown</t>
  </si>
  <si>
    <t>Yesterday</t>
  </si>
  <si>
    <t>1 Plympton Halifax Junior 4</t>
  </si>
  <si>
    <t>2 Innovation Junior 3</t>
  </si>
  <si>
    <t>3 Plympton Halifax Junior 3</t>
  </si>
  <si>
    <t>1 Innovation Junior 3</t>
  </si>
  <si>
    <t>2 Plympton Halifax Junior 3</t>
  </si>
  <si>
    <t>1 Plympton Halifax Junior 3</t>
  </si>
  <si>
    <t>Hard knock life</t>
  </si>
  <si>
    <t>Christmas Story</t>
  </si>
  <si>
    <t>1 Plympton Halifax Seniors</t>
  </si>
  <si>
    <t>3 Brighton Seniors</t>
  </si>
  <si>
    <t>4 Highbury Seniors</t>
  </si>
  <si>
    <t>6 Seaton Seniors</t>
  </si>
  <si>
    <t>1 Brighton Seniors 2</t>
  </si>
  <si>
    <t>5 Plympton Halifax Seniors</t>
  </si>
  <si>
    <t>7 Highbury Seniors</t>
  </si>
  <si>
    <t>8 Seaton Seniors</t>
  </si>
  <si>
    <t>1 Reynella Braeview</t>
  </si>
  <si>
    <t>3 Plympton Halifax Seniors</t>
  </si>
  <si>
    <t>5 Brighton Seniors</t>
  </si>
  <si>
    <t>Pretty Hurts</t>
  </si>
  <si>
    <t>LOVE</t>
  </si>
  <si>
    <t>Funny Honey</t>
  </si>
  <si>
    <t>Somewhere Only We Know</t>
  </si>
  <si>
    <t>1 Seacliff Junior Team 2</t>
  </si>
  <si>
    <t>2 Windsor Junior</t>
  </si>
  <si>
    <t>3 Seaton Juniors 1</t>
  </si>
  <si>
    <t>4 Happy Valley Juniors</t>
  </si>
  <si>
    <t>5 Acacia Junior</t>
  </si>
  <si>
    <t>6 Gleneliz Junior</t>
  </si>
  <si>
    <t>7 Seacliff Junior 1</t>
  </si>
  <si>
    <t>3 Happy Valley Juniors</t>
  </si>
  <si>
    <t>4 Seacliff Junior 1</t>
  </si>
  <si>
    <t>5 Seaton Juniors 1</t>
  </si>
  <si>
    <t>7 Acacia Junior</t>
  </si>
  <si>
    <t>2 Gleneliz Junior</t>
  </si>
  <si>
    <t>3 Windsor Junior</t>
  </si>
  <si>
    <t>5 Happy Valley Juniors</t>
  </si>
  <si>
    <t>6 Acacia Junior</t>
  </si>
  <si>
    <t>7 Seaton Juniors 1</t>
  </si>
  <si>
    <t>Dance</t>
  </si>
  <si>
    <t>Magic Man G</t>
  </si>
  <si>
    <t>Hair Up</t>
  </si>
  <si>
    <t>Let's Dance</t>
  </si>
  <si>
    <t>Aladdin</t>
  </si>
  <si>
    <t>Which Bathin Suit?</t>
  </si>
  <si>
    <t>Little Shop of Horror</t>
  </si>
  <si>
    <t>1 Whydale Juniors</t>
  </si>
  <si>
    <t>2 Seaford Juniors</t>
  </si>
  <si>
    <t>3 Para Vista Juniors</t>
  </si>
  <si>
    <t>4 Aurora Junior</t>
  </si>
  <si>
    <t>5 Golden Heights Junior</t>
  </si>
  <si>
    <t>2 Aurora Junior</t>
  </si>
  <si>
    <t>3 Golden Heights Junior</t>
  </si>
  <si>
    <t>4 Para Vista Juniors</t>
  </si>
  <si>
    <t>5 Seaford Juniors</t>
  </si>
  <si>
    <t>1 Golden Heights Junior</t>
  </si>
  <si>
    <t>2 Whydale Juniors</t>
  </si>
  <si>
    <t>3 Seaford Juniors</t>
  </si>
  <si>
    <t>5 Aurora Junior</t>
  </si>
  <si>
    <t>Party In the USA</t>
  </si>
  <si>
    <t>We are made to Fly</t>
  </si>
  <si>
    <t>Who's Dorothy?</t>
  </si>
  <si>
    <t>Be Amazed</t>
  </si>
  <si>
    <t>1 Brighton Junior 2 2</t>
  </si>
  <si>
    <t>2 Del Sante Gardens Junior 2</t>
  </si>
  <si>
    <t>3 AVV Millenium Junior</t>
  </si>
  <si>
    <t>4 Del Sante Gardens Junior</t>
  </si>
  <si>
    <t>6 Highbury Junior</t>
  </si>
  <si>
    <t>7 Brighton Junior 1</t>
  </si>
  <si>
    <t>8 Gawler Juniors</t>
  </si>
  <si>
    <t>1 Del Sante Gardens Junior 2</t>
  </si>
  <si>
    <t>2 Brighton Junior 2</t>
  </si>
  <si>
    <t>4 Gawler Juniors</t>
  </si>
  <si>
    <t>5 Highbury Junior</t>
  </si>
  <si>
    <t>6 Brighton Junior 1</t>
  </si>
  <si>
    <t>7 AVV Millenium Junior</t>
  </si>
  <si>
    <t>8 Del Sante Gardens Junior</t>
  </si>
  <si>
    <t>1 Brighton Junior 2</t>
  </si>
  <si>
    <t>2 Jem .</t>
  </si>
  <si>
    <t>3 Brighton Junior 1</t>
  </si>
  <si>
    <t>5 AVV Millenium Junior</t>
  </si>
  <si>
    <t>7 Gawler Juniors</t>
  </si>
  <si>
    <t>Let Me Take you to Rio</t>
  </si>
  <si>
    <t>Prom</t>
  </si>
  <si>
    <t>The Race</t>
  </si>
  <si>
    <t>Adventures of the Big Bad Wolf</t>
  </si>
  <si>
    <t>Little Horrors</t>
  </si>
  <si>
    <t>1 Ridgehaven 3</t>
  </si>
  <si>
    <t>2 Innovation Junior 2</t>
  </si>
  <si>
    <t>3 Ridgehaven 2</t>
  </si>
  <si>
    <t>4 Reynella Braeview 2</t>
  </si>
  <si>
    <t>5 Marden 2</t>
  </si>
  <si>
    <t>6 Plympton Halifax Junior 2</t>
  </si>
  <si>
    <t>1 Innovation Junior 2</t>
  </si>
  <si>
    <t>4 Plympton Halifax Junior 2</t>
  </si>
  <si>
    <t>5 Reynella Braeview 2</t>
  </si>
  <si>
    <t>2 Plympton Halifax Junior 2</t>
  </si>
  <si>
    <t>3 Reynella Braeview 2</t>
  </si>
  <si>
    <t>A Royal Affair</t>
  </si>
  <si>
    <t>Hairspray</t>
  </si>
  <si>
    <t>1 Burnside Junior</t>
  </si>
  <si>
    <t>3 Ridgehaven</t>
  </si>
  <si>
    <t>5 Plympton Halifax Junior</t>
  </si>
  <si>
    <t>6 Innovation Junior 1</t>
  </si>
  <si>
    <t>2 Reynella Braeview</t>
  </si>
  <si>
    <t>3 Burnside Junior</t>
  </si>
  <si>
    <t>4 Burnside Junior</t>
  </si>
  <si>
    <t>Rio</t>
  </si>
  <si>
    <t>The Big Doll House</t>
  </si>
  <si>
    <t>Checkmate</t>
  </si>
  <si>
    <t>Ladies of the 80's</t>
  </si>
  <si>
    <t>I love a piano</t>
  </si>
  <si>
    <t>Get served</t>
  </si>
  <si>
    <t xml:space="preserve">What's up Doc? </t>
  </si>
  <si>
    <t>Enchanted Heroines</t>
  </si>
  <si>
    <t>Level</t>
  </si>
  <si>
    <t>Intermediate</t>
  </si>
  <si>
    <t>Junior</t>
  </si>
  <si>
    <t>Senior</t>
  </si>
  <si>
    <t>Sub Junior</t>
  </si>
  <si>
    <t>Activity</t>
  </si>
  <si>
    <t>Club Swinging</t>
  </si>
  <si>
    <t>Division 2</t>
  </si>
  <si>
    <t>Division 3</t>
  </si>
  <si>
    <t>Division 4 &amp; 5</t>
  </si>
  <si>
    <t>Dance Arrangement</t>
  </si>
  <si>
    <t>Figure March</t>
  </si>
  <si>
    <t>Championship Division</t>
  </si>
  <si>
    <t>Division 1</t>
  </si>
  <si>
    <t>Free Exercise</t>
  </si>
  <si>
    <t>Division 3 &amp; 4</t>
  </si>
  <si>
    <t>Rhythmic Interpretation</t>
  </si>
  <si>
    <t>Rhythmical Aesthetic</t>
  </si>
  <si>
    <t>Rod Exercises</t>
  </si>
  <si>
    <t>Song and Dance</t>
  </si>
  <si>
    <t>Yes</t>
  </si>
  <si>
    <t>Division</t>
  </si>
  <si>
    <t>Team 1</t>
  </si>
  <si>
    <t>Team 1 &amp; 2</t>
  </si>
  <si>
    <t>Team 2</t>
  </si>
  <si>
    <t>Team 3 &amp; 4</t>
  </si>
  <si>
    <t>Team 2 &amp; 3</t>
  </si>
  <si>
    <t>Team</t>
  </si>
  <si>
    <t>Remainder</t>
  </si>
  <si>
    <t>1</t>
  </si>
  <si>
    <t>Acacia Intermediates 2</t>
  </si>
  <si>
    <t>Acacia Sub Junior 2</t>
  </si>
  <si>
    <t>Aurora Seniors</t>
  </si>
  <si>
    <t>AVV Millennium Seniors</t>
  </si>
  <si>
    <t>AVV Millennium Sub Junior</t>
  </si>
  <si>
    <t>AVV Millennium Sub Junior 3</t>
  </si>
  <si>
    <t>Brighton Intermediates</t>
  </si>
  <si>
    <t>Brighton Junior 2</t>
  </si>
  <si>
    <t>Brighton Junior 2 2</t>
  </si>
  <si>
    <t>Brighton Seniors 2</t>
  </si>
  <si>
    <t>Burnside</t>
  </si>
  <si>
    <t>Burnside Junior</t>
  </si>
  <si>
    <t>Carisbrook Juniors</t>
  </si>
  <si>
    <t>Cherum Junior</t>
  </si>
  <si>
    <t>Del Sante Gardens Junior 2</t>
  </si>
  <si>
    <t>Gawler Sub Juniors 3</t>
  </si>
  <si>
    <t>Gleneliz Sub Junior 1</t>
  </si>
  <si>
    <t>Golden Heights Junior</t>
  </si>
  <si>
    <t>Golden Heights Seniors</t>
  </si>
  <si>
    <t>Highbury Sub Junior</t>
  </si>
  <si>
    <t>Innovation Junior 2</t>
  </si>
  <si>
    <t>Innovation Junior 3</t>
  </si>
  <si>
    <t>Innovation Seniors 2</t>
  </si>
  <si>
    <t>Innovation Sub Juniors 1</t>
  </si>
  <si>
    <t>Innovation Sub Juniors 4</t>
  </si>
  <si>
    <t>Jayde Intermediates</t>
  </si>
  <si>
    <t>Largs North Seniors</t>
  </si>
  <si>
    <t>Marden</t>
  </si>
  <si>
    <t>Marden 2</t>
  </si>
  <si>
    <t>Para Vista Sub Junior</t>
  </si>
  <si>
    <t>Plympton Halifax Intermediates</t>
  </si>
  <si>
    <t>Plympton Halifax Junior 3</t>
  </si>
  <si>
    <t>Plympton Halifax Junior 4</t>
  </si>
  <si>
    <t>Plympton Halifax Seniors</t>
  </si>
  <si>
    <t>Plympton Halifax Sub Junior</t>
  </si>
  <si>
    <t>Reynella Braeview</t>
  </si>
  <si>
    <t>Reynella Braeview 2</t>
  </si>
  <si>
    <t>Ridgehaven 2</t>
  </si>
  <si>
    <t>Ridgehaven 3</t>
  </si>
  <si>
    <t>Seacliff Junior Team 2</t>
  </si>
  <si>
    <t>Seaford Seniors</t>
  </si>
  <si>
    <t>Seaford Sub Junior 2</t>
  </si>
  <si>
    <t>Seaford Sub Junior 3</t>
  </si>
  <si>
    <t>Seaton Intermediates 1</t>
  </si>
  <si>
    <t>Seaview Seniors</t>
  </si>
  <si>
    <t>Whydale Juniors</t>
  </si>
  <si>
    <t>Windsor Sub Junior</t>
  </si>
  <si>
    <t>2</t>
  </si>
  <si>
    <t>Acacia Intermediates 1</t>
  </si>
  <si>
    <t>Acacia Seniors</t>
  </si>
  <si>
    <t>Acacia Sub Junior 1</t>
  </si>
  <si>
    <t>Aurora Junior</t>
  </si>
  <si>
    <t>AVV Millennium Sub Junior 2</t>
  </si>
  <si>
    <t>Brighton Sub Junior</t>
  </si>
  <si>
    <t>Burnside Sub Juniors</t>
  </si>
  <si>
    <t>Del Sante Gardens Seniors</t>
  </si>
  <si>
    <t>Gawler Sub Juniors 1</t>
  </si>
  <si>
    <t>Gawler Sub Juniors 2</t>
  </si>
  <si>
    <t>Gleneliz Intermediates</t>
  </si>
  <si>
    <t>Gleneliz Junior</t>
  </si>
  <si>
    <t>Gleneliz Seniors</t>
  </si>
  <si>
    <t>Golden Heights Intermediates</t>
  </si>
  <si>
    <t>Golden Heights Sub Junior</t>
  </si>
  <si>
    <t>Happy Valley Sub Juniors</t>
  </si>
  <si>
    <t>Innovation Intermediates 2</t>
  </si>
  <si>
    <t>Jem</t>
  </si>
  <si>
    <t>Marden 4</t>
  </si>
  <si>
    <t>Payton</t>
  </si>
  <si>
    <t>Plympton Halifax Intermediates 2</t>
  </si>
  <si>
    <t>Plympton Halifax Junior 2</t>
  </si>
  <si>
    <t>Plympton Halifax Sub Junior 2</t>
  </si>
  <si>
    <t>Plympton Halifax Sub Junior 3</t>
  </si>
  <si>
    <t>Seacliff Intermediates</t>
  </si>
  <si>
    <t>Seaford Juniors</t>
  </si>
  <si>
    <t>Seaton Intermediates 2 2</t>
  </si>
  <si>
    <t>Seaview Sub Junior</t>
  </si>
  <si>
    <t>Windsor Junior</t>
  </si>
  <si>
    <t>Windsor Sub Junior 2</t>
  </si>
  <si>
    <t>3</t>
  </si>
  <si>
    <t>Brighton Junior 1</t>
  </si>
  <si>
    <t>Brighton Seniors</t>
  </si>
  <si>
    <t>Brighton Sub Junior 2</t>
  </si>
  <si>
    <t>Cherum Sub Junior</t>
  </si>
  <si>
    <t>Del Sante Gardens Sub Junior</t>
  </si>
  <si>
    <t>Del Sante Gardens Sub Junior 2</t>
  </si>
  <si>
    <t>Elizabeth Eastside Junior</t>
  </si>
  <si>
    <t>Elizabeth Eastside Sub Junior</t>
  </si>
  <si>
    <t>Gawler Intermediates</t>
  </si>
  <si>
    <t>Gleneliz Sub Junior 2</t>
  </si>
  <si>
    <t>Happy Valley Juniors</t>
  </si>
  <si>
    <t>Happy Valley Sub Junior</t>
  </si>
  <si>
    <t>Innovation Intermediates 1</t>
  </si>
  <si>
    <t>Innovation Seniors</t>
  </si>
  <si>
    <t>Innovation Sub Juniors 3</t>
  </si>
  <si>
    <t>Jayde Sub Junior</t>
  </si>
  <si>
    <t>Largs North Intermediates</t>
  </si>
  <si>
    <t>Largs North Junior</t>
  </si>
  <si>
    <t>Marden 3</t>
  </si>
  <si>
    <t>Para Vista Juniors</t>
  </si>
  <si>
    <t>Seacliff Sub Junior 2</t>
  </si>
  <si>
    <t>Seaford Intermediates</t>
  </si>
  <si>
    <t>Seaton Intermediates 2</t>
  </si>
  <si>
    <t>Seaton Juniors 1</t>
  </si>
  <si>
    <t>4</t>
  </si>
  <si>
    <t>Carisbrook Sub Juniors</t>
  </si>
  <si>
    <t>Del Sante Gardens Intermediates</t>
  </si>
  <si>
    <t>Del Sante Gardens Junior</t>
  </si>
  <si>
    <t>Gawler Juniors</t>
  </si>
  <si>
    <t>Gawler Seniors</t>
  </si>
  <si>
    <t>Highbury Intermediates</t>
  </si>
  <si>
    <t>Highbury Seniors</t>
  </si>
  <si>
    <t>Innovation Sub Juniors Team 2</t>
  </si>
  <si>
    <t>Largs North Sub Junior</t>
  </si>
  <si>
    <t>Para Vista Seniors</t>
  </si>
  <si>
    <t>Seacliff Junior 1</t>
  </si>
  <si>
    <t>Seacliff Sub Junior 1</t>
  </si>
  <si>
    <t>Seaton Sub Junior</t>
  </si>
  <si>
    <t>Windsor Intermediates</t>
  </si>
  <si>
    <t>5</t>
  </si>
  <si>
    <t>Acacia Junior</t>
  </si>
  <si>
    <t>Happy Valley Intermediates</t>
  </si>
  <si>
    <t>Highbury Junior</t>
  </si>
  <si>
    <t>Plympton Halifax Junior</t>
  </si>
  <si>
    <t>Port Augusta Intermediates</t>
  </si>
  <si>
    <t>Port Augusta Juniors</t>
  </si>
  <si>
    <t>Seacliff Seniors</t>
  </si>
  <si>
    <t>Seaford Sub Junior</t>
  </si>
  <si>
    <t>Windsor Seniors</t>
  </si>
  <si>
    <t>6</t>
  </si>
  <si>
    <t>Innovation Junior 1</t>
  </si>
  <si>
    <t>Seaton Seniors</t>
  </si>
  <si>
    <t>7</t>
  </si>
  <si>
    <t>8</t>
  </si>
  <si>
    <t>9</t>
  </si>
  <si>
    <t>Club</t>
  </si>
  <si>
    <t>Brighton</t>
  </si>
  <si>
    <t>AVV Millennium</t>
  </si>
  <si>
    <t>AVV Millennium Intermediates</t>
  </si>
  <si>
    <t>AVV Millennium Intermediates 2</t>
  </si>
  <si>
    <t>AVV Millennium Junior</t>
  </si>
  <si>
    <t>Innovation</t>
  </si>
  <si>
    <t>5 Plympton Halifax Sub Junior 2</t>
  </si>
  <si>
    <t>3 Innovation Sub Juniors Team 2</t>
  </si>
  <si>
    <t>4 Plympton Halifax Sub Junior 2</t>
  </si>
  <si>
    <t>3 Jem</t>
  </si>
  <si>
    <t>1 Jem</t>
  </si>
  <si>
    <t>Port Augusta</t>
  </si>
  <si>
    <t>Seacliff</t>
  </si>
  <si>
    <t>Seaview</t>
  </si>
  <si>
    <t>3 Brighton Intermediates</t>
  </si>
  <si>
    <t>Intermediates</t>
  </si>
  <si>
    <t>Seniors</t>
  </si>
  <si>
    <t>Juniors</t>
  </si>
  <si>
    <t>Sivey</t>
  </si>
  <si>
    <t>Bree</t>
  </si>
  <si>
    <t>Competition</t>
  </si>
  <si>
    <t>Age groups</t>
  </si>
  <si>
    <t>for all other levels, it's core item, done every year</t>
  </si>
  <si>
    <t>for subbies, aesthetic is fancy, rotates through the years, only done some years</t>
  </si>
  <si>
    <t>Everyone in the same aqge group does the same fancy item this year</t>
  </si>
  <si>
    <t>PHCC Inters won div 2 last year, so now they're in div 1</t>
  </si>
  <si>
    <t>Max 6 clubs in each division, but a club might have several teams from one club, so can have 10 or more teams in a division</t>
  </si>
  <si>
    <t>Sivey is in Juniors team 3, but still Champs division cos PHCC Juniors are in Champs div</t>
  </si>
  <si>
    <t>In PHCC, subbies and juniors are champs, seniors flutter from div 1 to champs, inters had to start div 5 and are working their way up are in div 1</t>
  </si>
  <si>
    <t>Team that cames first for a given division  at Aug comps goes up a division, team that came last goes down a div</t>
  </si>
  <si>
    <t>Divisions - skill level of the CLUB at that age group.</t>
  </si>
  <si>
    <t>Maybe?</t>
  </si>
  <si>
    <t>Age Group</t>
  </si>
  <si>
    <t>Music</t>
  </si>
  <si>
    <t>Fancy</t>
  </si>
  <si>
    <t>Core</t>
  </si>
  <si>
    <t>Section Team(s)</t>
  </si>
  <si>
    <t>ItemType</t>
  </si>
  <si>
    <t>Season</t>
  </si>
  <si>
    <t>CompItem</t>
  </si>
  <si>
    <t>Routine</t>
  </si>
  <si>
    <t>Division/s</t>
  </si>
  <si>
    <t>TeamRank</t>
  </si>
  <si>
    <t>TeamRank/s</t>
  </si>
  <si>
    <t>Year</t>
  </si>
  <si>
    <t>Comp/Item</t>
  </si>
  <si>
    <t>Date</t>
  </si>
  <si>
    <t>Rank</t>
  </si>
  <si>
    <t>CommYear</t>
  </si>
  <si>
    <t>Seq</t>
  </si>
  <si>
    <t>AgeGrp/ItemType</t>
  </si>
  <si>
    <t>Min Time</t>
  </si>
  <si>
    <t>Max Time</t>
  </si>
  <si>
    <t>Short Name</t>
  </si>
  <si>
    <t>Full Name</t>
  </si>
  <si>
    <t>Free Exercises</t>
  </si>
  <si>
    <t>Aesthetic</t>
  </si>
  <si>
    <t>Dance Rods</t>
  </si>
  <si>
    <t>Character Folk Dance</t>
  </si>
  <si>
    <t>Calisthenic Revue</t>
  </si>
  <si>
    <t>Song with Movement</t>
  </si>
  <si>
    <t>Stage Medley</t>
  </si>
  <si>
    <t>Graceful Solo</t>
  </si>
  <si>
    <t>Calisthenic Solo</t>
  </si>
  <si>
    <t>Calisthenic Duo</t>
  </si>
  <si>
    <t>Solos / Duos</t>
  </si>
  <si>
    <r>
      <t xml:space="preserve">May Competition Items are </t>
    </r>
    <r>
      <rPr>
        <b/>
        <sz val="12"/>
        <color theme="1"/>
        <rFont val="Arial"/>
        <family val="2"/>
      </rPr>
      <t>BOLD</t>
    </r>
    <r>
      <rPr>
        <sz val="12"/>
        <color theme="1"/>
        <rFont val="Arial"/>
        <family val="2"/>
      </rPr>
      <t xml:space="preserve"> and highlighted in Yellow</t>
    </r>
  </si>
  <si>
    <t>Cali Revue</t>
  </si>
  <si>
    <t>Rods</t>
  </si>
  <si>
    <t>Exercises</t>
  </si>
  <si>
    <t>Clubs</t>
  </si>
  <si>
    <t>March</t>
  </si>
  <si>
    <t>26 and Over</t>
  </si>
  <si>
    <t>Character Folk</t>
  </si>
  <si>
    <t>Sub Juniors</t>
  </si>
  <si>
    <t>Tinies</t>
  </si>
  <si>
    <t>2022 Item Rotation</t>
  </si>
  <si>
    <t>Song and Action</t>
  </si>
  <si>
    <t>2021 Item Rotation</t>
  </si>
  <si>
    <t>Gracefuls</t>
  </si>
  <si>
    <t>Solos</t>
  </si>
  <si>
    <t>Duos</t>
  </si>
  <si>
    <t>Sequence</t>
  </si>
  <si>
    <t xml:space="preserve">Non Competitive Tinies </t>
  </si>
  <si>
    <t>StartDate</t>
  </si>
  <si>
    <t>EndDate</t>
  </si>
  <si>
    <t xml:space="preserve"> </t>
  </si>
  <si>
    <t>Laravel</t>
  </si>
  <si>
    <t>Music Title</t>
  </si>
  <si>
    <t>HasMusicTitle</t>
  </si>
  <si>
    <t>Club/AgeGrp</t>
  </si>
  <si>
    <t>AgeGrp</t>
  </si>
  <si>
    <t>Cohort</t>
  </si>
  <si>
    <t>StartTimeDate</t>
  </si>
  <si>
    <t>EndTimeDate</t>
  </si>
  <si>
    <t>ID</t>
  </si>
  <si>
    <t>AGID</t>
  </si>
  <si>
    <t>id</t>
  </si>
  <si>
    <t>type</t>
  </si>
  <si>
    <t>full</t>
  </si>
  <si>
    <t>short</t>
  </si>
  <si>
    <t>sort</t>
  </si>
  <si>
    <t>ItemID</t>
  </si>
  <si>
    <t>DivID</t>
  </si>
  <si>
    <t>a</t>
  </si>
  <si>
    <t>ClubID</t>
  </si>
  <si>
    <t>2020 CASA Gradings</t>
  </si>
  <si>
    <t>Championship Divison</t>
  </si>
  <si>
    <t>Seaton was put down to div 1 because of the draw in Div 2 but have put them back up</t>
  </si>
  <si>
    <t>clovelly and seacliff drew for 1st in div 2</t>
  </si>
  <si>
    <t xml:space="preserve">Only team not to place in Div 1 </t>
  </si>
  <si>
    <t>Went down because they came last but because clovelly pulled out they didn’t have to go down</t>
  </si>
  <si>
    <t>New Entries</t>
  </si>
  <si>
    <t>Division 4</t>
  </si>
  <si>
    <t>Division 5</t>
  </si>
  <si>
    <t>Tonique</t>
  </si>
  <si>
    <t>UPDATED 4.7.2020</t>
  </si>
  <si>
    <t>2021 CASA Gradings</t>
  </si>
  <si>
    <t>Year ID</t>
  </si>
  <si>
    <t xml:space="preserve">n </t>
  </si>
  <si>
    <t>AG</t>
  </si>
  <si>
    <t>Laravel Cohort</t>
  </si>
  <si>
    <t>AgeGrpID</t>
  </si>
  <si>
    <t>YearID</t>
  </si>
  <si>
    <t>CohortID</t>
  </si>
  <si>
    <t>key</t>
  </si>
  <si>
    <t>cohortID</t>
  </si>
  <si>
    <t>cohortKey</t>
  </si>
  <si>
    <t>team laravel</t>
  </si>
  <si>
    <t>(wrong DivID)</t>
  </si>
  <si>
    <t>session laravel</t>
  </si>
  <si>
    <t>session_division</t>
  </si>
  <si>
    <t>sessID</t>
  </si>
  <si>
    <t>CompID</t>
  </si>
  <si>
    <t>Start</t>
  </si>
  <si>
    <t>SessionID</t>
  </si>
  <si>
    <t>sesssion team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</si>
</sst>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1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20"/>
      <color rgb="FF002060"/>
      <name val="Arial"/>
      <family val="2"/>
    </font>
    <font>
      <sz val="20"/>
      <color rgb="FF00206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/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/>
      <top style="thin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20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1"/>
    <xf numFmtId="0" fontId="4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22" fontId="0" fillId="0" borderId="0" xfId="0" applyNumberFormat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/>
    <xf numFmtId="22" fontId="0" fillId="4" borderId="0" xfId="0" applyNumberFormat="1" applyFill="1" applyAlignment="1">
      <alignment vertical="top"/>
    </xf>
    <xf numFmtId="0" fontId="4" fillId="4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top"/>
    </xf>
    <xf numFmtId="0" fontId="0" fillId="5" borderId="0" xfId="0" applyFill="1"/>
    <xf numFmtId="22" fontId="0" fillId="5" borderId="0" xfId="0" applyNumberFormat="1" applyFill="1" applyAlignment="1">
      <alignment vertical="top"/>
    </xf>
    <xf numFmtId="0" fontId="0" fillId="5" borderId="0" xfId="0" applyFill="1" applyAlignment="1">
      <alignment vertical="top"/>
    </xf>
    <xf numFmtId="0" fontId="4" fillId="5" borderId="0" xfId="0" applyFont="1" applyFill="1" applyAlignment="1">
      <alignment vertical="center" wrapText="1"/>
    </xf>
    <xf numFmtId="0" fontId="0" fillId="0" borderId="0" xfId="0" applyFill="1"/>
    <xf numFmtId="22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2" borderId="0" xfId="0" applyFill="1"/>
    <xf numFmtId="0" fontId="3" fillId="0" borderId="0" xfId="0" applyFont="1" applyFill="1"/>
    <xf numFmtId="0" fontId="3" fillId="0" borderId="1" xfId="0" applyFont="1" applyBorder="1"/>
    <xf numFmtId="0" fontId="6" fillId="0" borderId="0" xfId="0" applyFont="1"/>
    <xf numFmtId="0" fontId="7" fillId="0" borderId="0" xfId="2"/>
    <xf numFmtId="0" fontId="7" fillId="0" borderId="0" xfId="2" applyAlignment="1">
      <alignment horizontal="center" vertical="center"/>
    </xf>
    <xf numFmtId="0" fontId="7" fillId="0" borderId="0" xfId="2" applyAlignment="1">
      <alignment horizontal="left" vertical="center"/>
    </xf>
    <xf numFmtId="0" fontId="7" fillId="0" borderId="5" xfId="2" applyBorder="1" applyAlignment="1">
      <alignment horizontal="center" vertical="center" wrapText="1"/>
    </xf>
    <xf numFmtId="0" fontId="7" fillId="0" borderId="5" xfId="2" applyBorder="1" applyAlignment="1">
      <alignment horizontal="center" vertical="center"/>
    </xf>
    <xf numFmtId="0" fontId="10" fillId="0" borderId="5" xfId="2" applyFont="1" applyBorder="1" applyAlignment="1">
      <alignment horizontal="left" vertical="center"/>
    </xf>
    <xf numFmtId="0" fontId="10" fillId="2" borderId="5" xfId="2" applyFont="1" applyFill="1" applyBorder="1" applyAlignment="1">
      <alignment horizontal="center" vertical="center" wrapText="1"/>
    </xf>
    <xf numFmtId="0" fontId="10" fillId="2" borderId="5" xfId="2" applyFont="1" applyFill="1" applyBorder="1" applyAlignment="1">
      <alignment horizontal="center" vertical="center"/>
    </xf>
    <xf numFmtId="0" fontId="7" fillId="8" borderId="5" xfId="2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3" fillId="7" borderId="1" xfId="0" applyFont="1" applyFill="1" applyBorder="1"/>
    <xf numFmtId="0" fontId="6" fillId="7" borderId="0" xfId="0" applyFont="1" applyFill="1"/>
    <xf numFmtId="0" fontId="0" fillId="7" borderId="0" xfId="0" applyFill="1"/>
    <xf numFmtId="0" fontId="0" fillId="7" borderId="0" xfId="0" applyFont="1" applyFill="1"/>
    <xf numFmtId="0" fontId="3" fillId="7" borderId="0" xfId="0" applyFont="1" applyFill="1" applyBorder="1"/>
    <xf numFmtId="0" fontId="6" fillId="7" borderId="6" xfId="0" applyFont="1" applyFill="1" applyBorder="1"/>
    <xf numFmtId="0" fontId="6" fillId="7" borderId="7" xfId="0" applyFont="1" applyFill="1" applyBorder="1"/>
    <xf numFmtId="0" fontId="6" fillId="7" borderId="8" xfId="0" applyFont="1" applyFill="1" applyBorder="1"/>
    <xf numFmtId="0" fontId="5" fillId="0" borderId="0" xfId="0" applyFont="1" applyFill="1" applyAlignment="1">
      <alignment vertical="center"/>
    </xf>
    <xf numFmtId="0" fontId="0" fillId="7" borderId="0" xfId="0" applyFill="1" applyAlignment="1">
      <alignment vertical="top"/>
    </xf>
    <xf numFmtId="0" fontId="0" fillId="9" borderId="0" xfId="0" applyFill="1" applyAlignment="1">
      <alignment vertical="top"/>
    </xf>
    <xf numFmtId="1" fontId="3" fillId="0" borderId="0" xfId="0" applyNumberFormat="1" applyFont="1" applyFill="1"/>
    <xf numFmtId="1" fontId="0" fillId="0" borderId="0" xfId="0" applyNumberFormat="1" applyFill="1" applyAlignment="1">
      <alignment vertical="top"/>
    </xf>
    <xf numFmtId="1" fontId="0" fillId="0" borderId="0" xfId="0" applyNumberFormat="1" applyFill="1"/>
    <xf numFmtId="0" fontId="13" fillId="0" borderId="0" xfId="3" applyFont="1" applyAlignment="1">
      <alignment vertical="center"/>
    </xf>
    <xf numFmtId="0" fontId="14" fillId="0" borderId="13" xfId="3" applyFont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3" fillId="0" borderId="13" xfId="3" applyFont="1" applyBorder="1"/>
    <xf numFmtId="0" fontId="13" fillId="2" borderId="13" xfId="3" applyFont="1" applyFill="1" applyBorder="1"/>
    <xf numFmtId="0" fontId="13" fillId="0" borderId="13" xfId="3" applyFont="1" applyBorder="1" applyAlignment="1">
      <alignment vertical="center"/>
    </xf>
    <xf numFmtId="0" fontId="13" fillId="10" borderId="13" xfId="3" applyFont="1" applyFill="1" applyBorder="1"/>
    <xf numFmtId="0" fontId="15" fillId="0" borderId="0" xfId="3" applyFont="1" applyAlignment="1">
      <alignment vertical="center"/>
    </xf>
    <xf numFmtId="0" fontId="13" fillId="0" borderId="13" xfId="3" applyFont="1" applyBorder="1" applyAlignment="1">
      <alignment horizontal="left"/>
    </xf>
    <xf numFmtId="0" fontId="13" fillId="0" borderId="14" xfId="3" applyFont="1" applyBorder="1"/>
    <xf numFmtId="0" fontId="13" fillId="0" borderId="15" xfId="3" applyFont="1" applyBorder="1"/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5" xfId="3" applyFont="1" applyBorder="1"/>
    <xf numFmtId="0" fontId="13" fillId="0" borderId="5" xfId="3" applyFont="1" applyBorder="1" applyAlignment="1">
      <alignment vertical="center"/>
    </xf>
    <xf numFmtId="0" fontId="13" fillId="0" borderId="5" xfId="3" applyFont="1" applyBorder="1" applyAlignment="1">
      <alignment horizontal="left"/>
    </xf>
    <xf numFmtId="0" fontId="16" fillId="0" borderId="0" xfId="3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13" xfId="0" applyFont="1" applyBorder="1"/>
    <xf numFmtId="0" fontId="13" fillId="2" borderId="13" xfId="0" applyFont="1" applyFill="1" applyBorder="1"/>
    <xf numFmtId="0" fontId="13" fillId="0" borderId="13" xfId="0" applyFont="1" applyBorder="1" applyAlignment="1">
      <alignment vertical="center"/>
    </xf>
    <xf numFmtId="0" fontId="13" fillId="0" borderId="0" xfId="0" applyFont="1"/>
    <xf numFmtId="0" fontId="15" fillId="0" borderId="0" xfId="0" applyFont="1" applyAlignment="1">
      <alignment vertical="center"/>
    </xf>
    <xf numFmtId="0" fontId="13" fillId="0" borderId="16" xfId="0" applyFont="1" applyBorder="1"/>
    <xf numFmtId="0" fontId="13" fillId="0" borderId="19" xfId="0" applyFont="1" applyBorder="1"/>
    <xf numFmtId="0" fontId="13" fillId="0" borderId="18" xfId="0" applyFont="1" applyBorder="1"/>
    <xf numFmtId="0" fontId="13" fillId="0" borderId="20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5" xfId="0" applyFont="1" applyBorder="1"/>
    <xf numFmtId="0" fontId="13" fillId="0" borderId="13" xfId="0" applyFont="1" applyBorder="1" applyAlignment="1">
      <alignment horizontal="left"/>
    </xf>
    <xf numFmtId="0" fontId="13" fillId="0" borderId="15" xfId="0" applyFont="1" applyBorder="1"/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left"/>
    </xf>
    <xf numFmtId="0" fontId="13" fillId="0" borderId="22" xfId="0" applyFont="1" applyBorder="1" applyAlignment="1">
      <alignment vertical="center"/>
    </xf>
    <xf numFmtId="0" fontId="13" fillId="0" borderId="22" xfId="0" applyFont="1" applyBorder="1"/>
    <xf numFmtId="0" fontId="13" fillId="0" borderId="19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0" fontId="14" fillId="0" borderId="11" xfId="3" applyFont="1" applyBorder="1" applyAlignment="1">
      <alignment horizontal="center" vertical="center"/>
    </xf>
    <xf numFmtId="0" fontId="14" fillId="0" borderId="12" xfId="3" applyFont="1" applyBorder="1" applyAlignment="1">
      <alignment horizontal="center" vertical="center"/>
    </xf>
    <xf numFmtId="0" fontId="14" fillId="0" borderId="15" xfId="3" applyFont="1" applyBorder="1" applyAlignment="1">
      <alignment horizontal="center" vertical="center"/>
    </xf>
    <xf numFmtId="0" fontId="14" fillId="0" borderId="18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0" fontId="14" fillId="0" borderId="0" xfId="3" applyFont="1" applyBorder="1" applyAlignment="1">
      <alignment vertical="center"/>
    </xf>
    <xf numFmtId="0" fontId="14" fillId="0" borderId="0" xfId="3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13" fillId="0" borderId="0" xfId="0" applyFont="1" applyBorder="1"/>
    <xf numFmtId="0" fontId="14" fillId="0" borderId="5" xfId="0" applyFont="1" applyBorder="1" applyAlignment="1">
      <alignment horizontal="center" vertical="center"/>
    </xf>
    <xf numFmtId="0" fontId="13" fillId="0" borderId="19" xfId="3" applyFont="1" applyBorder="1" applyAlignment="1">
      <alignment vertical="center"/>
    </xf>
    <xf numFmtId="0" fontId="13" fillId="0" borderId="0" xfId="3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12" xfId="3" applyFont="1" applyBorder="1"/>
    <xf numFmtId="0" fontId="13" fillId="0" borderId="12" xfId="3" applyFont="1" applyBorder="1" applyAlignment="1">
      <alignment vertical="center"/>
    </xf>
    <xf numFmtId="0" fontId="13" fillId="0" borderId="19" xfId="3" applyFont="1" applyBorder="1"/>
    <xf numFmtId="0" fontId="13" fillId="0" borderId="16" xfId="3" applyFont="1" applyBorder="1"/>
    <xf numFmtId="0" fontId="13" fillId="0" borderId="18" xfId="3" applyFont="1" applyBorder="1"/>
    <xf numFmtId="0" fontId="13" fillId="0" borderId="0" xfId="3" applyFont="1" applyBorder="1" applyAlignment="1">
      <alignment horizontal="left"/>
    </xf>
    <xf numFmtId="0" fontId="13" fillId="0" borderId="12" xfId="0" applyFont="1" applyBorder="1"/>
    <xf numFmtId="0" fontId="13" fillId="0" borderId="0" xfId="0" applyFont="1" applyBorder="1" applyAlignment="1">
      <alignment horizontal="left"/>
    </xf>
    <xf numFmtId="0" fontId="13" fillId="0" borderId="22" xfId="3" applyFont="1" applyBorder="1"/>
    <xf numFmtId="0" fontId="13" fillId="0" borderId="9" xfId="3" applyFont="1" applyBorder="1"/>
    <xf numFmtId="0" fontId="13" fillId="0" borderId="9" xfId="0" applyFont="1" applyBorder="1"/>
    <xf numFmtId="0" fontId="13" fillId="0" borderId="14" xfId="3" applyFont="1" applyBorder="1" applyAlignment="1">
      <alignment vertical="center"/>
    </xf>
    <xf numFmtId="0" fontId="13" fillId="0" borderId="20" xfId="0" applyFont="1" applyBorder="1"/>
    <xf numFmtId="0" fontId="13" fillId="0" borderId="16" xfId="0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17" xfId="3" applyFont="1" applyBorder="1"/>
    <xf numFmtId="0" fontId="13" fillId="0" borderId="12" xfId="0" applyFont="1" applyBorder="1" applyAlignment="1">
      <alignment horizontal="left"/>
    </xf>
    <xf numFmtId="0" fontId="13" fillId="0" borderId="17" xfId="0" applyFont="1" applyBorder="1"/>
    <xf numFmtId="0" fontId="13" fillId="0" borderId="18" xfId="3" applyFont="1" applyBorder="1" applyAlignment="1">
      <alignment vertical="center"/>
    </xf>
    <xf numFmtId="0" fontId="13" fillId="0" borderId="10" xfId="3" applyFont="1" applyBorder="1" applyAlignment="1">
      <alignment vertical="center"/>
    </xf>
    <xf numFmtId="0" fontId="13" fillId="0" borderId="10" xfId="0" applyFont="1" applyBorder="1" applyAlignment="1">
      <alignment horizontal="left"/>
    </xf>
    <xf numFmtId="0" fontId="13" fillId="0" borderId="10" xfId="0" applyFont="1" applyBorder="1" applyAlignment="1">
      <alignment vertical="center"/>
    </xf>
    <xf numFmtId="0" fontId="13" fillId="2" borderId="0" xfId="3" applyFont="1" applyFill="1" applyBorder="1"/>
    <xf numFmtId="0" fontId="13" fillId="2" borderId="0" xfId="0" applyFont="1" applyFill="1" applyBorder="1"/>
    <xf numFmtId="0" fontId="14" fillId="0" borderId="15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20" xfId="3" applyFont="1" applyBorder="1" applyAlignment="1">
      <alignment vertical="center"/>
    </xf>
    <xf numFmtId="0" fontId="13" fillId="0" borderId="10" xfId="0" applyFont="1" applyBorder="1"/>
    <xf numFmtId="0" fontId="15" fillId="0" borderId="13" xfId="0" applyFont="1" applyBorder="1" applyAlignment="1">
      <alignment vertical="center"/>
    </xf>
    <xf numFmtId="0" fontId="15" fillId="0" borderId="13" xfId="0" applyFont="1" applyBorder="1" applyAlignment="1">
      <alignment horizontal="center" vertical="center"/>
    </xf>
    <xf numFmtId="0" fontId="13" fillId="0" borderId="11" xfId="3" applyFont="1" applyBorder="1" applyAlignment="1">
      <alignment vertical="center"/>
    </xf>
    <xf numFmtId="0" fontId="13" fillId="0" borderId="11" xfId="0" applyFont="1" applyBorder="1"/>
    <xf numFmtId="0" fontId="13" fillId="5" borderId="0" xfId="0" applyFont="1" applyFill="1" applyAlignment="1">
      <alignment vertical="center"/>
    </xf>
    <xf numFmtId="0" fontId="13" fillId="5" borderId="0" xfId="3" applyFont="1" applyFill="1" applyAlignment="1">
      <alignment vertical="center"/>
    </xf>
    <xf numFmtId="0" fontId="15" fillId="0" borderId="0" xfId="3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3" fillId="0" borderId="12" xfId="3" applyFont="1" applyBorder="1" applyAlignment="1">
      <alignment horizontal="left"/>
    </xf>
    <xf numFmtId="0" fontId="13" fillId="0" borderId="23" xfId="3" applyFont="1" applyBorder="1"/>
    <xf numFmtId="0" fontId="15" fillId="0" borderId="0" xfId="3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3" fillId="0" borderId="23" xfId="3" applyFont="1" applyBorder="1" applyAlignment="1">
      <alignment vertical="center"/>
    </xf>
    <xf numFmtId="0" fontId="13" fillId="2" borderId="22" xfId="3" applyFont="1" applyFill="1" applyBorder="1"/>
    <xf numFmtId="0" fontId="13" fillId="2" borderId="22" xfId="0" applyFont="1" applyFill="1" applyBorder="1"/>
    <xf numFmtId="0" fontId="14" fillId="0" borderId="17" xfId="0" applyFont="1" applyBorder="1" applyAlignment="1">
      <alignment horizontal="center" vertical="center"/>
    </xf>
    <xf numFmtId="0" fontId="13" fillId="0" borderId="22" xfId="3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3" fillId="0" borderId="10" xfId="3" applyFont="1" applyBorder="1"/>
    <xf numFmtId="0" fontId="16" fillId="0" borderId="19" xfId="3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3" fillId="0" borderId="11" xfId="3" applyFont="1" applyBorder="1"/>
    <xf numFmtId="0" fontId="15" fillId="0" borderId="0" xfId="0" applyFont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3" fillId="0" borderId="21" xfId="3" applyFont="1" applyBorder="1"/>
    <xf numFmtId="0" fontId="13" fillId="0" borderId="9" xfId="3" applyFont="1" applyBorder="1" applyAlignment="1">
      <alignment horizontal="left"/>
    </xf>
    <xf numFmtId="0" fontId="13" fillId="0" borderId="9" xfId="0" applyFont="1" applyBorder="1" applyAlignment="1">
      <alignment vertical="center"/>
    </xf>
    <xf numFmtId="0" fontId="14" fillId="0" borderId="23" xfId="3" applyFont="1" applyBorder="1" applyAlignment="1">
      <alignment horizontal="center" vertical="center"/>
    </xf>
    <xf numFmtId="0" fontId="13" fillId="2" borderId="5" xfId="0" applyFont="1" applyFill="1" applyBorder="1"/>
    <xf numFmtId="0" fontId="13" fillId="2" borderId="5" xfId="3" applyFont="1" applyFill="1" applyBorder="1"/>
    <xf numFmtId="0" fontId="13" fillId="2" borderId="15" xfId="0" applyFont="1" applyFill="1" applyBorder="1"/>
    <xf numFmtId="0" fontId="13" fillId="0" borderId="9" xfId="0" applyFont="1" applyBorder="1" applyAlignment="1">
      <alignment horizontal="left"/>
    </xf>
    <xf numFmtId="0" fontId="14" fillId="0" borderId="19" xfId="3" applyFont="1" applyBorder="1" applyAlignment="1">
      <alignment vertical="center"/>
    </xf>
    <xf numFmtId="0" fontId="15" fillId="0" borderId="19" xfId="3" applyFont="1" applyBorder="1" applyAlignment="1">
      <alignment horizontal="center" vertical="center"/>
    </xf>
    <xf numFmtId="0" fontId="15" fillId="0" borderId="22" xfId="3" applyFont="1" applyBorder="1" applyAlignment="1">
      <alignment horizontal="center" vertical="center"/>
    </xf>
    <xf numFmtId="0" fontId="14" fillId="0" borderId="22" xfId="3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5" xfId="3" applyFont="1" applyBorder="1" applyAlignment="1">
      <alignment vertical="center"/>
    </xf>
    <xf numFmtId="0" fontId="15" fillId="0" borderId="17" xfId="3" applyFont="1" applyBorder="1" applyAlignment="1">
      <alignment vertical="center"/>
    </xf>
    <xf numFmtId="0" fontId="13" fillId="2" borderId="19" xfId="0" applyFont="1" applyFill="1" applyBorder="1"/>
    <xf numFmtId="0" fontId="13" fillId="0" borderId="14" xfId="0" applyFont="1" applyBorder="1" applyAlignment="1">
      <alignment horizontal="left"/>
    </xf>
    <xf numFmtId="0" fontId="0" fillId="9" borderId="0" xfId="0" applyFill="1"/>
    <xf numFmtId="0" fontId="11" fillId="0" borderId="1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167" fontId="0" fillId="0" borderId="0" xfId="0" applyNumberFormat="1"/>
  </cellXfs>
  <cellStyles count="4">
    <cellStyle name="Hyperlink" xfId="1" builtinId="8"/>
    <cellStyle name="Normal" xfId="0" builtinId="0"/>
    <cellStyle name="Normal 2" xfId="2" xr:uid="{4FA2DE62-BD66-1E4E-803B-89C524E65E7C}"/>
    <cellStyle name="Normal 3" xfId="3" xr:uid="{D60C1F7C-0932-FA47-BE07-35A22C69E6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32706" cy="971176"/>
    <xdr:pic>
      <xdr:nvPicPr>
        <xdr:cNvPr id="2" name="Picture 1">
          <a:extLst>
            <a:ext uri="{FF2B5EF4-FFF2-40B4-BE49-F238E27FC236}">
              <a16:creationId xmlns:a16="http://schemas.microsoft.com/office/drawing/2014/main" id="{31D51B55-9DFC-6C49-8563-E5FCB31897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32706" cy="9711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highburycali@gmail.com" TargetMode="External"/><Relationship Id="rId3" Type="http://schemas.openxmlformats.org/officeDocument/2006/relationships/hyperlink" Target="http://www.seafordcalisthenicsclub.org.au/" TargetMode="External"/><Relationship Id="rId7" Type="http://schemas.openxmlformats.org/officeDocument/2006/relationships/hyperlink" Target="mailto:aurora.cali.college@gmail.com" TargetMode="External"/><Relationship Id="rId2" Type="http://schemas.openxmlformats.org/officeDocument/2006/relationships/hyperlink" Target="http://www.innovationcalisthenicsclub.com.au/" TargetMode="External"/><Relationship Id="rId1" Type="http://schemas.openxmlformats.org/officeDocument/2006/relationships/hyperlink" Target="http://www.hvcalisthenics.com/" TargetMode="External"/><Relationship Id="rId6" Type="http://schemas.openxmlformats.org/officeDocument/2006/relationships/hyperlink" Target="mailto:jemcalisthenics@gmail.com" TargetMode="External"/><Relationship Id="rId5" Type="http://schemas.openxmlformats.org/officeDocument/2006/relationships/hyperlink" Target="mailto:murraybridgecalisthenicsclub@outlook.com" TargetMode="External"/><Relationship Id="rId4" Type="http://schemas.openxmlformats.org/officeDocument/2006/relationships/hyperlink" Target="http://www.aurora-calisthenics.websyte.com.au/" TargetMode="External"/><Relationship Id="rId9" Type="http://schemas.openxmlformats.org/officeDocument/2006/relationships/hyperlink" Target="mailto:seaviewcalisthenicscolleg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9239-A764-1A46-BD88-AF5CB97580BD}">
  <dimension ref="A1:O13"/>
  <sheetViews>
    <sheetView workbookViewId="0">
      <selection activeCell="H21" sqref="H21"/>
    </sheetView>
  </sheetViews>
  <sheetFormatPr baseColWidth="10" defaultColWidth="13.83203125" defaultRowHeight="16" x14ac:dyDescent="0.2"/>
  <cols>
    <col min="1" max="14" width="13.83203125" style="54"/>
    <col min="15" max="15" width="16" style="54" bestFit="1" customWidth="1"/>
  </cols>
  <sheetData>
    <row r="1" spans="1:15" s="39" customFormat="1" ht="17" thickBot="1" x14ac:dyDescent="0.25">
      <c r="A1" s="52" t="s">
        <v>1107</v>
      </c>
      <c r="B1" s="52" t="s">
        <v>931</v>
      </c>
      <c r="C1" s="52" t="s">
        <v>156</v>
      </c>
      <c r="D1" s="52" t="s">
        <v>1074</v>
      </c>
      <c r="E1" s="52" t="s">
        <v>1119</v>
      </c>
      <c r="F1" s="52" t="s">
        <v>1113</v>
      </c>
      <c r="G1" s="52" t="s">
        <v>1117</v>
      </c>
      <c r="H1" s="56" t="s">
        <v>1167</v>
      </c>
      <c r="I1" s="52" t="s">
        <v>937</v>
      </c>
      <c r="J1" s="52" t="s">
        <v>1112</v>
      </c>
      <c r="K1" s="52" t="s">
        <v>240</v>
      </c>
      <c r="L1" s="52" t="s">
        <v>1095</v>
      </c>
      <c r="M1" s="52" t="s">
        <v>1120</v>
      </c>
      <c r="N1" s="52" t="s">
        <v>1115</v>
      </c>
      <c r="O1" s="52" t="s">
        <v>1125</v>
      </c>
    </row>
    <row r="2" spans="1:15" s="40" customFormat="1" x14ac:dyDescent="0.2">
      <c r="A2" s="53"/>
      <c r="B2" s="53"/>
      <c r="C2" s="53"/>
      <c r="D2" s="53" t="s">
        <v>156</v>
      </c>
      <c r="E2" s="53"/>
      <c r="F2" s="53" t="s">
        <v>1119</v>
      </c>
      <c r="G2" s="53"/>
      <c r="H2" s="57" t="s">
        <v>1074</v>
      </c>
      <c r="I2" s="53" t="s">
        <v>1165</v>
      </c>
      <c r="J2" s="53"/>
      <c r="K2" s="53" t="s">
        <v>1112</v>
      </c>
      <c r="L2" s="53" t="s">
        <v>1113</v>
      </c>
      <c r="M2" s="53" t="s">
        <v>1095</v>
      </c>
      <c r="N2" s="53" t="s">
        <v>937</v>
      </c>
      <c r="O2" s="53" t="s">
        <v>1107</v>
      </c>
    </row>
    <row r="3" spans="1:15" s="40" customFormat="1" x14ac:dyDescent="0.2">
      <c r="A3" s="53"/>
      <c r="B3" s="53"/>
      <c r="C3" s="53"/>
      <c r="D3" s="53"/>
      <c r="E3" s="53"/>
      <c r="F3" s="53"/>
      <c r="G3" s="53"/>
      <c r="H3" s="58" t="s">
        <v>1166</v>
      </c>
      <c r="I3" s="53" t="s">
        <v>1117</v>
      </c>
      <c r="J3" s="53"/>
      <c r="K3" s="53"/>
      <c r="L3" s="53" t="s">
        <v>1107</v>
      </c>
      <c r="M3" s="53" t="s">
        <v>240</v>
      </c>
      <c r="N3" s="53" t="s">
        <v>1114</v>
      </c>
      <c r="O3" s="53" t="s">
        <v>1112</v>
      </c>
    </row>
    <row r="4" spans="1:15" s="40" customFormat="1" ht="17" thickBot="1" x14ac:dyDescent="0.25">
      <c r="A4" s="53"/>
      <c r="B4" s="53"/>
      <c r="C4" s="53"/>
      <c r="D4" s="53"/>
      <c r="E4" s="53"/>
      <c r="F4" s="53"/>
      <c r="G4" s="53"/>
      <c r="H4" s="59" t="s">
        <v>1119</v>
      </c>
      <c r="I4" s="53"/>
      <c r="J4" s="53"/>
      <c r="K4" s="53"/>
      <c r="L4" s="53" t="s">
        <v>1116</v>
      </c>
      <c r="M4" s="53"/>
      <c r="N4" s="53"/>
      <c r="O4" s="53"/>
    </row>
    <row r="5" spans="1:15" s="40" customFormat="1" x14ac:dyDescent="0.2">
      <c r="A5" s="53"/>
      <c r="B5" s="53"/>
      <c r="C5" s="53"/>
      <c r="D5" s="53"/>
      <c r="E5" s="53"/>
      <c r="F5" s="53"/>
      <c r="G5" s="53"/>
      <c r="H5" s="53" t="s">
        <v>931</v>
      </c>
      <c r="I5" s="53"/>
      <c r="J5" s="53"/>
      <c r="K5" s="53"/>
      <c r="L5" s="53" t="s">
        <v>1118</v>
      </c>
      <c r="M5" s="53"/>
      <c r="N5" s="53"/>
      <c r="O5" s="53"/>
    </row>
    <row r="7" spans="1:15" x14ac:dyDescent="0.2">
      <c r="A7" s="54" t="s">
        <v>157</v>
      </c>
      <c r="B7" s="54" t="s">
        <v>157</v>
      </c>
      <c r="C7" s="54" t="s">
        <v>157</v>
      </c>
      <c r="D7" s="54" t="s">
        <v>1129</v>
      </c>
      <c r="E7" s="54" t="s">
        <v>157</v>
      </c>
      <c r="F7" s="54" t="s">
        <v>157</v>
      </c>
      <c r="G7" s="54" t="s">
        <v>1122</v>
      </c>
      <c r="J7" s="55" t="s">
        <v>157</v>
      </c>
      <c r="K7" s="55" t="s">
        <v>1129</v>
      </c>
      <c r="L7" s="55" t="s">
        <v>1121</v>
      </c>
      <c r="M7" s="54" t="s">
        <v>1124</v>
      </c>
      <c r="N7" s="54" t="s">
        <v>1124</v>
      </c>
      <c r="O7" s="54" t="s">
        <v>1126</v>
      </c>
    </row>
    <row r="8" spans="1:15" x14ac:dyDescent="0.2">
      <c r="A8" s="54" t="s">
        <v>1122</v>
      </c>
      <c r="B8" s="54" t="s">
        <v>1122</v>
      </c>
      <c r="D8" s="54" t="s">
        <v>1128</v>
      </c>
      <c r="E8" s="54" t="s">
        <v>1123</v>
      </c>
      <c r="F8" s="54" t="s">
        <v>1159</v>
      </c>
      <c r="J8" s="54" t="s">
        <v>1164</v>
      </c>
      <c r="K8" s="54" t="s">
        <v>1128</v>
      </c>
      <c r="N8" s="54" t="s">
        <v>1163</v>
      </c>
      <c r="O8" s="54" t="s">
        <v>1127</v>
      </c>
    </row>
    <row r="9" spans="1:15" x14ac:dyDescent="0.2">
      <c r="D9" s="54" t="s">
        <v>183</v>
      </c>
      <c r="F9" s="54" t="s">
        <v>1160</v>
      </c>
      <c r="J9" s="55"/>
      <c r="K9" s="54" t="s">
        <v>1157</v>
      </c>
      <c r="N9" s="54" t="s">
        <v>1168</v>
      </c>
    </row>
    <row r="10" spans="1:15" x14ac:dyDescent="0.2">
      <c r="D10" s="54" t="s">
        <v>161</v>
      </c>
      <c r="N10" s="54" t="s">
        <v>1169</v>
      </c>
    </row>
    <row r="11" spans="1:15" x14ac:dyDescent="0.2">
      <c r="D11" s="54" t="s">
        <v>158</v>
      </c>
    </row>
    <row r="12" spans="1:15" x14ac:dyDescent="0.2">
      <c r="D12" s="54" t="s">
        <v>159</v>
      </c>
    </row>
    <row r="13" spans="1:15" x14ac:dyDescent="0.2">
      <c r="D13" s="5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7523-26C7-124B-B498-9B095D8E08D6}">
  <dimension ref="A1:F249"/>
  <sheetViews>
    <sheetView workbookViewId="0">
      <pane ySplit="1" topLeftCell="A211" activePane="bottomLeft" state="frozen"/>
      <selection pane="bottomLeft" activeCell="A2" sqref="A2:A249"/>
    </sheetView>
  </sheetViews>
  <sheetFormatPr baseColWidth="10" defaultRowHeight="16" x14ac:dyDescent="0.2"/>
  <cols>
    <col min="1" max="1" width="12.83203125" bestFit="1" customWidth="1"/>
  </cols>
  <sheetData>
    <row r="1" spans="1:6" x14ac:dyDescent="0.2">
      <c r="A1" t="s">
        <v>1200</v>
      </c>
      <c r="B1" t="s">
        <v>1199</v>
      </c>
      <c r="C1" t="s">
        <v>1180</v>
      </c>
      <c r="D1" t="s">
        <v>1197</v>
      </c>
      <c r="E1" t="s">
        <v>1198</v>
      </c>
      <c r="F1" t="s">
        <v>1178</v>
      </c>
    </row>
    <row r="2" spans="1:6" x14ac:dyDescent="0.2">
      <c r="A2" t="str">
        <f>"c"&amp;C2&amp;"ag"&amp;D2&amp;"y"&amp;E2&amp;"d"&amp;F2</f>
        <v>c1ag3y1d104</v>
      </c>
      <c r="B2">
        <v>1</v>
      </c>
      <c r="C2">
        <v>1</v>
      </c>
      <c r="D2">
        <v>3</v>
      </c>
      <c r="E2">
        <v>1</v>
      </c>
      <c r="F2">
        <v>104</v>
      </c>
    </row>
    <row r="3" spans="1:6" x14ac:dyDescent="0.2">
      <c r="A3" t="str">
        <f t="shared" ref="A3:A66" si="0">"c"&amp;C3&amp;"ag"&amp;D3&amp;"y"&amp;E3&amp;"d"&amp;F3</f>
        <v>c1ag3y2d104</v>
      </c>
      <c r="B3">
        <v>2</v>
      </c>
      <c r="C3">
        <v>1</v>
      </c>
      <c r="D3">
        <v>3</v>
      </c>
      <c r="E3">
        <v>2</v>
      </c>
      <c r="F3">
        <v>104</v>
      </c>
    </row>
    <row r="4" spans="1:6" x14ac:dyDescent="0.2">
      <c r="A4" t="str">
        <f t="shared" si="0"/>
        <v>c1ag4y1d103</v>
      </c>
      <c r="B4">
        <v>3</v>
      </c>
      <c r="C4">
        <v>1</v>
      </c>
      <c r="D4">
        <v>4</v>
      </c>
      <c r="E4">
        <v>1</v>
      </c>
      <c r="F4">
        <v>103</v>
      </c>
    </row>
    <row r="5" spans="1:6" x14ac:dyDescent="0.2">
      <c r="A5" t="str">
        <f t="shared" si="0"/>
        <v>c1ag5y2d104</v>
      </c>
      <c r="B5">
        <v>4</v>
      </c>
      <c r="C5">
        <v>1</v>
      </c>
      <c r="D5">
        <v>5</v>
      </c>
      <c r="E5">
        <v>2</v>
      </c>
      <c r="F5">
        <v>104</v>
      </c>
    </row>
    <row r="6" spans="1:6" x14ac:dyDescent="0.2">
      <c r="A6" t="str">
        <f t="shared" si="0"/>
        <v>c10ag3y1d105</v>
      </c>
      <c r="B6">
        <v>5</v>
      </c>
      <c r="C6">
        <v>10</v>
      </c>
      <c r="D6">
        <v>3</v>
      </c>
      <c r="E6">
        <v>1</v>
      </c>
      <c r="F6">
        <v>105</v>
      </c>
    </row>
    <row r="7" spans="1:6" x14ac:dyDescent="0.2">
      <c r="A7" t="str">
        <f t="shared" si="0"/>
        <v>c10ag3y2d105</v>
      </c>
      <c r="B7">
        <v>6</v>
      </c>
      <c r="C7">
        <v>10</v>
      </c>
      <c r="D7">
        <v>3</v>
      </c>
      <c r="E7">
        <v>2</v>
      </c>
      <c r="F7">
        <v>105</v>
      </c>
    </row>
    <row r="8" spans="1:6" x14ac:dyDescent="0.2">
      <c r="A8" t="str">
        <f t="shared" si="0"/>
        <v>c10ag4y1d104</v>
      </c>
      <c r="B8">
        <v>7</v>
      </c>
      <c r="C8">
        <v>10</v>
      </c>
      <c r="D8">
        <v>4</v>
      </c>
      <c r="E8">
        <v>1</v>
      </c>
      <c r="F8">
        <v>104</v>
      </c>
    </row>
    <row r="9" spans="1:6" x14ac:dyDescent="0.2">
      <c r="A9" t="str">
        <f t="shared" si="0"/>
        <v>c10ag5y1d104</v>
      </c>
      <c r="B9">
        <v>8</v>
      </c>
      <c r="C9">
        <v>10</v>
      </c>
      <c r="D9">
        <v>5</v>
      </c>
      <c r="E9">
        <v>1</v>
      </c>
      <c r="F9">
        <v>104</v>
      </c>
    </row>
    <row r="10" spans="1:6" x14ac:dyDescent="0.2">
      <c r="A10" t="str">
        <f t="shared" si="0"/>
        <v>c10ag5y2d104</v>
      </c>
      <c r="B10">
        <v>9</v>
      </c>
      <c r="C10">
        <v>10</v>
      </c>
      <c r="D10">
        <v>5</v>
      </c>
      <c r="E10">
        <v>2</v>
      </c>
      <c r="F10">
        <v>104</v>
      </c>
    </row>
    <row r="11" spans="1:6" x14ac:dyDescent="0.2">
      <c r="A11" t="str">
        <f t="shared" si="0"/>
        <v>c10ag6y1d103</v>
      </c>
      <c r="B11">
        <v>10</v>
      </c>
      <c r="C11">
        <v>10</v>
      </c>
      <c r="D11">
        <v>6</v>
      </c>
      <c r="E11">
        <v>1</v>
      </c>
      <c r="F11">
        <v>103</v>
      </c>
    </row>
    <row r="12" spans="1:6" x14ac:dyDescent="0.2">
      <c r="A12" t="str">
        <f t="shared" si="0"/>
        <v>c10ag6y2d103</v>
      </c>
      <c r="B12">
        <v>11</v>
      </c>
      <c r="C12">
        <v>10</v>
      </c>
      <c r="D12">
        <v>6</v>
      </c>
      <c r="E12">
        <v>2</v>
      </c>
      <c r="F12">
        <v>103</v>
      </c>
    </row>
    <row r="13" spans="1:6" x14ac:dyDescent="0.2">
      <c r="A13" t="str">
        <f t="shared" si="0"/>
        <v>c11ag3y1d102</v>
      </c>
      <c r="B13">
        <v>12</v>
      </c>
      <c r="C13">
        <v>11</v>
      </c>
      <c r="D13">
        <v>3</v>
      </c>
      <c r="E13">
        <v>1</v>
      </c>
      <c r="F13">
        <v>102</v>
      </c>
    </row>
    <row r="14" spans="1:6" x14ac:dyDescent="0.2">
      <c r="A14" t="str">
        <f t="shared" si="0"/>
        <v>c11ag3y2d102</v>
      </c>
      <c r="B14">
        <v>13</v>
      </c>
      <c r="C14">
        <v>11</v>
      </c>
      <c r="D14">
        <v>3</v>
      </c>
      <c r="E14">
        <v>2</v>
      </c>
      <c r="F14">
        <v>102</v>
      </c>
    </row>
    <row r="15" spans="1:6" x14ac:dyDescent="0.2">
      <c r="A15" t="str">
        <f t="shared" si="0"/>
        <v>c11ag4y1d102</v>
      </c>
      <c r="B15">
        <v>14</v>
      </c>
      <c r="C15">
        <v>11</v>
      </c>
      <c r="D15">
        <v>4</v>
      </c>
      <c r="E15">
        <v>1</v>
      </c>
      <c r="F15">
        <v>102</v>
      </c>
    </row>
    <row r="16" spans="1:6" x14ac:dyDescent="0.2">
      <c r="A16" t="str">
        <f t="shared" si="0"/>
        <v>c11ag4y2d102</v>
      </c>
      <c r="B16">
        <v>15</v>
      </c>
      <c r="C16">
        <v>11</v>
      </c>
      <c r="D16">
        <v>4</v>
      </c>
      <c r="E16">
        <v>2</v>
      </c>
      <c r="F16">
        <v>102</v>
      </c>
    </row>
    <row r="17" spans="1:6" x14ac:dyDescent="0.2">
      <c r="A17" t="str">
        <f t="shared" si="0"/>
        <v>c11ag5y1d103</v>
      </c>
      <c r="B17">
        <v>16</v>
      </c>
      <c r="C17">
        <v>11</v>
      </c>
      <c r="D17">
        <v>5</v>
      </c>
      <c r="E17">
        <v>1</v>
      </c>
      <c r="F17">
        <v>103</v>
      </c>
    </row>
    <row r="18" spans="1:6" x14ac:dyDescent="0.2">
      <c r="A18" t="str">
        <f t="shared" si="0"/>
        <v>c11ag5y2d103</v>
      </c>
      <c r="B18">
        <v>17</v>
      </c>
      <c r="C18">
        <v>11</v>
      </c>
      <c r="D18">
        <v>5</v>
      </c>
      <c r="E18">
        <v>2</v>
      </c>
      <c r="F18">
        <v>103</v>
      </c>
    </row>
    <row r="19" spans="1:6" x14ac:dyDescent="0.2">
      <c r="A19" t="str">
        <f t="shared" si="0"/>
        <v>c12ag3y1d100</v>
      </c>
      <c r="B19">
        <v>18</v>
      </c>
      <c r="C19">
        <v>12</v>
      </c>
      <c r="D19">
        <v>3</v>
      </c>
      <c r="E19">
        <v>1</v>
      </c>
      <c r="F19">
        <v>100</v>
      </c>
    </row>
    <row r="20" spans="1:6" x14ac:dyDescent="0.2">
      <c r="A20" t="str">
        <f t="shared" si="0"/>
        <v>c12ag3y2d100</v>
      </c>
      <c r="B20">
        <v>19</v>
      </c>
      <c r="C20">
        <v>12</v>
      </c>
      <c r="D20">
        <v>3</v>
      </c>
      <c r="E20">
        <v>2</v>
      </c>
      <c r="F20">
        <v>100</v>
      </c>
    </row>
    <row r="21" spans="1:6" x14ac:dyDescent="0.2">
      <c r="A21" t="str">
        <f t="shared" si="0"/>
        <v>c12ag4y1d100</v>
      </c>
      <c r="B21">
        <v>20</v>
      </c>
      <c r="C21">
        <v>12</v>
      </c>
      <c r="D21">
        <v>4</v>
      </c>
      <c r="E21">
        <v>1</v>
      </c>
      <c r="F21">
        <v>100</v>
      </c>
    </row>
    <row r="22" spans="1:6" x14ac:dyDescent="0.2">
      <c r="A22" t="str">
        <f t="shared" si="0"/>
        <v>c12ag4y2d100</v>
      </c>
      <c r="B22">
        <v>21</v>
      </c>
      <c r="C22">
        <v>12</v>
      </c>
      <c r="D22">
        <v>4</v>
      </c>
      <c r="E22">
        <v>2</v>
      </c>
      <c r="F22">
        <v>100</v>
      </c>
    </row>
    <row r="23" spans="1:6" x14ac:dyDescent="0.2">
      <c r="A23" t="str">
        <f t="shared" si="0"/>
        <v>c12ag5y1d101</v>
      </c>
      <c r="B23">
        <v>22</v>
      </c>
      <c r="C23">
        <v>12</v>
      </c>
      <c r="D23">
        <v>5</v>
      </c>
      <c r="E23">
        <v>1</v>
      </c>
      <c r="F23">
        <v>101</v>
      </c>
    </row>
    <row r="24" spans="1:6" x14ac:dyDescent="0.2">
      <c r="A24" t="str">
        <f t="shared" si="0"/>
        <v>c12ag5y2d101</v>
      </c>
      <c r="B24">
        <v>23</v>
      </c>
      <c r="C24">
        <v>12</v>
      </c>
      <c r="D24">
        <v>5</v>
      </c>
      <c r="E24">
        <v>2</v>
      </c>
      <c r="F24">
        <v>101</v>
      </c>
    </row>
    <row r="25" spans="1:6" x14ac:dyDescent="0.2">
      <c r="A25" t="str">
        <f t="shared" si="0"/>
        <v>c12ag6y1d101</v>
      </c>
      <c r="B25">
        <v>24</v>
      </c>
      <c r="C25">
        <v>12</v>
      </c>
      <c r="D25">
        <v>6</v>
      </c>
      <c r="E25">
        <v>1</v>
      </c>
      <c r="F25">
        <v>101</v>
      </c>
    </row>
    <row r="26" spans="1:6" x14ac:dyDescent="0.2">
      <c r="A26" t="str">
        <f t="shared" si="0"/>
        <v>c12ag6y2d101</v>
      </c>
      <c r="B26">
        <v>25</v>
      </c>
      <c r="C26">
        <v>12</v>
      </c>
      <c r="D26">
        <v>6</v>
      </c>
      <c r="E26">
        <v>2</v>
      </c>
      <c r="F26">
        <v>101</v>
      </c>
    </row>
    <row r="27" spans="1:6" x14ac:dyDescent="0.2">
      <c r="A27" t="str">
        <f t="shared" si="0"/>
        <v>c13ag3y1d101</v>
      </c>
      <c r="B27">
        <v>26</v>
      </c>
      <c r="C27">
        <v>13</v>
      </c>
      <c r="D27">
        <v>3</v>
      </c>
      <c r="E27">
        <v>1</v>
      </c>
      <c r="F27">
        <v>101</v>
      </c>
    </row>
    <row r="28" spans="1:6" x14ac:dyDescent="0.2">
      <c r="A28" t="str">
        <f t="shared" si="0"/>
        <v>c13ag3y2d101</v>
      </c>
      <c r="B28">
        <v>27</v>
      </c>
      <c r="C28">
        <v>13</v>
      </c>
      <c r="D28">
        <v>3</v>
      </c>
      <c r="E28">
        <v>2</v>
      </c>
      <c r="F28">
        <v>101</v>
      </c>
    </row>
    <row r="29" spans="1:6" x14ac:dyDescent="0.2">
      <c r="A29" t="str">
        <f t="shared" si="0"/>
        <v>c13ag4y1d101</v>
      </c>
      <c r="B29">
        <v>28</v>
      </c>
      <c r="C29">
        <v>13</v>
      </c>
      <c r="D29">
        <v>4</v>
      </c>
      <c r="E29">
        <v>1</v>
      </c>
      <c r="F29">
        <v>101</v>
      </c>
    </row>
    <row r="30" spans="1:6" x14ac:dyDescent="0.2">
      <c r="A30" t="str">
        <f t="shared" si="0"/>
        <v>c13ag4y2d101</v>
      </c>
      <c r="B30">
        <v>29</v>
      </c>
      <c r="C30">
        <v>13</v>
      </c>
      <c r="D30">
        <v>4</v>
      </c>
      <c r="E30">
        <v>2</v>
      </c>
      <c r="F30">
        <v>101</v>
      </c>
    </row>
    <row r="31" spans="1:6" x14ac:dyDescent="0.2">
      <c r="A31" t="str">
        <f t="shared" si="0"/>
        <v>c13ag5y1d101</v>
      </c>
      <c r="B31">
        <v>30</v>
      </c>
      <c r="C31">
        <v>13</v>
      </c>
      <c r="D31">
        <v>5</v>
      </c>
      <c r="E31">
        <v>1</v>
      </c>
      <c r="F31">
        <v>101</v>
      </c>
    </row>
    <row r="32" spans="1:6" x14ac:dyDescent="0.2">
      <c r="A32" t="str">
        <f t="shared" si="0"/>
        <v>c13ag5y2d101</v>
      </c>
      <c r="B32">
        <v>31</v>
      </c>
      <c r="C32">
        <v>13</v>
      </c>
      <c r="D32">
        <v>5</v>
      </c>
      <c r="E32">
        <v>2</v>
      </c>
      <c r="F32">
        <v>101</v>
      </c>
    </row>
    <row r="33" spans="1:6" x14ac:dyDescent="0.2">
      <c r="A33" t="str">
        <f t="shared" si="0"/>
        <v>c13ag6y1d101</v>
      </c>
      <c r="B33">
        <v>32</v>
      </c>
      <c r="C33">
        <v>13</v>
      </c>
      <c r="D33">
        <v>6</v>
      </c>
      <c r="E33">
        <v>1</v>
      </c>
      <c r="F33">
        <v>101</v>
      </c>
    </row>
    <row r="34" spans="1:6" x14ac:dyDescent="0.2">
      <c r="A34" t="str">
        <f t="shared" si="0"/>
        <v>c13ag6y2d101</v>
      </c>
      <c r="B34">
        <v>33</v>
      </c>
      <c r="C34">
        <v>13</v>
      </c>
      <c r="D34">
        <v>6</v>
      </c>
      <c r="E34">
        <v>2</v>
      </c>
      <c r="F34">
        <v>101</v>
      </c>
    </row>
    <row r="35" spans="1:6" x14ac:dyDescent="0.2">
      <c r="A35" t="str">
        <f t="shared" si="0"/>
        <v>c14ag3y1d100</v>
      </c>
      <c r="B35">
        <v>34</v>
      </c>
      <c r="C35">
        <v>14</v>
      </c>
      <c r="D35">
        <v>3</v>
      </c>
      <c r="E35">
        <v>1</v>
      </c>
      <c r="F35">
        <v>100</v>
      </c>
    </row>
    <row r="36" spans="1:6" x14ac:dyDescent="0.2">
      <c r="A36" t="str">
        <f t="shared" si="0"/>
        <v>c14ag3y2d100</v>
      </c>
      <c r="B36">
        <v>35</v>
      </c>
      <c r="C36">
        <v>14</v>
      </c>
      <c r="D36">
        <v>3</v>
      </c>
      <c r="E36">
        <v>2</v>
      </c>
      <c r="F36">
        <v>100</v>
      </c>
    </row>
    <row r="37" spans="1:6" x14ac:dyDescent="0.2">
      <c r="A37" t="str">
        <f t="shared" si="0"/>
        <v>c14ag4y1d100</v>
      </c>
      <c r="B37">
        <v>36</v>
      </c>
      <c r="C37">
        <v>14</v>
      </c>
      <c r="D37">
        <v>4</v>
      </c>
      <c r="E37">
        <v>1</v>
      </c>
      <c r="F37">
        <v>100</v>
      </c>
    </row>
    <row r="38" spans="1:6" x14ac:dyDescent="0.2">
      <c r="A38" t="str">
        <f t="shared" si="0"/>
        <v>c14ag4y2d100</v>
      </c>
      <c r="B38">
        <v>37</v>
      </c>
      <c r="C38">
        <v>14</v>
      </c>
      <c r="D38">
        <v>4</v>
      </c>
      <c r="E38">
        <v>2</v>
      </c>
      <c r="F38">
        <v>100</v>
      </c>
    </row>
    <row r="39" spans="1:6" x14ac:dyDescent="0.2">
      <c r="A39" t="str">
        <f t="shared" si="0"/>
        <v>c14ag5y1d101</v>
      </c>
      <c r="B39">
        <v>38</v>
      </c>
      <c r="C39">
        <v>14</v>
      </c>
      <c r="D39">
        <v>5</v>
      </c>
      <c r="E39">
        <v>1</v>
      </c>
      <c r="F39">
        <v>101</v>
      </c>
    </row>
    <row r="40" spans="1:6" x14ac:dyDescent="0.2">
      <c r="A40" t="str">
        <f t="shared" si="0"/>
        <v>c14ag5y2d101</v>
      </c>
      <c r="B40">
        <v>39</v>
      </c>
      <c r="C40">
        <v>14</v>
      </c>
      <c r="D40">
        <v>5</v>
      </c>
      <c r="E40">
        <v>2</v>
      </c>
      <c r="F40">
        <v>101</v>
      </c>
    </row>
    <row r="41" spans="1:6" x14ac:dyDescent="0.2">
      <c r="A41" t="str">
        <f t="shared" si="0"/>
        <v>c14ag6y1d101</v>
      </c>
      <c r="B41">
        <v>40</v>
      </c>
      <c r="C41">
        <v>14</v>
      </c>
      <c r="D41">
        <v>6</v>
      </c>
      <c r="E41">
        <v>1</v>
      </c>
      <c r="F41">
        <v>101</v>
      </c>
    </row>
    <row r="42" spans="1:6" x14ac:dyDescent="0.2">
      <c r="A42" t="str">
        <f t="shared" si="0"/>
        <v>c14ag6y2d101</v>
      </c>
      <c r="B42">
        <v>41</v>
      </c>
      <c r="C42">
        <v>14</v>
      </c>
      <c r="D42">
        <v>6</v>
      </c>
      <c r="E42">
        <v>2</v>
      </c>
      <c r="F42">
        <v>101</v>
      </c>
    </row>
    <row r="43" spans="1:6" x14ac:dyDescent="0.2">
      <c r="A43" t="str">
        <f t="shared" si="0"/>
        <v>c15ag3y1d102</v>
      </c>
      <c r="B43">
        <v>42</v>
      </c>
      <c r="C43">
        <v>15</v>
      </c>
      <c r="D43">
        <v>3</v>
      </c>
      <c r="E43">
        <v>1</v>
      </c>
      <c r="F43">
        <v>102</v>
      </c>
    </row>
    <row r="44" spans="1:6" x14ac:dyDescent="0.2">
      <c r="A44" t="str">
        <f t="shared" si="0"/>
        <v>c15ag3y2d102</v>
      </c>
      <c r="B44">
        <v>43</v>
      </c>
      <c r="C44">
        <v>15</v>
      </c>
      <c r="D44">
        <v>3</v>
      </c>
      <c r="E44">
        <v>2</v>
      </c>
      <c r="F44">
        <v>102</v>
      </c>
    </row>
    <row r="45" spans="1:6" x14ac:dyDescent="0.2">
      <c r="A45" t="str">
        <f t="shared" si="0"/>
        <v>c15ag4y1d102</v>
      </c>
      <c r="B45">
        <v>44</v>
      </c>
      <c r="C45">
        <v>15</v>
      </c>
      <c r="D45">
        <v>4</v>
      </c>
      <c r="E45">
        <v>1</v>
      </c>
      <c r="F45">
        <v>102</v>
      </c>
    </row>
    <row r="46" spans="1:6" x14ac:dyDescent="0.2">
      <c r="A46" t="str">
        <f t="shared" si="0"/>
        <v>c15ag4y2d102</v>
      </c>
      <c r="B46">
        <v>45</v>
      </c>
      <c r="C46">
        <v>15</v>
      </c>
      <c r="D46">
        <v>4</v>
      </c>
      <c r="E46">
        <v>2</v>
      </c>
      <c r="F46">
        <v>102</v>
      </c>
    </row>
    <row r="47" spans="1:6" x14ac:dyDescent="0.2">
      <c r="A47" t="str">
        <f t="shared" si="0"/>
        <v>c15ag5y1d102</v>
      </c>
      <c r="B47">
        <v>46</v>
      </c>
      <c r="C47">
        <v>15</v>
      </c>
      <c r="D47">
        <v>5</v>
      </c>
      <c r="E47">
        <v>1</v>
      </c>
      <c r="F47">
        <v>102</v>
      </c>
    </row>
    <row r="48" spans="1:6" x14ac:dyDescent="0.2">
      <c r="A48" t="str">
        <f t="shared" si="0"/>
        <v>c15ag5y2d102</v>
      </c>
      <c r="B48">
        <v>47</v>
      </c>
      <c r="C48">
        <v>15</v>
      </c>
      <c r="D48">
        <v>5</v>
      </c>
      <c r="E48">
        <v>2</v>
      </c>
      <c r="F48">
        <v>102</v>
      </c>
    </row>
    <row r="49" spans="1:6" x14ac:dyDescent="0.2">
      <c r="A49" t="str">
        <f t="shared" si="0"/>
        <v>c15ag6y1d102</v>
      </c>
      <c r="B49">
        <v>48</v>
      </c>
      <c r="C49">
        <v>15</v>
      </c>
      <c r="D49">
        <v>6</v>
      </c>
      <c r="E49">
        <v>1</v>
      </c>
      <c r="F49">
        <v>102</v>
      </c>
    </row>
    <row r="50" spans="1:6" x14ac:dyDescent="0.2">
      <c r="A50" t="str">
        <f t="shared" si="0"/>
        <v>c15ag6y2d102</v>
      </c>
      <c r="B50">
        <v>49</v>
      </c>
      <c r="C50">
        <v>15</v>
      </c>
      <c r="D50">
        <v>6</v>
      </c>
      <c r="E50">
        <v>2</v>
      </c>
      <c r="F50">
        <v>102</v>
      </c>
    </row>
    <row r="51" spans="1:6" x14ac:dyDescent="0.2">
      <c r="A51" t="str">
        <f t="shared" si="0"/>
        <v>c16ag3y1d104</v>
      </c>
      <c r="B51">
        <v>50</v>
      </c>
      <c r="C51">
        <v>16</v>
      </c>
      <c r="D51">
        <v>3</v>
      </c>
      <c r="E51">
        <v>1</v>
      </c>
      <c r="F51">
        <v>104</v>
      </c>
    </row>
    <row r="52" spans="1:6" x14ac:dyDescent="0.2">
      <c r="A52" t="str">
        <f t="shared" si="0"/>
        <v>c16ag3y2d104</v>
      </c>
      <c r="B52">
        <v>51</v>
      </c>
      <c r="C52">
        <v>16</v>
      </c>
      <c r="D52">
        <v>3</v>
      </c>
      <c r="E52">
        <v>2</v>
      </c>
      <c r="F52">
        <v>104</v>
      </c>
    </row>
    <row r="53" spans="1:6" x14ac:dyDescent="0.2">
      <c r="A53" t="str">
        <f t="shared" si="0"/>
        <v>c16ag4y1d104</v>
      </c>
      <c r="B53">
        <v>52</v>
      </c>
      <c r="C53">
        <v>16</v>
      </c>
      <c r="D53">
        <v>4</v>
      </c>
      <c r="E53">
        <v>1</v>
      </c>
      <c r="F53">
        <v>104</v>
      </c>
    </row>
    <row r="54" spans="1:6" x14ac:dyDescent="0.2">
      <c r="A54" t="str">
        <f t="shared" si="0"/>
        <v>c16ag4y2d104</v>
      </c>
      <c r="B54">
        <v>53</v>
      </c>
      <c r="C54">
        <v>16</v>
      </c>
      <c r="D54">
        <v>4</v>
      </c>
      <c r="E54">
        <v>2</v>
      </c>
      <c r="F54">
        <v>104</v>
      </c>
    </row>
    <row r="55" spans="1:6" x14ac:dyDescent="0.2">
      <c r="A55" t="str">
        <f t="shared" si="0"/>
        <v>c16ag5y1d103</v>
      </c>
      <c r="B55">
        <v>54</v>
      </c>
      <c r="C55">
        <v>16</v>
      </c>
      <c r="D55">
        <v>5</v>
      </c>
      <c r="E55">
        <v>1</v>
      </c>
      <c r="F55">
        <v>103</v>
      </c>
    </row>
    <row r="56" spans="1:6" x14ac:dyDescent="0.2">
      <c r="A56" t="str">
        <f t="shared" si="0"/>
        <v>c16ag5y2d103</v>
      </c>
      <c r="B56">
        <v>55</v>
      </c>
      <c r="C56">
        <v>16</v>
      </c>
      <c r="D56">
        <v>5</v>
      </c>
      <c r="E56">
        <v>2</v>
      </c>
      <c r="F56">
        <v>103</v>
      </c>
    </row>
    <row r="57" spans="1:6" x14ac:dyDescent="0.2">
      <c r="A57" t="str">
        <f t="shared" si="0"/>
        <v>c16ag6y1d102</v>
      </c>
      <c r="B57">
        <v>56</v>
      </c>
      <c r="C57">
        <v>16</v>
      </c>
      <c r="D57">
        <v>6</v>
      </c>
      <c r="E57">
        <v>1</v>
      </c>
      <c r="F57">
        <v>102</v>
      </c>
    </row>
    <row r="58" spans="1:6" x14ac:dyDescent="0.2">
      <c r="A58" t="str">
        <f t="shared" si="0"/>
        <v>c16ag6y2d102</v>
      </c>
      <c r="B58">
        <v>57</v>
      </c>
      <c r="C58">
        <v>16</v>
      </c>
      <c r="D58">
        <v>6</v>
      </c>
      <c r="E58">
        <v>2</v>
      </c>
      <c r="F58">
        <v>102</v>
      </c>
    </row>
    <row r="59" spans="1:6" x14ac:dyDescent="0.2">
      <c r="A59" t="str">
        <f t="shared" si="0"/>
        <v>c17ag3y1d105</v>
      </c>
      <c r="B59">
        <v>58</v>
      </c>
      <c r="C59">
        <v>17</v>
      </c>
      <c r="D59">
        <v>3</v>
      </c>
      <c r="E59">
        <v>1</v>
      </c>
      <c r="F59">
        <v>105</v>
      </c>
    </row>
    <row r="60" spans="1:6" x14ac:dyDescent="0.2">
      <c r="A60" t="str">
        <f t="shared" si="0"/>
        <v>c17ag3y2d105</v>
      </c>
      <c r="B60">
        <v>59</v>
      </c>
      <c r="C60">
        <v>17</v>
      </c>
      <c r="D60">
        <v>3</v>
      </c>
      <c r="E60">
        <v>2</v>
      </c>
      <c r="F60">
        <v>105</v>
      </c>
    </row>
    <row r="61" spans="1:6" x14ac:dyDescent="0.2">
      <c r="A61" t="str">
        <f t="shared" si="0"/>
        <v>c17ag4y1d105</v>
      </c>
      <c r="B61">
        <v>60</v>
      </c>
      <c r="C61">
        <v>17</v>
      </c>
      <c r="D61">
        <v>4</v>
      </c>
      <c r="E61">
        <v>1</v>
      </c>
      <c r="F61">
        <v>105</v>
      </c>
    </row>
    <row r="62" spans="1:6" x14ac:dyDescent="0.2">
      <c r="A62" t="str">
        <f t="shared" si="0"/>
        <v>c17ag4y2d104</v>
      </c>
      <c r="B62">
        <v>61</v>
      </c>
      <c r="C62">
        <v>17</v>
      </c>
      <c r="D62">
        <v>4</v>
      </c>
      <c r="E62">
        <v>2</v>
      </c>
      <c r="F62">
        <v>104</v>
      </c>
    </row>
    <row r="63" spans="1:6" x14ac:dyDescent="0.2">
      <c r="A63" t="str">
        <f t="shared" si="0"/>
        <v>c17ag5y2d104</v>
      </c>
      <c r="B63">
        <v>62</v>
      </c>
      <c r="C63">
        <v>17</v>
      </c>
      <c r="D63">
        <v>5</v>
      </c>
      <c r="E63">
        <v>2</v>
      </c>
      <c r="F63">
        <v>104</v>
      </c>
    </row>
    <row r="64" spans="1:6" x14ac:dyDescent="0.2">
      <c r="A64" t="str">
        <f t="shared" si="0"/>
        <v>c18ag3y1d103</v>
      </c>
      <c r="B64">
        <v>63</v>
      </c>
      <c r="C64">
        <v>18</v>
      </c>
      <c r="D64">
        <v>3</v>
      </c>
      <c r="E64">
        <v>1</v>
      </c>
      <c r="F64">
        <v>103</v>
      </c>
    </row>
    <row r="65" spans="1:6" x14ac:dyDescent="0.2">
      <c r="A65" t="str">
        <f t="shared" si="0"/>
        <v>c18ag3y2d103</v>
      </c>
      <c r="B65">
        <v>64</v>
      </c>
      <c r="C65">
        <v>18</v>
      </c>
      <c r="D65">
        <v>3</v>
      </c>
      <c r="E65">
        <v>2</v>
      </c>
      <c r="F65">
        <v>103</v>
      </c>
    </row>
    <row r="66" spans="1:6" x14ac:dyDescent="0.2">
      <c r="A66" t="str">
        <f t="shared" si="0"/>
        <v>c18ag4y1d103</v>
      </c>
      <c r="B66">
        <v>65</v>
      </c>
      <c r="C66">
        <v>18</v>
      </c>
      <c r="D66">
        <v>4</v>
      </c>
      <c r="E66">
        <v>1</v>
      </c>
      <c r="F66">
        <v>103</v>
      </c>
    </row>
    <row r="67" spans="1:6" x14ac:dyDescent="0.2">
      <c r="A67" t="str">
        <f t="shared" ref="A67:A130" si="1">"c"&amp;C67&amp;"ag"&amp;D67&amp;"y"&amp;E67&amp;"d"&amp;F67</f>
        <v>c18ag4y2d103</v>
      </c>
      <c r="B67">
        <v>66</v>
      </c>
      <c r="C67">
        <v>18</v>
      </c>
      <c r="D67">
        <v>4</v>
      </c>
      <c r="E67">
        <v>2</v>
      </c>
      <c r="F67">
        <v>103</v>
      </c>
    </row>
    <row r="68" spans="1:6" x14ac:dyDescent="0.2">
      <c r="A68" t="str">
        <f t="shared" si="1"/>
        <v>c18ag5y1d104</v>
      </c>
      <c r="B68">
        <v>67</v>
      </c>
      <c r="C68">
        <v>18</v>
      </c>
      <c r="D68">
        <v>5</v>
      </c>
      <c r="E68">
        <v>1</v>
      </c>
      <c r="F68">
        <v>104</v>
      </c>
    </row>
    <row r="69" spans="1:6" x14ac:dyDescent="0.2">
      <c r="A69" t="str">
        <f t="shared" si="1"/>
        <v>c18ag5y2d104</v>
      </c>
      <c r="B69">
        <v>68</v>
      </c>
      <c r="C69">
        <v>18</v>
      </c>
      <c r="D69">
        <v>5</v>
      </c>
      <c r="E69">
        <v>2</v>
      </c>
      <c r="F69">
        <v>104</v>
      </c>
    </row>
    <row r="70" spans="1:6" x14ac:dyDescent="0.2">
      <c r="A70" t="str">
        <f t="shared" si="1"/>
        <v>c19ag4y1d105</v>
      </c>
      <c r="B70">
        <v>69</v>
      </c>
      <c r="C70">
        <v>19</v>
      </c>
      <c r="D70">
        <v>4</v>
      </c>
      <c r="E70">
        <v>1</v>
      </c>
      <c r="F70">
        <v>105</v>
      </c>
    </row>
    <row r="71" spans="1:6" x14ac:dyDescent="0.2">
      <c r="A71" t="str">
        <f t="shared" si="1"/>
        <v>c19ag4y2d104</v>
      </c>
      <c r="B71">
        <v>70</v>
      </c>
      <c r="C71">
        <v>19</v>
      </c>
      <c r="D71">
        <v>4</v>
      </c>
      <c r="E71">
        <v>2</v>
      </c>
      <c r="F71">
        <v>104</v>
      </c>
    </row>
    <row r="72" spans="1:6" x14ac:dyDescent="0.2">
      <c r="A72" t="str">
        <f t="shared" si="1"/>
        <v>c19ag5y1d104</v>
      </c>
      <c r="B72">
        <v>71</v>
      </c>
      <c r="C72">
        <v>19</v>
      </c>
      <c r="D72">
        <v>5</v>
      </c>
      <c r="E72">
        <v>1</v>
      </c>
      <c r="F72">
        <v>104</v>
      </c>
    </row>
    <row r="73" spans="1:6" x14ac:dyDescent="0.2">
      <c r="A73" t="str">
        <f t="shared" si="1"/>
        <v>c19ag5y2d103</v>
      </c>
      <c r="B73">
        <v>72</v>
      </c>
      <c r="C73">
        <v>19</v>
      </c>
      <c r="D73">
        <v>5</v>
      </c>
      <c r="E73">
        <v>2</v>
      </c>
      <c r="F73">
        <v>103</v>
      </c>
    </row>
    <row r="74" spans="1:6" x14ac:dyDescent="0.2">
      <c r="A74" t="str">
        <f t="shared" si="1"/>
        <v>c2ag3y1d103</v>
      </c>
      <c r="B74">
        <v>73</v>
      </c>
      <c r="C74">
        <v>2</v>
      </c>
      <c r="D74">
        <v>3</v>
      </c>
      <c r="E74">
        <v>1</v>
      </c>
      <c r="F74">
        <v>103</v>
      </c>
    </row>
    <row r="75" spans="1:6" x14ac:dyDescent="0.2">
      <c r="A75" t="str">
        <f t="shared" si="1"/>
        <v>c2ag3y2d103</v>
      </c>
      <c r="B75">
        <v>74</v>
      </c>
      <c r="C75">
        <v>2</v>
      </c>
      <c r="D75">
        <v>3</v>
      </c>
      <c r="E75">
        <v>2</v>
      </c>
      <c r="F75">
        <v>103</v>
      </c>
    </row>
    <row r="76" spans="1:6" x14ac:dyDescent="0.2">
      <c r="A76" t="str">
        <f t="shared" si="1"/>
        <v>c2ag4y1d102</v>
      </c>
      <c r="B76">
        <v>75</v>
      </c>
      <c r="C76">
        <v>2</v>
      </c>
      <c r="D76">
        <v>4</v>
      </c>
      <c r="E76">
        <v>1</v>
      </c>
      <c r="F76">
        <v>102</v>
      </c>
    </row>
    <row r="77" spans="1:6" x14ac:dyDescent="0.2">
      <c r="A77" t="str">
        <f t="shared" si="1"/>
        <v>c2ag4y2d102</v>
      </c>
      <c r="B77">
        <v>76</v>
      </c>
      <c r="C77">
        <v>2</v>
      </c>
      <c r="D77">
        <v>4</v>
      </c>
      <c r="E77">
        <v>2</v>
      </c>
      <c r="F77">
        <v>102</v>
      </c>
    </row>
    <row r="78" spans="1:6" x14ac:dyDescent="0.2">
      <c r="A78" t="str">
        <f t="shared" si="1"/>
        <v>c2ag5y1d102</v>
      </c>
      <c r="B78">
        <v>77</v>
      </c>
      <c r="C78">
        <v>2</v>
      </c>
      <c r="D78">
        <v>5</v>
      </c>
      <c r="E78">
        <v>1</v>
      </c>
      <c r="F78">
        <v>102</v>
      </c>
    </row>
    <row r="79" spans="1:6" x14ac:dyDescent="0.2">
      <c r="A79" t="str">
        <f t="shared" si="1"/>
        <v>c2ag5y2d102</v>
      </c>
      <c r="B79">
        <v>78</v>
      </c>
      <c r="C79">
        <v>2</v>
      </c>
      <c r="D79">
        <v>5</v>
      </c>
      <c r="E79">
        <v>2</v>
      </c>
      <c r="F79">
        <v>102</v>
      </c>
    </row>
    <row r="80" spans="1:6" x14ac:dyDescent="0.2">
      <c r="A80" t="str">
        <f t="shared" si="1"/>
        <v>c2ag6y1d103</v>
      </c>
      <c r="B80">
        <v>79</v>
      </c>
      <c r="C80">
        <v>2</v>
      </c>
      <c r="D80">
        <v>6</v>
      </c>
      <c r="E80">
        <v>1</v>
      </c>
      <c r="F80">
        <v>103</v>
      </c>
    </row>
    <row r="81" spans="1:6" x14ac:dyDescent="0.2">
      <c r="A81" t="str">
        <f t="shared" si="1"/>
        <v>c2ag6y2d103</v>
      </c>
      <c r="B81">
        <v>80</v>
      </c>
      <c r="C81">
        <v>2</v>
      </c>
      <c r="D81">
        <v>6</v>
      </c>
      <c r="E81">
        <v>2</v>
      </c>
      <c r="F81">
        <v>103</v>
      </c>
    </row>
    <row r="82" spans="1:6" x14ac:dyDescent="0.2">
      <c r="A82" t="str">
        <f t="shared" si="1"/>
        <v>c20ag3y2d105</v>
      </c>
      <c r="B82">
        <v>81</v>
      </c>
      <c r="C82">
        <v>20</v>
      </c>
      <c r="D82">
        <v>3</v>
      </c>
      <c r="E82">
        <v>2</v>
      </c>
      <c r="F82">
        <v>105</v>
      </c>
    </row>
    <row r="83" spans="1:6" x14ac:dyDescent="0.2">
      <c r="A83" t="str">
        <f t="shared" si="1"/>
        <v>c20ag4y2d105</v>
      </c>
      <c r="B83">
        <v>82</v>
      </c>
      <c r="C83">
        <v>20</v>
      </c>
      <c r="D83">
        <v>4</v>
      </c>
      <c r="E83">
        <v>2</v>
      </c>
      <c r="F83">
        <v>105</v>
      </c>
    </row>
    <row r="84" spans="1:6" x14ac:dyDescent="0.2">
      <c r="A84" t="str">
        <f t="shared" si="1"/>
        <v>c20ag5y2d104</v>
      </c>
      <c r="B84">
        <v>83</v>
      </c>
      <c r="C84">
        <v>20</v>
      </c>
      <c r="D84">
        <v>5</v>
      </c>
      <c r="E84">
        <v>2</v>
      </c>
      <c r="F84">
        <v>104</v>
      </c>
    </row>
    <row r="85" spans="1:6" x14ac:dyDescent="0.2">
      <c r="A85" t="str">
        <f t="shared" si="1"/>
        <v>c21ag4y1d104</v>
      </c>
      <c r="B85">
        <v>84</v>
      </c>
      <c r="C85">
        <v>21</v>
      </c>
      <c r="D85">
        <v>4</v>
      </c>
      <c r="E85">
        <v>1</v>
      </c>
      <c r="F85">
        <v>104</v>
      </c>
    </row>
    <row r="86" spans="1:6" x14ac:dyDescent="0.2">
      <c r="A86" t="str">
        <f t="shared" si="1"/>
        <v>c21ag4y2d104</v>
      </c>
      <c r="B86">
        <v>85</v>
      </c>
      <c r="C86">
        <v>21</v>
      </c>
      <c r="D86">
        <v>4</v>
      </c>
      <c r="E86">
        <v>2</v>
      </c>
      <c r="F86">
        <v>104</v>
      </c>
    </row>
    <row r="87" spans="1:6" x14ac:dyDescent="0.2">
      <c r="A87" t="str">
        <f t="shared" si="1"/>
        <v>c21ag5y1d103</v>
      </c>
      <c r="B87">
        <v>86</v>
      </c>
      <c r="C87">
        <v>21</v>
      </c>
      <c r="D87">
        <v>5</v>
      </c>
      <c r="E87">
        <v>1</v>
      </c>
      <c r="F87">
        <v>103</v>
      </c>
    </row>
    <row r="88" spans="1:6" x14ac:dyDescent="0.2">
      <c r="A88" t="str">
        <f t="shared" si="1"/>
        <v>c21ag5y2d102</v>
      </c>
      <c r="B88">
        <v>87</v>
      </c>
      <c r="C88">
        <v>21</v>
      </c>
      <c r="D88">
        <v>5</v>
      </c>
      <c r="E88">
        <v>2</v>
      </c>
      <c r="F88">
        <v>102</v>
      </c>
    </row>
    <row r="89" spans="1:6" x14ac:dyDescent="0.2">
      <c r="A89" t="str">
        <f t="shared" si="1"/>
        <v>c22ag3y1d105</v>
      </c>
      <c r="B89">
        <v>88</v>
      </c>
      <c r="C89">
        <v>22</v>
      </c>
      <c r="D89">
        <v>3</v>
      </c>
      <c r="E89">
        <v>1</v>
      </c>
      <c r="F89">
        <v>105</v>
      </c>
    </row>
    <row r="90" spans="1:6" x14ac:dyDescent="0.2">
      <c r="A90" t="str">
        <f t="shared" si="1"/>
        <v>c22ag3y2d105</v>
      </c>
      <c r="B90">
        <v>89</v>
      </c>
      <c r="C90">
        <v>22</v>
      </c>
      <c r="D90">
        <v>3</v>
      </c>
      <c r="E90">
        <v>2</v>
      </c>
      <c r="F90">
        <v>105</v>
      </c>
    </row>
    <row r="91" spans="1:6" x14ac:dyDescent="0.2">
      <c r="A91" t="str">
        <f t="shared" si="1"/>
        <v>c22ag4y1d104</v>
      </c>
      <c r="B91">
        <v>90</v>
      </c>
      <c r="C91">
        <v>22</v>
      </c>
      <c r="D91">
        <v>4</v>
      </c>
      <c r="E91">
        <v>1</v>
      </c>
      <c r="F91">
        <v>104</v>
      </c>
    </row>
    <row r="92" spans="1:6" x14ac:dyDescent="0.2">
      <c r="A92" t="str">
        <f t="shared" si="1"/>
        <v>c22ag5y2d104</v>
      </c>
      <c r="B92">
        <v>91</v>
      </c>
      <c r="C92">
        <v>22</v>
      </c>
      <c r="D92">
        <v>5</v>
      </c>
      <c r="E92">
        <v>2</v>
      </c>
      <c r="F92">
        <v>104</v>
      </c>
    </row>
    <row r="93" spans="1:6" x14ac:dyDescent="0.2">
      <c r="A93" t="str">
        <f t="shared" si="1"/>
        <v>c22ag6y1d103</v>
      </c>
      <c r="B93">
        <v>92</v>
      </c>
      <c r="C93">
        <v>22</v>
      </c>
      <c r="D93">
        <v>6</v>
      </c>
      <c r="E93">
        <v>1</v>
      </c>
      <c r="F93">
        <v>103</v>
      </c>
    </row>
    <row r="94" spans="1:6" x14ac:dyDescent="0.2">
      <c r="A94" t="str">
        <f t="shared" si="1"/>
        <v>c24ag3y1d102</v>
      </c>
      <c r="B94">
        <v>93</v>
      </c>
      <c r="C94">
        <v>24</v>
      </c>
      <c r="D94">
        <v>3</v>
      </c>
      <c r="E94">
        <v>1</v>
      </c>
      <c r="F94">
        <v>102</v>
      </c>
    </row>
    <row r="95" spans="1:6" x14ac:dyDescent="0.2">
      <c r="A95" t="str">
        <f t="shared" si="1"/>
        <v>c24ag3y2d102</v>
      </c>
      <c r="B95">
        <v>94</v>
      </c>
      <c r="C95">
        <v>24</v>
      </c>
      <c r="D95">
        <v>3</v>
      </c>
      <c r="E95">
        <v>2</v>
      </c>
      <c r="F95">
        <v>102</v>
      </c>
    </row>
    <row r="96" spans="1:6" x14ac:dyDescent="0.2">
      <c r="A96" t="str">
        <f t="shared" si="1"/>
        <v>c24ag4y1d103</v>
      </c>
      <c r="B96">
        <v>95</v>
      </c>
      <c r="C96">
        <v>24</v>
      </c>
      <c r="D96">
        <v>4</v>
      </c>
      <c r="E96">
        <v>1</v>
      </c>
      <c r="F96">
        <v>103</v>
      </c>
    </row>
    <row r="97" spans="1:6" x14ac:dyDescent="0.2">
      <c r="A97" t="str">
        <f t="shared" si="1"/>
        <v>c24ag4y2d103</v>
      </c>
      <c r="B97">
        <v>96</v>
      </c>
      <c r="C97">
        <v>24</v>
      </c>
      <c r="D97">
        <v>4</v>
      </c>
      <c r="E97">
        <v>2</v>
      </c>
      <c r="F97">
        <v>103</v>
      </c>
    </row>
    <row r="98" spans="1:6" x14ac:dyDescent="0.2">
      <c r="A98" t="str">
        <f t="shared" si="1"/>
        <v>c24ag5y1d102</v>
      </c>
      <c r="B98">
        <v>97</v>
      </c>
      <c r="C98">
        <v>24</v>
      </c>
      <c r="D98">
        <v>5</v>
      </c>
      <c r="E98">
        <v>1</v>
      </c>
      <c r="F98">
        <v>102</v>
      </c>
    </row>
    <row r="99" spans="1:6" x14ac:dyDescent="0.2">
      <c r="A99" t="str">
        <f t="shared" si="1"/>
        <v>c25ag3y1d103</v>
      </c>
      <c r="B99">
        <v>98</v>
      </c>
      <c r="C99">
        <v>25</v>
      </c>
      <c r="D99">
        <v>3</v>
      </c>
      <c r="E99">
        <v>1</v>
      </c>
      <c r="F99">
        <v>103</v>
      </c>
    </row>
    <row r="100" spans="1:6" x14ac:dyDescent="0.2">
      <c r="A100" t="str">
        <f t="shared" si="1"/>
        <v>c25ag3y2d103</v>
      </c>
      <c r="B100">
        <v>99</v>
      </c>
      <c r="C100">
        <v>25</v>
      </c>
      <c r="D100">
        <v>3</v>
      </c>
      <c r="E100">
        <v>2</v>
      </c>
      <c r="F100">
        <v>103</v>
      </c>
    </row>
    <row r="101" spans="1:6" x14ac:dyDescent="0.2">
      <c r="A101" t="str">
        <f t="shared" si="1"/>
        <v>c25ag4y1d105</v>
      </c>
      <c r="B101">
        <v>100</v>
      </c>
      <c r="C101">
        <v>25</v>
      </c>
      <c r="D101">
        <v>4</v>
      </c>
      <c r="E101">
        <v>1</v>
      </c>
      <c r="F101">
        <v>105</v>
      </c>
    </row>
    <row r="102" spans="1:6" x14ac:dyDescent="0.2">
      <c r="A102" t="str">
        <f t="shared" si="1"/>
        <v>c25ag4y2d105</v>
      </c>
      <c r="B102">
        <v>101</v>
      </c>
      <c r="C102">
        <v>25</v>
      </c>
      <c r="D102">
        <v>4</v>
      </c>
      <c r="E102">
        <v>2</v>
      </c>
      <c r="F102">
        <v>105</v>
      </c>
    </row>
    <row r="103" spans="1:6" x14ac:dyDescent="0.2">
      <c r="A103" t="str">
        <f t="shared" si="1"/>
        <v>c25ag5y1d102</v>
      </c>
      <c r="B103">
        <v>102</v>
      </c>
      <c r="C103">
        <v>25</v>
      </c>
      <c r="D103">
        <v>5</v>
      </c>
      <c r="E103">
        <v>1</v>
      </c>
      <c r="F103">
        <v>102</v>
      </c>
    </row>
    <row r="104" spans="1:6" x14ac:dyDescent="0.2">
      <c r="A104" t="str">
        <f t="shared" si="1"/>
        <v>c26ag3y1d105</v>
      </c>
      <c r="B104">
        <v>103</v>
      </c>
      <c r="C104">
        <v>26</v>
      </c>
      <c r="D104">
        <v>3</v>
      </c>
      <c r="E104">
        <v>1</v>
      </c>
      <c r="F104">
        <v>105</v>
      </c>
    </row>
    <row r="105" spans="1:6" x14ac:dyDescent="0.2">
      <c r="A105" t="str">
        <f t="shared" si="1"/>
        <v>c26ag3y2d104</v>
      </c>
      <c r="B105">
        <v>104</v>
      </c>
      <c r="C105">
        <v>26</v>
      </c>
      <c r="D105">
        <v>3</v>
      </c>
      <c r="E105">
        <v>2</v>
      </c>
      <c r="F105">
        <v>104</v>
      </c>
    </row>
    <row r="106" spans="1:6" x14ac:dyDescent="0.2">
      <c r="A106" t="str">
        <f t="shared" si="1"/>
        <v>c26ag4y1d105</v>
      </c>
      <c r="B106">
        <v>105</v>
      </c>
      <c r="C106">
        <v>26</v>
      </c>
      <c r="D106">
        <v>4</v>
      </c>
      <c r="E106">
        <v>1</v>
      </c>
      <c r="F106">
        <v>105</v>
      </c>
    </row>
    <row r="107" spans="1:6" x14ac:dyDescent="0.2">
      <c r="A107" t="str">
        <f t="shared" si="1"/>
        <v>c26ag4y2d104</v>
      </c>
      <c r="B107">
        <v>106</v>
      </c>
      <c r="C107">
        <v>26</v>
      </c>
      <c r="D107">
        <v>4</v>
      </c>
      <c r="E107">
        <v>2</v>
      </c>
      <c r="F107">
        <v>104</v>
      </c>
    </row>
    <row r="108" spans="1:6" x14ac:dyDescent="0.2">
      <c r="A108" t="str">
        <f t="shared" si="1"/>
        <v>c27ag3y1d102</v>
      </c>
      <c r="B108">
        <v>107</v>
      </c>
      <c r="C108">
        <v>27</v>
      </c>
      <c r="D108">
        <v>3</v>
      </c>
      <c r="E108">
        <v>1</v>
      </c>
      <c r="F108">
        <v>102</v>
      </c>
    </row>
    <row r="109" spans="1:6" x14ac:dyDescent="0.2">
      <c r="A109" t="str">
        <f t="shared" si="1"/>
        <v>c27ag3y2d102</v>
      </c>
      <c r="B109">
        <v>108</v>
      </c>
      <c r="C109">
        <v>27</v>
      </c>
      <c r="D109">
        <v>3</v>
      </c>
      <c r="E109">
        <v>2</v>
      </c>
      <c r="F109">
        <v>102</v>
      </c>
    </row>
    <row r="110" spans="1:6" x14ac:dyDescent="0.2">
      <c r="A110" t="str">
        <f t="shared" si="1"/>
        <v>c27ag4y1d102</v>
      </c>
      <c r="B110">
        <v>109</v>
      </c>
      <c r="C110">
        <v>27</v>
      </c>
      <c r="D110">
        <v>4</v>
      </c>
      <c r="E110">
        <v>1</v>
      </c>
      <c r="F110">
        <v>102</v>
      </c>
    </row>
    <row r="111" spans="1:6" x14ac:dyDescent="0.2">
      <c r="A111" t="str">
        <f t="shared" si="1"/>
        <v>c27ag4y2d102</v>
      </c>
      <c r="B111">
        <v>110</v>
      </c>
      <c r="C111">
        <v>27</v>
      </c>
      <c r="D111">
        <v>4</v>
      </c>
      <c r="E111">
        <v>2</v>
      </c>
      <c r="F111">
        <v>102</v>
      </c>
    </row>
    <row r="112" spans="1:6" x14ac:dyDescent="0.2">
      <c r="A112" t="str">
        <f t="shared" si="1"/>
        <v>c27ag5y1d101</v>
      </c>
      <c r="B112">
        <v>111</v>
      </c>
      <c r="C112">
        <v>27</v>
      </c>
      <c r="D112">
        <v>5</v>
      </c>
      <c r="E112">
        <v>1</v>
      </c>
      <c r="F112">
        <v>101</v>
      </c>
    </row>
    <row r="113" spans="1:6" x14ac:dyDescent="0.2">
      <c r="A113" t="str">
        <f t="shared" si="1"/>
        <v>c27ag5y2d101</v>
      </c>
      <c r="B113">
        <v>112</v>
      </c>
      <c r="C113">
        <v>27</v>
      </c>
      <c r="D113">
        <v>5</v>
      </c>
      <c r="E113">
        <v>2</v>
      </c>
      <c r="F113">
        <v>101</v>
      </c>
    </row>
    <row r="114" spans="1:6" x14ac:dyDescent="0.2">
      <c r="A114" t="str">
        <f t="shared" si="1"/>
        <v>c27ag6y1d102</v>
      </c>
      <c r="B114">
        <v>113</v>
      </c>
      <c r="C114">
        <v>27</v>
      </c>
      <c r="D114">
        <v>6</v>
      </c>
      <c r="E114">
        <v>1</v>
      </c>
      <c r="F114">
        <v>102</v>
      </c>
    </row>
    <row r="115" spans="1:6" x14ac:dyDescent="0.2">
      <c r="A115" t="str">
        <f t="shared" si="1"/>
        <v>c27ag6y2d102</v>
      </c>
      <c r="B115">
        <v>114</v>
      </c>
      <c r="C115">
        <v>27</v>
      </c>
      <c r="D115">
        <v>6</v>
      </c>
      <c r="E115">
        <v>2</v>
      </c>
      <c r="F115">
        <v>102</v>
      </c>
    </row>
    <row r="116" spans="1:6" x14ac:dyDescent="0.2">
      <c r="A116" t="str">
        <f t="shared" si="1"/>
        <v>c28ag3y1d103</v>
      </c>
      <c r="B116">
        <v>115</v>
      </c>
      <c r="C116">
        <v>28</v>
      </c>
      <c r="D116">
        <v>3</v>
      </c>
      <c r="E116">
        <v>1</v>
      </c>
      <c r="F116">
        <v>103</v>
      </c>
    </row>
    <row r="117" spans="1:6" x14ac:dyDescent="0.2">
      <c r="A117" t="str">
        <f t="shared" si="1"/>
        <v>c28ag3y2d103</v>
      </c>
      <c r="B117">
        <v>116</v>
      </c>
      <c r="C117">
        <v>28</v>
      </c>
      <c r="D117">
        <v>3</v>
      </c>
      <c r="E117">
        <v>2</v>
      </c>
      <c r="F117">
        <v>103</v>
      </c>
    </row>
    <row r="118" spans="1:6" x14ac:dyDescent="0.2">
      <c r="A118" t="str">
        <f t="shared" si="1"/>
        <v>c28ag4y1d103</v>
      </c>
      <c r="B118">
        <v>117</v>
      </c>
      <c r="C118">
        <v>28</v>
      </c>
      <c r="D118">
        <v>4</v>
      </c>
      <c r="E118">
        <v>1</v>
      </c>
      <c r="F118">
        <v>103</v>
      </c>
    </row>
    <row r="119" spans="1:6" x14ac:dyDescent="0.2">
      <c r="A119" t="str">
        <f t="shared" si="1"/>
        <v>c28ag4y2d103</v>
      </c>
      <c r="B119">
        <v>118</v>
      </c>
      <c r="C119">
        <v>28</v>
      </c>
      <c r="D119">
        <v>4</v>
      </c>
      <c r="E119">
        <v>2</v>
      </c>
      <c r="F119">
        <v>103</v>
      </c>
    </row>
    <row r="120" spans="1:6" x14ac:dyDescent="0.2">
      <c r="A120" t="str">
        <f t="shared" si="1"/>
        <v>c28ag5y1d102</v>
      </c>
      <c r="B120">
        <v>119</v>
      </c>
      <c r="C120">
        <v>28</v>
      </c>
      <c r="D120">
        <v>5</v>
      </c>
      <c r="E120">
        <v>1</v>
      </c>
      <c r="F120">
        <v>102</v>
      </c>
    </row>
    <row r="121" spans="1:6" x14ac:dyDescent="0.2">
      <c r="A121" t="str">
        <f t="shared" si="1"/>
        <v>c28ag5y2d102</v>
      </c>
      <c r="B121">
        <v>120</v>
      </c>
      <c r="C121">
        <v>28</v>
      </c>
      <c r="D121">
        <v>5</v>
      </c>
      <c r="E121">
        <v>2</v>
      </c>
      <c r="F121">
        <v>102</v>
      </c>
    </row>
    <row r="122" spans="1:6" x14ac:dyDescent="0.2">
      <c r="A122" t="str">
        <f t="shared" si="1"/>
        <v>c28ag6y1d102</v>
      </c>
      <c r="B122">
        <v>121</v>
      </c>
      <c r="C122">
        <v>28</v>
      </c>
      <c r="D122">
        <v>6</v>
      </c>
      <c r="E122">
        <v>1</v>
      </c>
      <c r="F122">
        <v>102</v>
      </c>
    </row>
    <row r="123" spans="1:6" x14ac:dyDescent="0.2">
      <c r="A123" t="str">
        <f t="shared" si="1"/>
        <v>c28ag6y2d102</v>
      </c>
      <c r="B123">
        <v>122</v>
      </c>
      <c r="C123">
        <v>28</v>
      </c>
      <c r="D123">
        <v>6</v>
      </c>
      <c r="E123">
        <v>2</v>
      </c>
      <c r="F123">
        <v>102</v>
      </c>
    </row>
    <row r="124" spans="1:6" x14ac:dyDescent="0.2">
      <c r="A124" t="str">
        <f t="shared" si="1"/>
        <v>c29ag3y1d101</v>
      </c>
      <c r="B124">
        <v>123</v>
      </c>
      <c r="C124">
        <v>29</v>
      </c>
      <c r="D124">
        <v>3</v>
      </c>
      <c r="E124">
        <v>1</v>
      </c>
      <c r="F124">
        <v>101</v>
      </c>
    </row>
    <row r="125" spans="1:6" x14ac:dyDescent="0.2">
      <c r="A125" t="str">
        <f t="shared" si="1"/>
        <v>c29ag3y2d101</v>
      </c>
      <c r="B125">
        <v>124</v>
      </c>
      <c r="C125">
        <v>29</v>
      </c>
      <c r="D125">
        <v>3</v>
      </c>
      <c r="E125">
        <v>2</v>
      </c>
      <c r="F125">
        <v>101</v>
      </c>
    </row>
    <row r="126" spans="1:6" x14ac:dyDescent="0.2">
      <c r="A126" t="str">
        <f t="shared" si="1"/>
        <v>c29ag4y1d101</v>
      </c>
      <c r="B126">
        <v>125</v>
      </c>
      <c r="C126">
        <v>29</v>
      </c>
      <c r="D126">
        <v>4</v>
      </c>
      <c r="E126">
        <v>1</v>
      </c>
      <c r="F126">
        <v>101</v>
      </c>
    </row>
    <row r="127" spans="1:6" x14ac:dyDescent="0.2">
      <c r="A127" t="str">
        <f t="shared" si="1"/>
        <v>c29ag4y2d101</v>
      </c>
      <c r="B127">
        <v>126</v>
      </c>
      <c r="C127">
        <v>29</v>
      </c>
      <c r="D127">
        <v>4</v>
      </c>
      <c r="E127">
        <v>2</v>
      </c>
      <c r="F127">
        <v>101</v>
      </c>
    </row>
    <row r="128" spans="1:6" x14ac:dyDescent="0.2">
      <c r="A128" t="str">
        <f t="shared" si="1"/>
        <v>c29ag5y1d100</v>
      </c>
      <c r="B128">
        <v>127</v>
      </c>
      <c r="C128">
        <v>29</v>
      </c>
      <c r="D128">
        <v>5</v>
      </c>
      <c r="E128">
        <v>1</v>
      </c>
      <c r="F128">
        <v>100</v>
      </c>
    </row>
    <row r="129" spans="1:6" x14ac:dyDescent="0.2">
      <c r="A129" t="str">
        <f t="shared" si="1"/>
        <v>c29ag5y2d100</v>
      </c>
      <c r="B129">
        <v>128</v>
      </c>
      <c r="C129">
        <v>29</v>
      </c>
      <c r="D129">
        <v>5</v>
      </c>
      <c r="E129">
        <v>2</v>
      </c>
      <c r="F129">
        <v>100</v>
      </c>
    </row>
    <row r="130" spans="1:6" x14ac:dyDescent="0.2">
      <c r="A130" t="str">
        <f t="shared" si="1"/>
        <v>c3ag3y1d100</v>
      </c>
      <c r="B130">
        <v>129</v>
      </c>
      <c r="C130">
        <v>3</v>
      </c>
      <c r="D130">
        <v>3</v>
      </c>
      <c r="E130">
        <v>1</v>
      </c>
      <c r="F130">
        <v>100</v>
      </c>
    </row>
    <row r="131" spans="1:6" x14ac:dyDescent="0.2">
      <c r="A131" t="str">
        <f t="shared" ref="A131:A194" si="2">"c"&amp;C131&amp;"ag"&amp;D131&amp;"y"&amp;E131&amp;"d"&amp;F131</f>
        <v>c3ag3y2d100</v>
      </c>
      <c r="B131">
        <v>130</v>
      </c>
      <c r="C131">
        <v>3</v>
      </c>
      <c r="D131">
        <v>3</v>
      </c>
      <c r="E131">
        <v>2</v>
      </c>
      <c r="F131">
        <v>100</v>
      </c>
    </row>
    <row r="132" spans="1:6" x14ac:dyDescent="0.2">
      <c r="A132" t="str">
        <f t="shared" si="2"/>
        <v>c3ag4y1d100</v>
      </c>
      <c r="B132">
        <v>131</v>
      </c>
      <c r="C132">
        <v>3</v>
      </c>
      <c r="D132">
        <v>4</v>
      </c>
      <c r="E132">
        <v>1</v>
      </c>
      <c r="F132">
        <v>100</v>
      </c>
    </row>
    <row r="133" spans="1:6" x14ac:dyDescent="0.2">
      <c r="A133" t="str">
        <f t="shared" si="2"/>
        <v>c3ag4y2d100</v>
      </c>
      <c r="B133">
        <v>132</v>
      </c>
      <c r="C133">
        <v>3</v>
      </c>
      <c r="D133">
        <v>4</v>
      </c>
      <c r="E133">
        <v>2</v>
      </c>
      <c r="F133">
        <v>100</v>
      </c>
    </row>
    <row r="134" spans="1:6" x14ac:dyDescent="0.2">
      <c r="A134" t="str">
        <f t="shared" si="2"/>
        <v>c3ag5y1d100</v>
      </c>
      <c r="B134">
        <v>133</v>
      </c>
      <c r="C134">
        <v>3</v>
      </c>
      <c r="D134">
        <v>5</v>
      </c>
      <c r="E134">
        <v>1</v>
      </c>
      <c r="F134">
        <v>100</v>
      </c>
    </row>
    <row r="135" spans="1:6" x14ac:dyDescent="0.2">
      <c r="A135" t="str">
        <f t="shared" si="2"/>
        <v>c3ag5y2d100</v>
      </c>
      <c r="B135">
        <v>134</v>
      </c>
      <c r="C135">
        <v>3</v>
      </c>
      <c r="D135">
        <v>5</v>
      </c>
      <c r="E135">
        <v>2</v>
      </c>
      <c r="F135">
        <v>100</v>
      </c>
    </row>
    <row r="136" spans="1:6" x14ac:dyDescent="0.2">
      <c r="A136" t="str">
        <f t="shared" si="2"/>
        <v>c3ag6y1d100</v>
      </c>
      <c r="B136">
        <v>135</v>
      </c>
      <c r="C136">
        <v>3</v>
      </c>
      <c r="D136">
        <v>6</v>
      </c>
      <c r="E136">
        <v>1</v>
      </c>
      <c r="F136">
        <v>100</v>
      </c>
    </row>
    <row r="137" spans="1:6" x14ac:dyDescent="0.2">
      <c r="A137" t="str">
        <f t="shared" si="2"/>
        <v>c3ag6y2d100</v>
      </c>
      <c r="B137">
        <v>136</v>
      </c>
      <c r="C137">
        <v>3</v>
      </c>
      <c r="D137">
        <v>6</v>
      </c>
      <c r="E137">
        <v>2</v>
      </c>
      <c r="F137">
        <v>100</v>
      </c>
    </row>
    <row r="138" spans="1:6" x14ac:dyDescent="0.2">
      <c r="A138" t="str">
        <f t="shared" si="2"/>
        <v>c31ag3y1d103</v>
      </c>
      <c r="B138">
        <v>137</v>
      </c>
      <c r="C138">
        <v>31</v>
      </c>
      <c r="D138">
        <v>3</v>
      </c>
      <c r="E138">
        <v>1</v>
      </c>
      <c r="F138">
        <v>103</v>
      </c>
    </row>
    <row r="139" spans="1:6" x14ac:dyDescent="0.2">
      <c r="A139" t="str">
        <f t="shared" si="2"/>
        <v>c31ag3y2d103</v>
      </c>
      <c r="B139">
        <v>138</v>
      </c>
      <c r="C139">
        <v>31</v>
      </c>
      <c r="D139">
        <v>3</v>
      </c>
      <c r="E139">
        <v>2</v>
      </c>
      <c r="F139">
        <v>103</v>
      </c>
    </row>
    <row r="140" spans="1:6" x14ac:dyDescent="0.2">
      <c r="A140" t="str">
        <f t="shared" si="2"/>
        <v>c31ag4y1d103</v>
      </c>
      <c r="B140">
        <v>139</v>
      </c>
      <c r="C140">
        <v>31</v>
      </c>
      <c r="D140">
        <v>4</v>
      </c>
      <c r="E140">
        <v>1</v>
      </c>
      <c r="F140">
        <v>103</v>
      </c>
    </row>
    <row r="141" spans="1:6" x14ac:dyDescent="0.2">
      <c r="A141" t="str">
        <f t="shared" si="2"/>
        <v>c31ag4y2d103</v>
      </c>
      <c r="B141">
        <v>140</v>
      </c>
      <c r="C141">
        <v>31</v>
      </c>
      <c r="D141">
        <v>4</v>
      </c>
      <c r="E141">
        <v>2</v>
      </c>
      <c r="F141">
        <v>103</v>
      </c>
    </row>
    <row r="142" spans="1:6" x14ac:dyDescent="0.2">
      <c r="A142" t="str">
        <f t="shared" si="2"/>
        <v>c31ag5y1d103</v>
      </c>
      <c r="B142">
        <v>141</v>
      </c>
      <c r="C142">
        <v>31</v>
      </c>
      <c r="D142">
        <v>5</v>
      </c>
      <c r="E142">
        <v>1</v>
      </c>
      <c r="F142">
        <v>103</v>
      </c>
    </row>
    <row r="143" spans="1:6" x14ac:dyDescent="0.2">
      <c r="A143" t="str">
        <f t="shared" si="2"/>
        <v>c31ag6y1d103</v>
      </c>
      <c r="B143">
        <v>142</v>
      </c>
      <c r="C143">
        <v>31</v>
      </c>
      <c r="D143">
        <v>6</v>
      </c>
      <c r="E143">
        <v>1</v>
      </c>
      <c r="F143">
        <v>103</v>
      </c>
    </row>
    <row r="144" spans="1:6" x14ac:dyDescent="0.2">
      <c r="A144" t="str">
        <f t="shared" si="2"/>
        <v>c31ag6y2d103</v>
      </c>
      <c r="B144">
        <v>143</v>
      </c>
      <c r="C144">
        <v>31</v>
      </c>
      <c r="D144">
        <v>6</v>
      </c>
      <c r="E144">
        <v>2</v>
      </c>
      <c r="F144">
        <v>103</v>
      </c>
    </row>
    <row r="145" spans="1:6" x14ac:dyDescent="0.2">
      <c r="A145" t="str">
        <f t="shared" si="2"/>
        <v>c32ag3y2d105</v>
      </c>
      <c r="B145">
        <v>144</v>
      </c>
      <c r="C145">
        <v>32</v>
      </c>
      <c r="D145">
        <v>3</v>
      </c>
      <c r="E145">
        <v>2</v>
      </c>
      <c r="F145">
        <v>105</v>
      </c>
    </row>
    <row r="146" spans="1:6" x14ac:dyDescent="0.2">
      <c r="A146" t="str">
        <f t="shared" si="2"/>
        <v>c32ag4y1d104</v>
      </c>
      <c r="B146">
        <v>145</v>
      </c>
      <c r="C146">
        <v>32</v>
      </c>
      <c r="D146">
        <v>4</v>
      </c>
      <c r="E146">
        <v>1</v>
      </c>
      <c r="F146">
        <v>104</v>
      </c>
    </row>
    <row r="147" spans="1:6" x14ac:dyDescent="0.2">
      <c r="A147" t="str">
        <f t="shared" si="2"/>
        <v>c32ag4y2d104</v>
      </c>
      <c r="B147">
        <v>146</v>
      </c>
      <c r="C147">
        <v>32</v>
      </c>
      <c r="D147">
        <v>4</v>
      </c>
      <c r="E147">
        <v>2</v>
      </c>
      <c r="F147">
        <v>104</v>
      </c>
    </row>
    <row r="148" spans="1:6" x14ac:dyDescent="0.2">
      <c r="A148" t="str">
        <f t="shared" si="2"/>
        <v>c32ag5y1d104</v>
      </c>
      <c r="B148">
        <v>147</v>
      </c>
      <c r="C148">
        <v>32</v>
      </c>
      <c r="D148">
        <v>5</v>
      </c>
      <c r="E148">
        <v>1</v>
      </c>
      <c r="F148">
        <v>104</v>
      </c>
    </row>
    <row r="149" spans="1:6" x14ac:dyDescent="0.2">
      <c r="A149" t="str">
        <f t="shared" si="2"/>
        <v>c32ag5y2d103</v>
      </c>
      <c r="B149">
        <v>148</v>
      </c>
      <c r="C149">
        <v>32</v>
      </c>
      <c r="D149">
        <v>5</v>
      </c>
      <c r="E149">
        <v>2</v>
      </c>
      <c r="F149">
        <v>103</v>
      </c>
    </row>
    <row r="150" spans="1:6" x14ac:dyDescent="0.2">
      <c r="A150" t="str">
        <f t="shared" si="2"/>
        <v>c34ag3y1d103</v>
      </c>
      <c r="B150">
        <v>149</v>
      </c>
      <c r="C150">
        <v>34</v>
      </c>
      <c r="D150">
        <v>3</v>
      </c>
      <c r="E150">
        <v>1</v>
      </c>
      <c r="F150">
        <v>103</v>
      </c>
    </row>
    <row r="151" spans="1:6" x14ac:dyDescent="0.2">
      <c r="A151" t="str">
        <f t="shared" si="2"/>
        <v>c34ag4y1d104</v>
      </c>
      <c r="B151">
        <v>150</v>
      </c>
      <c r="C151">
        <v>34</v>
      </c>
      <c r="D151">
        <v>4</v>
      </c>
      <c r="E151">
        <v>1</v>
      </c>
      <c r="F151">
        <v>104</v>
      </c>
    </row>
    <row r="152" spans="1:6" x14ac:dyDescent="0.2">
      <c r="A152" t="str">
        <f t="shared" si="2"/>
        <v>c34ag4y2d103</v>
      </c>
      <c r="B152">
        <v>151</v>
      </c>
      <c r="C152">
        <v>34</v>
      </c>
      <c r="D152">
        <v>4</v>
      </c>
      <c r="E152">
        <v>2</v>
      </c>
      <c r="F152">
        <v>103</v>
      </c>
    </row>
    <row r="153" spans="1:6" x14ac:dyDescent="0.2">
      <c r="A153" t="str">
        <f t="shared" si="2"/>
        <v>c34ag6y1d103</v>
      </c>
      <c r="B153">
        <v>152</v>
      </c>
      <c r="C153">
        <v>34</v>
      </c>
      <c r="D153">
        <v>6</v>
      </c>
      <c r="E153">
        <v>1</v>
      </c>
      <c r="F153">
        <v>103</v>
      </c>
    </row>
    <row r="154" spans="1:6" x14ac:dyDescent="0.2">
      <c r="A154" t="str">
        <f t="shared" si="2"/>
        <v>c34ag6y2d103</v>
      </c>
      <c r="B154">
        <v>153</v>
      </c>
      <c r="C154">
        <v>34</v>
      </c>
      <c r="D154">
        <v>6</v>
      </c>
      <c r="E154">
        <v>2</v>
      </c>
      <c r="F154">
        <v>103</v>
      </c>
    </row>
    <row r="155" spans="1:6" x14ac:dyDescent="0.2">
      <c r="A155" t="str">
        <f t="shared" si="2"/>
        <v>c35ag3y1d101</v>
      </c>
      <c r="B155">
        <v>154</v>
      </c>
      <c r="C155">
        <v>35</v>
      </c>
      <c r="D155">
        <v>3</v>
      </c>
      <c r="E155">
        <v>1</v>
      </c>
      <c r="F155">
        <v>101</v>
      </c>
    </row>
    <row r="156" spans="1:6" x14ac:dyDescent="0.2">
      <c r="A156" t="str">
        <f t="shared" si="2"/>
        <v>c35ag3y2d101</v>
      </c>
      <c r="B156">
        <v>155</v>
      </c>
      <c r="C156">
        <v>35</v>
      </c>
      <c r="D156">
        <v>3</v>
      </c>
      <c r="E156">
        <v>2</v>
      </c>
      <c r="F156">
        <v>101</v>
      </c>
    </row>
    <row r="157" spans="1:6" x14ac:dyDescent="0.2">
      <c r="A157" t="str">
        <f t="shared" si="2"/>
        <v>c35ag4y1d101</v>
      </c>
      <c r="B157">
        <v>156</v>
      </c>
      <c r="C157">
        <v>35</v>
      </c>
      <c r="D157">
        <v>4</v>
      </c>
      <c r="E157">
        <v>1</v>
      </c>
      <c r="F157">
        <v>101</v>
      </c>
    </row>
    <row r="158" spans="1:6" x14ac:dyDescent="0.2">
      <c r="A158" t="str">
        <f t="shared" si="2"/>
        <v>c35ag4y2d101</v>
      </c>
      <c r="B158">
        <v>157</v>
      </c>
      <c r="C158">
        <v>35</v>
      </c>
      <c r="D158">
        <v>4</v>
      </c>
      <c r="E158">
        <v>2</v>
      </c>
      <c r="F158">
        <v>101</v>
      </c>
    </row>
    <row r="159" spans="1:6" x14ac:dyDescent="0.2">
      <c r="A159" t="str">
        <f t="shared" si="2"/>
        <v>c35ag5y1d102</v>
      </c>
      <c r="B159">
        <v>158</v>
      </c>
      <c r="C159">
        <v>35</v>
      </c>
      <c r="D159">
        <v>5</v>
      </c>
      <c r="E159">
        <v>1</v>
      </c>
      <c r="F159">
        <v>102</v>
      </c>
    </row>
    <row r="160" spans="1:6" x14ac:dyDescent="0.2">
      <c r="A160" t="str">
        <f t="shared" si="2"/>
        <v>c35ag5y2d102</v>
      </c>
      <c r="B160">
        <v>159</v>
      </c>
      <c r="C160">
        <v>35</v>
      </c>
      <c r="D160">
        <v>5</v>
      </c>
      <c r="E160">
        <v>2</v>
      </c>
      <c r="F160">
        <v>102</v>
      </c>
    </row>
    <row r="161" spans="1:6" x14ac:dyDescent="0.2">
      <c r="A161" t="str">
        <f t="shared" si="2"/>
        <v>c35ag6y1d101</v>
      </c>
      <c r="B161">
        <v>160</v>
      </c>
      <c r="C161">
        <v>35</v>
      </c>
      <c r="D161">
        <v>6</v>
      </c>
      <c r="E161">
        <v>1</v>
      </c>
      <c r="F161">
        <v>101</v>
      </c>
    </row>
    <row r="162" spans="1:6" x14ac:dyDescent="0.2">
      <c r="A162" t="str">
        <f t="shared" si="2"/>
        <v>c35ag6y2d101</v>
      </c>
      <c r="B162">
        <v>161</v>
      </c>
      <c r="C162">
        <v>35</v>
      </c>
      <c r="D162">
        <v>6</v>
      </c>
      <c r="E162">
        <v>2</v>
      </c>
      <c r="F162">
        <v>101</v>
      </c>
    </row>
    <row r="163" spans="1:6" x14ac:dyDescent="0.2">
      <c r="A163" t="str">
        <f t="shared" si="2"/>
        <v>c36ag3y1d100</v>
      </c>
      <c r="B163">
        <v>162</v>
      </c>
      <c r="C163">
        <v>36</v>
      </c>
      <c r="D163">
        <v>3</v>
      </c>
      <c r="E163">
        <v>1</v>
      </c>
      <c r="F163">
        <v>100</v>
      </c>
    </row>
    <row r="164" spans="1:6" x14ac:dyDescent="0.2">
      <c r="A164" t="str">
        <f t="shared" si="2"/>
        <v>c36ag3y2d100</v>
      </c>
      <c r="B164">
        <v>163</v>
      </c>
      <c r="C164">
        <v>36</v>
      </c>
      <c r="D164">
        <v>3</v>
      </c>
      <c r="E164">
        <v>2</v>
      </c>
      <c r="F164">
        <v>100</v>
      </c>
    </row>
    <row r="165" spans="1:6" x14ac:dyDescent="0.2">
      <c r="A165" t="str">
        <f t="shared" si="2"/>
        <v>c36ag4y1d100</v>
      </c>
      <c r="B165">
        <v>164</v>
      </c>
      <c r="C165">
        <v>36</v>
      </c>
      <c r="D165">
        <v>4</v>
      </c>
      <c r="E165">
        <v>1</v>
      </c>
      <c r="F165">
        <v>100</v>
      </c>
    </row>
    <row r="166" spans="1:6" x14ac:dyDescent="0.2">
      <c r="A166" t="str">
        <f t="shared" si="2"/>
        <v>c36ag4y2d100</v>
      </c>
      <c r="B166">
        <v>165</v>
      </c>
      <c r="C166">
        <v>36</v>
      </c>
      <c r="D166">
        <v>4</v>
      </c>
      <c r="E166">
        <v>2</v>
      </c>
      <c r="F166">
        <v>100</v>
      </c>
    </row>
    <row r="167" spans="1:6" x14ac:dyDescent="0.2">
      <c r="A167" t="str">
        <f t="shared" si="2"/>
        <v>c36ag5y1d100</v>
      </c>
      <c r="B167">
        <v>166</v>
      </c>
      <c r="C167">
        <v>36</v>
      </c>
      <c r="D167">
        <v>5</v>
      </c>
      <c r="E167">
        <v>1</v>
      </c>
      <c r="F167">
        <v>100</v>
      </c>
    </row>
    <row r="168" spans="1:6" x14ac:dyDescent="0.2">
      <c r="A168" t="str">
        <f t="shared" si="2"/>
        <v>c36ag5y2d100</v>
      </c>
      <c r="B168">
        <v>167</v>
      </c>
      <c r="C168">
        <v>36</v>
      </c>
      <c r="D168">
        <v>5</v>
      </c>
      <c r="E168">
        <v>2</v>
      </c>
      <c r="F168">
        <v>100</v>
      </c>
    </row>
    <row r="169" spans="1:6" x14ac:dyDescent="0.2">
      <c r="A169" t="str">
        <f t="shared" si="2"/>
        <v>c36ag6y1d101</v>
      </c>
      <c r="B169">
        <v>168</v>
      </c>
      <c r="C169">
        <v>36</v>
      </c>
      <c r="D169">
        <v>6</v>
      </c>
      <c r="E169">
        <v>1</v>
      </c>
      <c r="F169">
        <v>101</v>
      </c>
    </row>
    <row r="170" spans="1:6" x14ac:dyDescent="0.2">
      <c r="A170" t="str">
        <f t="shared" si="2"/>
        <v>c36ag6y2d101</v>
      </c>
      <c r="B170">
        <v>169</v>
      </c>
      <c r="C170">
        <v>36</v>
      </c>
      <c r="D170">
        <v>6</v>
      </c>
      <c r="E170">
        <v>2</v>
      </c>
      <c r="F170">
        <v>101</v>
      </c>
    </row>
    <row r="171" spans="1:6" x14ac:dyDescent="0.2">
      <c r="A171" t="str">
        <f t="shared" si="2"/>
        <v>c37ag3y1d102</v>
      </c>
      <c r="B171">
        <v>170</v>
      </c>
      <c r="C171">
        <v>37</v>
      </c>
      <c r="D171">
        <v>3</v>
      </c>
      <c r="E171">
        <v>1</v>
      </c>
      <c r="F171">
        <v>102</v>
      </c>
    </row>
    <row r="172" spans="1:6" x14ac:dyDescent="0.2">
      <c r="A172" t="str">
        <f t="shared" si="2"/>
        <v>c37ag3y2d102</v>
      </c>
      <c r="B172">
        <v>171</v>
      </c>
      <c r="C172">
        <v>37</v>
      </c>
      <c r="D172">
        <v>3</v>
      </c>
      <c r="E172">
        <v>2</v>
      </c>
      <c r="F172">
        <v>102</v>
      </c>
    </row>
    <row r="173" spans="1:6" x14ac:dyDescent="0.2">
      <c r="A173" t="str">
        <f t="shared" si="2"/>
        <v>c37ag4y1d102</v>
      </c>
      <c r="B173">
        <v>172</v>
      </c>
      <c r="C173">
        <v>37</v>
      </c>
      <c r="D173">
        <v>4</v>
      </c>
      <c r="E173">
        <v>1</v>
      </c>
      <c r="F173">
        <v>102</v>
      </c>
    </row>
    <row r="174" spans="1:6" x14ac:dyDescent="0.2">
      <c r="A174" t="str">
        <f t="shared" si="2"/>
        <v>c37ag4y2d102</v>
      </c>
      <c r="B174">
        <v>173</v>
      </c>
      <c r="C174">
        <v>37</v>
      </c>
      <c r="D174">
        <v>4</v>
      </c>
      <c r="E174">
        <v>2</v>
      </c>
      <c r="F174">
        <v>102</v>
      </c>
    </row>
    <row r="175" spans="1:6" x14ac:dyDescent="0.2">
      <c r="A175" t="str">
        <f t="shared" si="2"/>
        <v>c37ag5y1d103</v>
      </c>
      <c r="B175">
        <v>174</v>
      </c>
      <c r="C175">
        <v>37</v>
      </c>
      <c r="D175">
        <v>5</v>
      </c>
      <c r="E175">
        <v>1</v>
      </c>
      <c r="F175">
        <v>103</v>
      </c>
    </row>
    <row r="176" spans="1:6" x14ac:dyDescent="0.2">
      <c r="A176" t="str">
        <f t="shared" si="2"/>
        <v>c37ag5y2d102</v>
      </c>
      <c r="B176">
        <v>175</v>
      </c>
      <c r="C176">
        <v>37</v>
      </c>
      <c r="D176">
        <v>5</v>
      </c>
      <c r="E176">
        <v>2</v>
      </c>
      <c r="F176">
        <v>102</v>
      </c>
    </row>
    <row r="177" spans="1:6" x14ac:dyDescent="0.2">
      <c r="A177" t="str">
        <f t="shared" si="2"/>
        <v>c37ag6y1d102</v>
      </c>
      <c r="B177">
        <v>176</v>
      </c>
      <c r="C177">
        <v>37</v>
      </c>
      <c r="D177">
        <v>6</v>
      </c>
      <c r="E177">
        <v>1</v>
      </c>
      <c r="F177">
        <v>102</v>
      </c>
    </row>
    <row r="178" spans="1:6" x14ac:dyDescent="0.2">
      <c r="A178" t="str">
        <f t="shared" si="2"/>
        <v>c37ag6y2d102</v>
      </c>
      <c r="B178">
        <v>177</v>
      </c>
      <c r="C178">
        <v>37</v>
      </c>
      <c r="D178">
        <v>6</v>
      </c>
      <c r="E178">
        <v>2</v>
      </c>
      <c r="F178">
        <v>102</v>
      </c>
    </row>
    <row r="179" spans="1:6" x14ac:dyDescent="0.2">
      <c r="A179" t="str">
        <f t="shared" si="2"/>
        <v>c38ag3y1d104</v>
      </c>
      <c r="B179">
        <v>178</v>
      </c>
      <c r="C179">
        <v>38</v>
      </c>
      <c r="D179">
        <v>3</v>
      </c>
      <c r="E179">
        <v>1</v>
      </c>
      <c r="F179">
        <v>104</v>
      </c>
    </row>
    <row r="180" spans="1:6" x14ac:dyDescent="0.2">
      <c r="A180" t="str">
        <f t="shared" si="2"/>
        <v>c38ag3y2d104</v>
      </c>
      <c r="B180">
        <v>179</v>
      </c>
      <c r="C180">
        <v>38</v>
      </c>
      <c r="D180">
        <v>3</v>
      </c>
      <c r="E180">
        <v>2</v>
      </c>
      <c r="F180">
        <v>104</v>
      </c>
    </row>
    <row r="181" spans="1:6" x14ac:dyDescent="0.2">
      <c r="A181" t="str">
        <f t="shared" si="2"/>
        <v>c38ag4y1d103</v>
      </c>
      <c r="B181">
        <v>180</v>
      </c>
      <c r="C181">
        <v>38</v>
      </c>
      <c r="D181">
        <v>4</v>
      </c>
      <c r="E181">
        <v>1</v>
      </c>
      <c r="F181">
        <v>103</v>
      </c>
    </row>
    <row r="182" spans="1:6" x14ac:dyDescent="0.2">
      <c r="A182" t="str">
        <f t="shared" si="2"/>
        <v>c38ag4y2d103</v>
      </c>
      <c r="B182">
        <v>181</v>
      </c>
      <c r="C182">
        <v>38</v>
      </c>
      <c r="D182">
        <v>4</v>
      </c>
      <c r="E182">
        <v>2</v>
      </c>
      <c r="F182">
        <v>103</v>
      </c>
    </row>
    <row r="183" spans="1:6" x14ac:dyDescent="0.2">
      <c r="A183" t="str">
        <f t="shared" si="2"/>
        <v>c38ag5y1d103</v>
      </c>
      <c r="B183">
        <v>182</v>
      </c>
      <c r="C183">
        <v>38</v>
      </c>
      <c r="D183">
        <v>5</v>
      </c>
      <c r="E183">
        <v>1</v>
      </c>
      <c r="F183">
        <v>103</v>
      </c>
    </row>
    <row r="184" spans="1:6" x14ac:dyDescent="0.2">
      <c r="A184" t="str">
        <f t="shared" si="2"/>
        <v>c38ag5y2d103</v>
      </c>
      <c r="B184">
        <v>183</v>
      </c>
      <c r="C184">
        <v>38</v>
      </c>
      <c r="D184">
        <v>5</v>
      </c>
      <c r="E184">
        <v>2</v>
      </c>
      <c r="F184">
        <v>103</v>
      </c>
    </row>
    <row r="185" spans="1:6" x14ac:dyDescent="0.2">
      <c r="A185" t="str">
        <f t="shared" si="2"/>
        <v>c38ag6y1d103</v>
      </c>
      <c r="B185">
        <v>184</v>
      </c>
      <c r="C185">
        <v>38</v>
      </c>
      <c r="D185">
        <v>6</v>
      </c>
      <c r="E185">
        <v>1</v>
      </c>
      <c r="F185">
        <v>103</v>
      </c>
    </row>
    <row r="186" spans="1:6" x14ac:dyDescent="0.2">
      <c r="A186" t="str">
        <f t="shared" si="2"/>
        <v>c38ag6y2d103</v>
      </c>
      <c r="B186">
        <v>185</v>
      </c>
      <c r="C186">
        <v>38</v>
      </c>
      <c r="D186">
        <v>6</v>
      </c>
      <c r="E186">
        <v>2</v>
      </c>
      <c r="F186">
        <v>103</v>
      </c>
    </row>
    <row r="187" spans="1:6" x14ac:dyDescent="0.2">
      <c r="A187" t="str">
        <f t="shared" si="2"/>
        <v>c39ag3y1d104</v>
      </c>
      <c r="B187">
        <v>186</v>
      </c>
      <c r="C187">
        <v>39</v>
      </c>
      <c r="D187">
        <v>3</v>
      </c>
      <c r="E187">
        <v>1</v>
      </c>
      <c r="F187">
        <v>104</v>
      </c>
    </row>
    <row r="188" spans="1:6" x14ac:dyDescent="0.2">
      <c r="A188" t="str">
        <f t="shared" si="2"/>
        <v>c39ag3y2d104</v>
      </c>
      <c r="B188">
        <v>187</v>
      </c>
      <c r="C188">
        <v>39</v>
      </c>
      <c r="D188">
        <v>3</v>
      </c>
      <c r="E188">
        <v>2</v>
      </c>
      <c r="F188">
        <v>104</v>
      </c>
    </row>
    <row r="189" spans="1:6" x14ac:dyDescent="0.2">
      <c r="A189" t="str">
        <f t="shared" si="2"/>
        <v>c39ag4y1d105</v>
      </c>
      <c r="B189">
        <v>188</v>
      </c>
      <c r="C189">
        <v>39</v>
      </c>
      <c r="D189">
        <v>4</v>
      </c>
      <c r="E189">
        <v>1</v>
      </c>
      <c r="F189">
        <v>105</v>
      </c>
    </row>
    <row r="190" spans="1:6" x14ac:dyDescent="0.2">
      <c r="A190" t="str">
        <f t="shared" si="2"/>
        <v>c39ag4y2d105</v>
      </c>
      <c r="B190">
        <v>189</v>
      </c>
      <c r="C190">
        <v>39</v>
      </c>
      <c r="D190">
        <v>4</v>
      </c>
      <c r="E190">
        <v>2</v>
      </c>
      <c r="F190">
        <v>105</v>
      </c>
    </row>
    <row r="191" spans="1:6" x14ac:dyDescent="0.2">
      <c r="A191" t="str">
        <f t="shared" si="2"/>
        <v>c39ag6y1d103</v>
      </c>
      <c r="B191">
        <v>190</v>
      </c>
      <c r="C191">
        <v>39</v>
      </c>
      <c r="D191">
        <v>6</v>
      </c>
      <c r="E191">
        <v>1</v>
      </c>
      <c r="F191">
        <v>103</v>
      </c>
    </row>
    <row r="192" spans="1:6" x14ac:dyDescent="0.2">
      <c r="A192" t="str">
        <f t="shared" si="2"/>
        <v>c4ag3y1d104</v>
      </c>
      <c r="B192">
        <v>191</v>
      </c>
      <c r="C192">
        <v>4</v>
      </c>
      <c r="D192">
        <v>3</v>
      </c>
      <c r="E192">
        <v>1</v>
      </c>
      <c r="F192">
        <v>104</v>
      </c>
    </row>
    <row r="193" spans="1:6" x14ac:dyDescent="0.2">
      <c r="A193" t="str">
        <f t="shared" si="2"/>
        <v>c4ag3y2d104</v>
      </c>
      <c r="B193">
        <v>192</v>
      </c>
      <c r="C193">
        <v>4</v>
      </c>
      <c r="D193">
        <v>3</v>
      </c>
      <c r="E193">
        <v>2</v>
      </c>
      <c r="F193">
        <v>104</v>
      </c>
    </row>
    <row r="194" spans="1:6" x14ac:dyDescent="0.2">
      <c r="A194" t="str">
        <f t="shared" si="2"/>
        <v>c4ag4y1d105</v>
      </c>
      <c r="B194">
        <v>193</v>
      </c>
      <c r="C194">
        <v>4</v>
      </c>
      <c r="D194">
        <v>4</v>
      </c>
      <c r="E194">
        <v>1</v>
      </c>
      <c r="F194">
        <v>105</v>
      </c>
    </row>
    <row r="195" spans="1:6" x14ac:dyDescent="0.2">
      <c r="A195" t="str">
        <f t="shared" ref="A195:A249" si="3">"c"&amp;C195&amp;"ag"&amp;D195&amp;"y"&amp;E195&amp;"d"&amp;F195</f>
        <v>c4ag4y2d105</v>
      </c>
      <c r="B195">
        <v>194</v>
      </c>
      <c r="C195">
        <v>4</v>
      </c>
      <c r="D195">
        <v>4</v>
      </c>
      <c r="E195">
        <v>2</v>
      </c>
      <c r="F195">
        <v>105</v>
      </c>
    </row>
    <row r="196" spans="1:6" x14ac:dyDescent="0.2">
      <c r="A196" t="str">
        <f t="shared" si="3"/>
        <v>c4ag6y1d103</v>
      </c>
      <c r="B196">
        <v>195</v>
      </c>
      <c r="C196">
        <v>4</v>
      </c>
      <c r="D196">
        <v>6</v>
      </c>
      <c r="E196">
        <v>1</v>
      </c>
      <c r="F196">
        <v>103</v>
      </c>
    </row>
    <row r="197" spans="1:6" x14ac:dyDescent="0.2">
      <c r="A197" t="str">
        <f t="shared" si="3"/>
        <v>c4ag6y2d103</v>
      </c>
      <c r="B197">
        <v>196</v>
      </c>
      <c r="C197">
        <v>4</v>
      </c>
      <c r="D197">
        <v>6</v>
      </c>
      <c r="E197">
        <v>2</v>
      </c>
      <c r="F197">
        <v>103</v>
      </c>
    </row>
    <row r="198" spans="1:6" x14ac:dyDescent="0.2">
      <c r="A198" t="str">
        <f t="shared" si="3"/>
        <v>c40ag3y1d101</v>
      </c>
      <c r="B198">
        <v>197</v>
      </c>
      <c r="C198">
        <v>40</v>
      </c>
      <c r="D198">
        <v>3</v>
      </c>
      <c r="E198">
        <v>1</v>
      </c>
      <c r="F198">
        <v>101</v>
      </c>
    </row>
    <row r="199" spans="1:6" x14ac:dyDescent="0.2">
      <c r="A199" t="str">
        <f t="shared" si="3"/>
        <v>c40ag3y2d101</v>
      </c>
      <c r="B199">
        <v>198</v>
      </c>
      <c r="C199">
        <v>40</v>
      </c>
      <c r="D199">
        <v>3</v>
      </c>
      <c r="E199">
        <v>2</v>
      </c>
      <c r="F199">
        <v>101</v>
      </c>
    </row>
    <row r="200" spans="1:6" x14ac:dyDescent="0.2">
      <c r="A200" t="str">
        <f t="shared" si="3"/>
        <v>c40ag4y1d101</v>
      </c>
      <c r="B200">
        <v>199</v>
      </c>
      <c r="C200">
        <v>40</v>
      </c>
      <c r="D200">
        <v>4</v>
      </c>
      <c r="E200">
        <v>1</v>
      </c>
      <c r="F200">
        <v>101</v>
      </c>
    </row>
    <row r="201" spans="1:6" x14ac:dyDescent="0.2">
      <c r="A201" t="str">
        <f t="shared" si="3"/>
        <v>c40ag4y2d101</v>
      </c>
      <c r="B201">
        <v>200</v>
      </c>
      <c r="C201">
        <v>40</v>
      </c>
      <c r="D201">
        <v>4</v>
      </c>
      <c r="E201">
        <v>2</v>
      </c>
      <c r="F201">
        <v>101</v>
      </c>
    </row>
    <row r="202" spans="1:6" x14ac:dyDescent="0.2">
      <c r="A202" t="str">
        <f t="shared" si="3"/>
        <v>c40ag5y1d104</v>
      </c>
      <c r="B202">
        <v>201</v>
      </c>
      <c r="C202">
        <v>40</v>
      </c>
      <c r="D202">
        <v>5</v>
      </c>
      <c r="E202">
        <v>1</v>
      </c>
      <c r="F202">
        <v>104</v>
      </c>
    </row>
    <row r="203" spans="1:6" x14ac:dyDescent="0.2">
      <c r="A203" t="str">
        <f t="shared" si="3"/>
        <v>c40ag5y2d103</v>
      </c>
      <c r="B203">
        <v>202</v>
      </c>
      <c r="C203">
        <v>40</v>
      </c>
      <c r="D203">
        <v>5</v>
      </c>
      <c r="E203">
        <v>2</v>
      </c>
      <c r="F203">
        <v>103</v>
      </c>
    </row>
    <row r="204" spans="1:6" x14ac:dyDescent="0.2">
      <c r="A204" t="str">
        <f t="shared" si="3"/>
        <v>c40ag6y1d100</v>
      </c>
      <c r="B204">
        <v>203</v>
      </c>
      <c r="C204">
        <v>40</v>
      </c>
      <c r="D204">
        <v>6</v>
      </c>
      <c r="E204">
        <v>1</v>
      </c>
      <c r="F204">
        <v>100</v>
      </c>
    </row>
    <row r="205" spans="1:6" x14ac:dyDescent="0.2">
      <c r="A205" t="str">
        <f t="shared" si="3"/>
        <v>c40ag6y2d100</v>
      </c>
      <c r="B205">
        <v>204</v>
      </c>
      <c r="C205">
        <v>40</v>
      </c>
      <c r="D205">
        <v>6</v>
      </c>
      <c r="E205">
        <v>2</v>
      </c>
      <c r="F205">
        <v>100</v>
      </c>
    </row>
    <row r="206" spans="1:6" x14ac:dyDescent="0.2">
      <c r="A206" t="str">
        <f t="shared" si="3"/>
        <v>c41ag3y1d101</v>
      </c>
      <c r="B206">
        <v>205</v>
      </c>
      <c r="C206">
        <v>41</v>
      </c>
      <c r="D206">
        <v>3</v>
      </c>
      <c r="E206">
        <v>1</v>
      </c>
      <c r="F206">
        <v>101</v>
      </c>
    </row>
    <row r="207" spans="1:6" x14ac:dyDescent="0.2">
      <c r="A207" t="str">
        <f t="shared" si="3"/>
        <v>c41ag3y2d101</v>
      </c>
      <c r="B207">
        <v>206</v>
      </c>
      <c r="C207">
        <v>41</v>
      </c>
      <c r="D207">
        <v>3</v>
      </c>
      <c r="E207">
        <v>2</v>
      </c>
      <c r="F207">
        <v>101</v>
      </c>
    </row>
    <row r="208" spans="1:6" x14ac:dyDescent="0.2">
      <c r="A208" t="str">
        <f t="shared" si="3"/>
        <v>c41ag4y1d102</v>
      </c>
      <c r="B208">
        <v>207</v>
      </c>
      <c r="C208">
        <v>41</v>
      </c>
      <c r="D208">
        <v>4</v>
      </c>
      <c r="E208">
        <v>1</v>
      </c>
      <c r="F208">
        <v>102</v>
      </c>
    </row>
    <row r="209" spans="1:6" x14ac:dyDescent="0.2">
      <c r="A209" t="str">
        <f t="shared" si="3"/>
        <v>c41ag4y2d102</v>
      </c>
      <c r="B209">
        <v>208</v>
      </c>
      <c r="C209">
        <v>41</v>
      </c>
      <c r="D209">
        <v>4</v>
      </c>
      <c r="E209">
        <v>2</v>
      </c>
      <c r="F209">
        <v>102</v>
      </c>
    </row>
    <row r="210" spans="1:6" x14ac:dyDescent="0.2">
      <c r="A210" t="str">
        <f t="shared" si="3"/>
        <v>c41ag5y1d101</v>
      </c>
      <c r="B210">
        <v>209</v>
      </c>
      <c r="C210">
        <v>41</v>
      </c>
      <c r="D210">
        <v>5</v>
      </c>
      <c r="E210">
        <v>1</v>
      </c>
      <c r="F210">
        <v>101</v>
      </c>
    </row>
    <row r="211" spans="1:6" x14ac:dyDescent="0.2">
      <c r="A211" t="str">
        <f t="shared" si="3"/>
        <v>c41ag5y2d101</v>
      </c>
      <c r="B211">
        <v>210</v>
      </c>
      <c r="C211">
        <v>41</v>
      </c>
      <c r="D211">
        <v>5</v>
      </c>
      <c r="E211">
        <v>2</v>
      </c>
      <c r="F211">
        <v>101</v>
      </c>
    </row>
    <row r="212" spans="1:6" x14ac:dyDescent="0.2">
      <c r="A212" t="str">
        <f t="shared" si="3"/>
        <v>c41ag6y1d101</v>
      </c>
      <c r="B212">
        <v>211</v>
      </c>
      <c r="C212">
        <v>41</v>
      </c>
      <c r="D212">
        <v>6</v>
      </c>
      <c r="E212">
        <v>1</v>
      </c>
      <c r="F212">
        <v>101</v>
      </c>
    </row>
    <row r="213" spans="1:6" x14ac:dyDescent="0.2">
      <c r="A213" t="str">
        <f t="shared" si="3"/>
        <v>c41ag6y2d101</v>
      </c>
      <c r="B213">
        <v>212</v>
      </c>
      <c r="C213">
        <v>41</v>
      </c>
      <c r="D213">
        <v>6</v>
      </c>
      <c r="E213">
        <v>2</v>
      </c>
      <c r="F213">
        <v>101</v>
      </c>
    </row>
    <row r="214" spans="1:6" x14ac:dyDescent="0.2">
      <c r="A214" t="str">
        <f t="shared" si="3"/>
        <v>c42ag3y1d104</v>
      </c>
      <c r="B214">
        <v>213</v>
      </c>
      <c r="C214">
        <v>42</v>
      </c>
      <c r="D214">
        <v>3</v>
      </c>
      <c r="E214">
        <v>1</v>
      </c>
      <c r="F214">
        <v>104</v>
      </c>
    </row>
    <row r="215" spans="1:6" x14ac:dyDescent="0.2">
      <c r="A215" t="str">
        <f t="shared" si="3"/>
        <v>c42ag3y2d103</v>
      </c>
      <c r="B215">
        <v>214</v>
      </c>
      <c r="C215">
        <v>42</v>
      </c>
      <c r="D215">
        <v>3</v>
      </c>
      <c r="E215">
        <v>2</v>
      </c>
      <c r="F215">
        <v>103</v>
      </c>
    </row>
    <row r="216" spans="1:6" x14ac:dyDescent="0.2">
      <c r="A216" t="str">
        <f t="shared" si="3"/>
        <v>c42ag6y1d102</v>
      </c>
      <c r="B216">
        <v>215</v>
      </c>
      <c r="C216">
        <v>42</v>
      </c>
      <c r="D216">
        <v>6</v>
      </c>
      <c r="E216">
        <v>1</v>
      </c>
      <c r="F216">
        <v>102</v>
      </c>
    </row>
    <row r="217" spans="1:6" x14ac:dyDescent="0.2">
      <c r="A217" t="str">
        <f t="shared" si="3"/>
        <v>c42ag6y2d102</v>
      </c>
      <c r="B217">
        <v>216</v>
      </c>
      <c r="C217">
        <v>42</v>
      </c>
      <c r="D217">
        <v>6</v>
      </c>
      <c r="E217">
        <v>2</v>
      </c>
      <c r="F217">
        <v>102</v>
      </c>
    </row>
    <row r="218" spans="1:6" x14ac:dyDescent="0.2">
      <c r="A218" t="str">
        <f t="shared" si="3"/>
        <v>c6ag3y1d102</v>
      </c>
      <c r="B218">
        <v>217</v>
      </c>
      <c r="C218">
        <v>6</v>
      </c>
      <c r="D218">
        <v>3</v>
      </c>
      <c r="E218">
        <v>1</v>
      </c>
      <c r="F218">
        <v>102</v>
      </c>
    </row>
    <row r="219" spans="1:6" x14ac:dyDescent="0.2">
      <c r="A219" t="str">
        <f t="shared" si="3"/>
        <v>c6ag3y2d102</v>
      </c>
      <c r="B219">
        <v>218</v>
      </c>
      <c r="C219">
        <v>6</v>
      </c>
      <c r="D219">
        <v>3</v>
      </c>
      <c r="E219">
        <v>2</v>
      </c>
      <c r="F219">
        <v>102</v>
      </c>
    </row>
    <row r="220" spans="1:6" x14ac:dyDescent="0.2">
      <c r="A220" t="str">
        <f t="shared" si="3"/>
        <v>c6ag4y1d101</v>
      </c>
      <c r="B220">
        <v>219</v>
      </c>
      <c r="C220">
        <v>6</v>
      </c>
      <c r="D220">
        <v>4</v>
      </c>
      <c r="E220">
        <v>1</v>
      </c>
      <c r="F220">
        <v>101</v>
      </c>
    </row>
    <row r="221" spans="1:6" x14ac:dyDescent="0.2">
      <c r="A221" t="str">
        <f t="shared" si="3"/>
        <v>c6ag4y2d101</v>
      </c>
      <c r="B221">
        <v>220</v>
      </c>
      <c r="C221">
        <v>6</v>
      </c>
      <c r="D221">
        <v>4</v>
      </c>
      <c r="E221">
        <v>2</v>
      </c>
      <c r="F221">
        <v>101</v>
      </c>
    </row>
    <row r="222" spans="1:6" x14ac:dyDescent="0.2">
      <c r="A222" t="str">
        <f t="shared" si="3"/>
        <v>c6ag5y1d101</v>
      </c>
      <c r="B222">
        <v>221</v>
      </c>
      <c r="C222">
        <v>6</v>
      </c>
      <c r="D222">
        <v>5</v>
      </c>
      <c r="E222">
        <v>1</v>
      </c>
      <c r="F222">
        <v>101</v>
      </c>
    </row>
    <row r="223" spans="1:6" x14ac:dyDescent="0.2">
      <c r="A223" t="str">
        <f t="shared" si="3"/>
        <v>c6ag5y2d101</v>
      </c>
      <c r="B223">
        <v>222</v>
      </c>
      <c r="C223">
        <v>6</v>
      </c>
      <c r="D223">
        <v>5</v>
      </c>
      <c r="E223">
        <v>2</v>
      </c>
      <c r="F223">
        <v>101</v>
      </c>
    </row>
    <row r="224" spans="1:6" x14ac:dyDescent="0.2">
      <c r="A224" t="str">
        <f t="shared" si="3"/>
        <v>c6ag6y1d100</v>
      </c>
      <c r="B224">
        <v>223</v>
      </c>
      <c r="C224">
        <v>6</v>
      </c>
      <c r="D224">
        <v>6</v>
      </c>
      <c r="E224">
        <v>1</v>
      </c>
      <c r="F224">
        <v>100</v>
      </c>
    </row>
    <row r="225" spans="1:6" x14ac:dyDescent="0.2">
      <c r="A225" t="str">
        <f t="shared" si="3"/>
        <v>c6ag6y2d100</v>
      </c>
      <c r="B225">
        <v>224</v>
      </c>
      <c r="C225">
        <v>6</v>
      </c>
      <c r="D225">
        <v>6</v>
      </c>
      <c r="E225">
        <v>2</v>
      </c>
      <c r="F225">
        <v>100</v>
      </c>
    </row>
    <row r="226" spans="1:6" x14ac:dyDescent="0.2">
      <c r="A226" t="str">
        <f t="shared" si="3"/>
        <v>c7ag3y1d101</v>
      </c>
      <c r="B226">
        <v>225</v>
      </c>
      <c r="C226">
        <v>7</v>
      </c>
      <c r="D226">
        <v>3</v>
      </c>
      <c r="E226">
        <v>1</v>
      </c>
      <c r="F226">
        <v>101</v>
      </c>
    </row>
    <row r="227" spans="1:6" x14ac:dyDescent="0.2">
      <c r="A227" t="str">
        <f t="shared" si="3"/>
        <v>c7ag3y2d101</v>
      </c>
      <c r="B227">
        <v>226</v>
      </c>
      <c r="C227">
        <v>7</v>
      </c>
      <c r="D227">
        <v>3</v>
      </c>
      <c r="E227">
        <v>2</v>
      </c>
      <c r="F227">
        <v>101</v>
      </c>
    </row>
    <row r="228" spans="1:6" x14ac:dyDescent="0.2">
      <c r="A228" t="str">
        <f t="shared" si="3"/>
        <v>c7ag4y1d101</v>
      </c>
      <c r="B228">
        <v>227</v>
      </c>
      <c r="C228">
        <v>7</v>
      </c>
      <c r="D228">
        <v>4</v>
      </c>
      <c r="E228">
        <v>1</v>
      </c>
      <c r="F228">
        <v>101</v>
      </c>
    </row>
    <row r="229" spans="1:6" x14ac:dyDescent="0.2">
      <c r="A229" t="str">
        <f t="shared" si="3"/>
        <v>c7ag4y2d101</v>
      </c>
      <c r="B229">
        <v>228</v>
      </c>
      <c r="C229">
        <v>7</v>
      </c>
      <c r="D229">
        <v>4</v>
      </c>
      <c r="E229">
        <v>2</v>
      </c>
      <c r="F229">
        <v>101</v>
      </c>
    </row>
    <row r="230" spans="1:6" x14ac:dyDescent="0.2">
      <c r="A230" t="str">
        <f t="shared" si="3"/>
        <v>c7ag5y1d100</v>
      </c>
      <c r="B230">
        <v>229</v>
      </c>
      <c r="C230">
        <v>7</v>
      </c>
      <c r="D230">
        <v>5</v>
      </c>
      <c r="E230">
        <v>1</v>
      </c>
      <c r="F230">
        <v>100</v>
      </c>
    </row>
    <row r="231" spans="1:6" x14ac:dyDescent="0.2">
      <c r="A231" t="str">
        <f t="shared" si="3"/>
        <v>c7ag5y2d100</v>
      </c>
      <c r="B231">
        <v>230</v>
      </c>
      <c r="C231">
        <v>7</v>
      </c>
      <c r="D231">
        <v>5</v>
      </c>
      <c r="E231">
        <v>2</v>
      </c>
      <c r="F231">
        <v>100</v>
      </c>
    </row>
    <row r="232" spans="1:6" x14ac:dyDescent="0.2">
      <c r="A232" t="str">
        <f t="shared" si="3"/>
        <v>c7ag6y1d100</v>
      </c>
      <c r="B232">
        <v>231</v>
      </c>
      <c r="C232">
        <v>7</v>
      </c>
      <c r="D232">
        <v>6</v>
      </c>
      <c r="E232">
        <v>1</v>
      </c>
      <c r="F232">
        <v>100</v>
      </c>
    </row>
    <row r="233" spans="1:6" x14ac:dyDescent="0.2">
      <c r="A233" t="str">
        <f t="shared" si="3"/>
        <v>c7ag6y2d100</v>
      </c>
      <c r="B233">
        <v>232</v>
      </c>
      <c r="C233">
        <v>7</v>
      </c>
      <c r="D233">
        <v>6</v>
      </c>
      <c r="E233">
        <v>2</v>
      </c>
      <c r="F233">
        <v>100</v>
      </c>
    </row>
    <row r="234" spans="1:6" x14ac:dyDescent="0.2">
      <c r="A234" t="str">
        <f t="shared" si="3"/>
        <v>c8ag3y1d100</v>
      </c>
      <c r="B234">
        <v>233</v>
      </c>
      <c r="C234">
        <v>8</v>
      </c>
      <c r="D234">
        <v>3</v>
      </c>
      <c r="E234">
        <v>1</v>
      </c>
      <c r="F234">
        <v>100</v>
      </c>
    </row>
    <row r="235" spans="1:6" x14ac:dyDescent="0.2">
      <c r="A235" t="str">
        <f t="shared" si="3"/>
        <v>c8ag3y2d100</v>
      </c>
      <c r="B235">
        <v>234</v>
      </c>
      <c r="C235">
        <v>8</v>
      </c>
      <c r="D235">
        <v>3</v>
      </c>
      <c r="E235">
        <v>2</v>
      </c>
      <c r="F235">
        <v>100</v>
      </c>
    </row>
    <row r="236" spans="1:6" x14ac:dyDescent="0.2">
      <c r="A236" t="str">
        <f t="shared" si="3"/>
        <v>c8ag4y1d100</v>
      </c>
      <c r="B236">
        <v>235</v>
      </c>
      <c r="C236">
        <v>8</v>
      </c>
      <c r="D236">
        <v>4</v>
      </c>
      <c r="E236">
        <v>1</v>
      </c>
      <c r="F236">
        <v>100</v>
      </c>
    </row>
    <row r="237" spans="1:6" x14ac:dyDescent="0.2">
      <c r="A237" t="str">
        <f t="shared" si="3"/>
        <v>c8ag4y2d100</v>
      </c>
      <c r="B237">
        <v>236</v>
      </c>
      <c r="C237">
        <v>8</v>
      </c>
      <c r="D237">
        <v>4</v>
      </c>
      <c r="E237">
        <v>2</v>
      </c>
      <c r="F237">
        <v>100</v>
      </c>
    </row>
    <row r="238" spans="1:6" x14ac:dyDescent="0.2">
      <c r="A238" t="str">
        <f t="shared" si="3"/>
        <v>c8ag5y1d100</v>
      </c>
      <c r="B238">
        <v>237</v>
      </c>
      <c r="C238">
        <v>8</v>
      </c>
      <c r="D238">
        <v>5</v>
      </c>
      <c r="E238">
        <v>1</v>
      </c>
      <c r="F238">
        <v>100</v>
      </c>
    </row>
    <row r="239" spans="1:6" x14ac:dyDescent="0.2">
      <c r="A239" t="str">
        <f t="shared" si="3"/>
        <v>c8ag5y2d100</v>
      </c>
      <c r="B239">
        <v>238</v>
      </c>
      <c r="C239">
        <v>8</v>
      </c>
      <c r="D239">
        <v>5</v>
      </c>
      <c r="E239">
        <v>2</v>
      </c>
      <c r="F239">
        <v>100</v>
      </c>
    </row>
    <row r="240" spans="1:6" x14ac:dyDescent="0.2">
      <c r="A240" t="str">
        <f t="shared" si="3"/>
        <v>c8ag6y1d100</v>
      </c>
      <c r="B240">
        <v>239</v>
      </c>
      <c r="C240">
        <v>8</v>
      </c>
      <c r="D240">
        <v>6</v>
      </c>
      <c r="E240">
        <v>1</v>
      </c>
      <c r="F240">
        <v>100</v>
      </c>
    </row>
    <row r="241" spans="1:6" x14ac:dyDescent="0.2">
      <c r="A241" t="str">
        <f t="shared" si="3"/>
        <v>c8ag6y2d100</v>
      </c>
      <c r="B241">
        <v>240</v>
      </c>
      <c r="C241">
        <v>8</v>
      </c>
      <c r="D241">
        <v>6</v>
      </c>
      <c r="E241">
        <v>2</v>
      </c>
      <c r="F241">
        <v>100</v>
      </c>
    </row>
    <row r="242" spans="1:6" x14ac:dyDescent="0.2">
      <c r="A242" t="str">
        <f t="shared" si="3"/>
        <v>c9ag3y1d100</v>
      </c>
      <c r="B242">
        <v>241</v>
      </c>
      <c r="C242">
        <v>9</v>
      </c>
      <c r="D242">
        <v>3</v>
      </c>
      <c r="E242">
        <v>1</v>
      </c>
      <c r="F242">
        <v>100</v>
      </c>
    </row>
    <row r="243" spans="1:6" x14ac:dyDescent="0.2">
      <c r="A243" t="str">
        <f t="shared" si="3"/>
        <v>c9ag3y2d100</v>
      </c>
      <c r="B243">
        <v>242</v>
      </c>
      <c r="C243">
        <v>9</v>
      </c>
      <c r="D243">
        <v>3</v>
      </c>
      <c r="E243">
        <v>2</v>
      </c>
      <c r="F243">
        <v>100</v>
      </c>
    </row>
    <row r="244" spans="1:6" x14ac:dyDescent="0.2">
      <c r="A244" t="str">
        <f t="shared" si="3"/>
        <v>c9ag4y1d100</v>
      </c>
      <c r="B244">
        <v>243</v>
      </c>
      <c r="C244">
        <v>9</v>
      </c>
      <c r="D244">
        <v>4</v>
      </c>
      <c r="E244">
        <v>1</v>
      </c>
      <c r="F244">
        <v>100</v>
      </c>
    </row>
    <row r="245" spans="1:6" x14ac:dyDescent="0.2">
      <c r="A245" t="str">
        <f t="shared" si="3"/>
        <v>c9ag4y2d100</v>
      </c>
      <c r="B245">
        <v>244</v>
      </c>
      <c r="C245">
        <v>9</v>
      </c>
      <c r="D245">
        <v>4</v>
      </c>
      <c r="E245">
        <v>2</v>
      </c>
      <c r="F245">
        <v>100</v>
      </c>
    </row>
    <row r="246" spans="1:6" x14ac:dyDescent="0.2">
      <c r="A246" t="str">
        <f t="shared" si="3"/>
        <v>c9ag5y1d100</v>
      </c>
      <c r="B246">
        <v>245</v>
      </c>
      <c r="C246">
        <v>9</v>
      </c>
      <c r="D246">
        <v>5</v>
      </c>
      <c r="E246">
        <v>1</v>
      </c>
      <c r="F246">
        <v>100</v>
      </c>
    </row>
    <row r="247" spans="1:6" x14ac:dyDescent="0.2">
      <c r="A247" t="str">
        <f t="shared" si="3"/>
        <v>c9ag5y2d100</v>
      </c>
      <c r="B247">
        <v>246</v>
      </c>
      <c r="C247">
        <v>9</v>
      </c>
      <c r="D247">
        <v>5</v>
      </c>
      <c r="E247">
        <v>2</v>
      </c>
      <c r="F247">
        <v>100</v>
      </c>
    </row>
    <row r="248" spans="1:6" x14ac:dyDescent="0.2">
      <c r="A248" t="str">
        <f t="shared" si="3"/>
        <v>c9ag6y1d100</v>
      </c>
      <c r="B248">
        <v>247</v>
      </c>
      <c r="C248">
        <v>9</v>
      </c>
      <c r="D248">
        <v>6</v>
      </c>
      <c r="E248">
        <v>1</v>
      </c>
      <c r="F248">
        <v>100</v>
      </c>
    </row>
    <row r="249" spans="1:6" x14ac:dyDescent="0.2">
      <c r="A249" t="str">
        <f t="shared" si="3"/>
        <v>c9ag6y2d100</v>
      </c>
      <c r="B249">
        <v>248</v>
      </c>
      <c r="C249">
        <v>9</v>
      </c>
      <c r="D249">
        <v>6</v>
      </c>
      <c r="E249">
        <v>2</v>
      </c>
      <c r="F249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0496-5945-2047-A47E-40B56A1D72DB}">
  <dimension ref="A7:G23"/>
  <sheetViews>
    <sheetView zoomScale="85" zoomScaleNormal="85" workbookViewId="0">
      <selection activeCell="I3" sqref="I3"/>
    </sheetView>
  </sheetViews>
  <sheetFormatPr baseColWidth="10" defaultColWidth="8.83203125" defaultRowHeight="15" x14ac:dyDescent="0.2"/>
  <cols>
    <col min="1" max="1" width="13.6640625" style="43" customWidth="1"/>
    <col min="2" max="6" width="12.6640625" style="42" customWidth="1"/>
    <col min="7" max="7" width="13.5" style="42" customWidth="1"/>
    <col min="8" max="16384" width="8.83203125" style="41"/>
  </cols>
  <sheetData>
    <row r="7" spans="1:7" ht="30" customHeight="1" x14ac:dyDescent="0.2">
      <c r="A7" s="202" t="s">
        <v>1153</v>
      </c>
      <c r="B7" s="202"/>
      <c r="C7" s="202"/>
      <c r="D7" s="202"/>
      <c r="E7" s="202"/>
      <c r="F7" s="202"/>
      <c r="G7" s="202"/>
    </row>
    <row r="8" spans="1:7" ht="30" customHeight="1" x14ac:dyDescent="0.2">
      <c r="A8" s="46" t="s">
        <v>1150</v>
      </c>
      <c r="B8" s="45" t="s">
        <v>1146</v>
      </c>
      <c r="C8" s="50"/>
      <c r="D8" s="45" t="s">
        <v>1144</v>
      </c>
      <c r="E8" s="45" t="s">
        <v>1143</v>
      </c>
      <c r="F8" s="44" t="s">
        <v>1152</v>
      </c>
      <c r="G8" s="49"/>
    </row>
    <row r="9" spans="1:7" ht="30" customHeight="1" x14ac:dyDescent="0.2">
      <c r="A9" s="46" t="s">
        <v>1149</v>
      </c>
      <c r="B9" s="48" t="s">
        <v>1146</v>
      </c>
      <c r="C9" s="45" t="s">
        <v>1145</v>
      </c>
      <c r="D9" s="45" t="s">
        <v>1144</v>
      </c>
      <c r="E9" s="48" t="s">
        <v>1143</v>
      </c>
      <c r="F9" s="49"/>
      <c r="G9" s="47" t="s">
        <v>929</v>
      </c>
    </row>
    <row r="10" spans="1:7" ht="30" customHeight="1" x14ac:dyDescent="0.2">
      <c r="A10" s="46" t="s">
        <v>1092</v>
      </c>
      <c r="B10" s="45" t="s">
        <v>1146</v>
      </c>
      <c r="C10" s="48" t="s">
        <v>1145</v>
      </c>
      <c r="D10" s="48" t="s">
        <v>1144</v>
      </c>
      <c r="E10" s="45" t="s">
        <v>1143</v>
      </c>
      <c r="F10" s="44" t="s">
        <v>1131</v>
      </c>
      <c r="G10" s="47" t="s">
        <v>920</v>
      </c>
    </row>
    <row r="11" spans="1:7" ht="30" customHeight="1" x14ac:dyDescent="0.2">
      <c r="A11" s="46" t="s">
        <v>1090</v>
      </c>
      <c r="B11" s="45" t="s">
        <v>1146</v>
      </c>
      <c r="C11" s="45" t="s">
        <v>1145</v>
      </c>
      <c r="D11" s="48" t="s">
        <v>1144</v>
      </c>
      <c r="E11" s="48" t="s">
        <v>1143</v>
      </c>
      <c r="F11" s="44" t="s">
        <v>1131</v>
      </c>
      <c r="G11" s="47" t="s">
        <v>926</v>
      </c>
    </row>
    <row r="12" spans="1:7" ht="30" customHeight="1" x14ac:dyDescent="0.2">
      <c r="A12" s="46" t="s">
        <v>1091</v>
      </c>
      <c r="B12" s="48" t="s">
        <v>1146</v>
      </c>
      <c r="C12" s="48" t="s">
        <v>1145</v>
      </c>
      <c r="D12" s="45" t="s">
        <v>1144</v>
      </c>
      <c r="E12" s="45" t="s">
        <v>1143</v>
      </c>
      <c r="F12" s="47" t="s">
        <v>927</v>
      </c>
      <c r="G12" s="44" t="s">
        <v>1142</v>
      </c>
    </row>
    <row r="13" spans="1:7" ht="30" customHeight="1" thickBot="1" x14ac:dyDescent="0.25">
      <c r="A13" s="46" t="s">
        <v>1147</v>
      </c>
      <c r="B13" s="45" t="s">
        <v>1146</v>
      </c>
      <c r="C13" s="45" t="s">
        <v>1145</v>
      </c>
      <c r="D13" s="45" t="s">
        <v>1144</v>
      </c>
      <c r="E13" s="45" t="s">
        <v>1143</v>
      </c>
      <c r="F13" s="44" t="s">
        <v>1131</v>
      </c>
      <c r="G13" s="44" t="s">
        <v>1142</v>
      </c>
    </row>
    <row r="14" spans="1:7" ht="17" thickBot="1" x14ac:dyDescent="0.25">
      <c r="A14" s="203" t="s">
        <v>1141</v>
      </c>
      <c r="B14" s="204"/>
      <c r="C14" s="204"/>
      <c r="D14" s="204"/>
      <c r="E14" s="204"/>
      <c r="F14" s="204"/>
      <c r="G14" s="205"/>
    </row>
    <row r="15" spans="1:7" ht="16" x14ac:dyDescent="0.2">
      <c r="A15" s="51"/>
      <c r="B15" s="51"/>
      <c r="C15" s="51"/>
      <c r="D15" s="51"/>
      <c r="E15" s="51"/>
      <c r="F15" s="51"/>
      <c r="G15" s="51"/>
    </row>
    <row r="16" spans="1:7" ht="39" x14ac:dyDescent="0.2">
      <c r="A16" s="202" t="s">
        <v>1151</v>
      </c>
      <c r="B16" s="202"/>
      <c r="C16" s="202"/>
      <c r="D16" s="202"/>
      <c r="E16" s="202"/>
      <c r="F16" s="202"/>
      <c r="G16" s="202"/>
    </row>
    <row r="17" spans="1:7" ht="30" customHeight="1" x14ac:dyDescent="0.2">
      <c r="A17" s="46" t="s">
        <v>1150</v>
      </c>
      <c r="B17" s="45" t="s">
        <v>1146</v>
      </c>
      <c r="C17" s="50"/>
      <c r="D17" s="45" t="s">
        <v>1144</v>
      </c>
      <c r="E17" s="45" t="s">
        <v>1143</v>
      </c>
      <c r="F17" s="44" t="s">
        <v>1131</v>
      </c>
      <c r="G17" s="49"/>
    </row>
    <row r="18" spans="1:7" ht="30" customHeight="1" x14ac:dyDescent="0.2">
      <c r="A18" s="46" t="s">
        <v>1149</v>
      </c>
      <c r="B18" s="45" t="s">
        <v>1146</v>
      </c>
      <c r="C18" s="48" t="s">
        <v>1145</v>
      </c>
      <c r="D18" s="48" t="s">
        <v>1144</v>
      </c>
      <c r="E18" s="45" t="s">
        <v>1143</v>
      </c>
      <c r="F18" s="47" t="s">
        <v>1131</v>
      </c>
      <c r="G18" s="44" t="s">
        <v>1148</v>
      </c>
    </row>
    <row r="19" spans="1:7" ht="30" customHeight="1" x14ac:dyDescent="0.2">
      <c r="A19" s="46" t="s">
        <v>1092</v>
      </c>
      <c r="B19" s="48" t="s">
        <v>1146</v>
      </c>
      <c r="C19" s="45" t="s">
        <v>1145</v>
      </c>
      <c r="D19" s="45" t="s">
        <v>1144</v>
      </c>
      <c r="E19" s="48" t="s">
        <v>1143</v>
      </c>
      <c r="F19" s="47" t="s">
        <v>1131</v>
      </c>
      <c r="G19" s="44" t="s">
        <v>929</v>
      </c>
    </row>
    <row r="20" spans="1:7" ht="30" customHeight="1" x14ac:dyDescent="0.2">
      <c r="A20" s="46" t="s">
        <v>1090</v>
      </c>
      <c r="B20" s="48" t="s">
        <v>1146</v>
      </c>
      <c r="C20" s="48" t="s">
        <v>1145</v>
      </c>
      <c r="D20" s="45" t="s">
        <v>1144</v>
      </c>
      <c r="E20" s="45" t="s">
        <v>1143</v>
      </c>
      <c r="F20" s="44" t="s">
        <v>927</v>
      </c>
      <c r="G20" s="47" t="s">
        <v>1142</v>
      </c>
    </row>
    <row r="21" spans="1:7" ht="30" customHeight="1" x14ac:dyDescent="0.2">
      <c r="A21" s="46" t="s">
        <v>1091</v>
      </c>
      <c r="B21" s="45" t="s">
        <v>1146</v>
      </c>
      <c r="C21" s="45" t="s">
        <v>1145</v>
      </c>
      <c r="D21" s="48" t="s">
        <v>1144</v>
      </c>
      <c r="E21" s="48" t="s">
        <v>1143</v>
      </c>
      <c r="F21" s="47" t="s">
        <v>1131</v>
      </c>
      <c r="G21" s="44" t="s">
        <v>920</v>
      </c>
    </row>
    <row r="22" spans="1:7" ht="30" customHeight="1" thickBot="1" x14ac:dyDescent="0.25">
      <c r="A22" s="46" t="s">
        <v>1147</v>
      </c>
      <c r="B22" s="45" t="s">
        <v>1146</v>
      </c>
      <c r="C22" s="45" t="s">
        <v>1145</v>
      </c>
      <c r="D22" s="45" t="s">
        <v>1144</v>
      </c>
      <c r="E22" s="45" t="s">
        <v>1143</v>
      </c>
      <c r="F22" s="44" t="s">
        <v>1131</v>
      </c>
      <c r="G22" s="44" t="s">
        <v>1142</v>
      </c>
    </row>
    <row r="23" spans="1:7" ht="17" thickBot="1" x14ac:dyDescent="0.25">
      <c r="A23" s="203" t="s">
        <v>1141</v>
      </c>
      <c r="B23" s="204"/>
      <c r="C23" s="204"/>
      <c r="D23" s="204"/>
      <c r="E23" s="204"/>
      <c r="F23" s="204"/>
      <c r="G23" s="205"/>
    </row>
  </sheetData>
  <mergeCells count="4">
    <mergeCell ref="A7:G7"/>
    <mergeCell ref="A16:G16"/>
    <mergeCell ref="A14:G14"/>
    <mergeCell ref="A23:G23"/>
  </mergeCells>
  <pageMargins left="0.59055118110236227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507D-BFDC-1044-ACF7-E9B623FDD1E5}">
  <dimension ref="A1:M20"/>
  <sheetViews>
    <sheetView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" width="11.33203125" bestFit="1" customWidth="1"/>
    <col min="2" max="2" width="20.83203125" bestFit="1" customWidth="1"/>
    <col min="3" max="3" width="26.83203125" customWidth="1"/>
    <col min="9" max="9" width="4.83203125" bestFit="1" customWidth="1"/>
    <col min="10" max="11" width="20.83203125" bestFit="1" customWidth="1"/>
    <col min="12" max="12" width="3.1640625" bestFit="1" customWidth="1"/>
    <col min="13" max="13" width="5.1640625" bestFit="1" customWidth="1"/>
  </cols>
  <sheetData>
    <row r="1" spans="1:13" s="39" customFormat="1" x14ac:dyDescent="0.2">
      <c r="A1" s="39" t="s">
        <v>1112</v>
      </c>
      <c r="B1" s="39" t="s">
        <v>1129</v>
      </c>
      <c r="C1" s="39" t="s">
        <v>1128</v>
      </c>
      <c r="I1" s="39" t="s">
        <v>1173</v>
      </c>
      <c r="J1" s="39" t="s">
        <v>1174</v>
      </c>
      <c r="K1" s="39" t="s">
        <v>1175</v>
      </c>
      <c r="L1" s="39" t="s">
        <v>1172</v>
      </c>
      <c r="M1" s="39" t="s">
        <v>1176</v>
      </c>
    </row>
    <row r="2" spans="1:13" x14ac:dyDescent="0.2">
      <c r="A2" t="s">
        <v>1110</v>
      </c>
      <c r="B2" t="s">
        <v>921</v>
      </c>
      <c r="C2" t="s">
        <v>1146</v>
      </c>
      <c r="I2">
        <v>1</v>
      </c>
      <c r="J2" t="s">
        <v>921</v>
      </c>
      <c r="K2" t="s">
        <v>1146</v>
      </c>
      <c r="L2">
        <v>1</v>
      </c>
      <c r="M2">
        <v>1100</v>
      </c>
    </row>
    <row r="3" spans="1:13" x14ac:dyDescent="0.2">
      <c r="A3" t="s">
        <v>1110</v>
      </c>
      <c r="B3" t="s">
        <v>1130</v>
      </c>
      <c r="C3" t="s">
        <v>1144</v>
      </c>
      <c r="I3">
        <v>1</v>
      </c>
      <c r="J3" t="s">
        <v>924</v>
      </c>
      <c r="K3" t="s">
        <v>1144</v>
      </c>
      <c r="L3">
        <v>2</v>
      </c>
      <c r="M3">
        <v>1200</v>
      </c>
    </row>
    <row r="4" spans="1:13" x14ac:dyDescent="0.2">
      <c r="A4" t="s">
        <v>1110</v>
      </c>
      <c r="B4" t="s">
        <v>928</v>
      </c>
      <c r="C4" t="s">
        <v>1143</v>
      </c>
      <c r="I4">
        <v>1</v>
      </c>
      <c r="J4" t="s">
        <v>928</v>
      </c>
      <c r="K4" t="s">
        <v>1143</v>
      </c>
      <c r="L4">
        <v>3</v>
      </c>
      <c r="M4">
        <v>1300</v>
      </c>
    </row>
    <row r="5" spans="1:13" x14ac:dyDescent="0.2">
      <c r="A5" t="s">
        <v>1110</v>
      </c>
      <c r="B5" t="s">
        <v>916</v>
      </c>
      <c r="C5" t="s">
        <v>1145</v>
      </c>
      <c r="I5">
        <v>1</v>
      </c>
      <c r="J5" t="s">
        <v>916</v>
      </c>
      <c r="K5" t="s">
        <v>1145</v>
      </c>
      <c r="L5">
        <v>4</v>
      </c>
      <c r="M5">
        <v>1400</v>
      </c>
    </row>
    <row r="6" spans="1:13" x14ac:dyDescent="0.2">
      <c r="I6">
        <v>2</v>
      </c>
      <c r="J6" t="s">
        <v>1131</v>
      </c>
      <c r="K6" t="s">
        <v>1131</v>
      </c>
      <c r="L6">
        <v>5</v>
      </c>
      <c r="M6">
        <v>2100</v>
      </c>
    </row>
    <row r="7" spans="1:13" x14ac:dyDescent="0.2">
      <c r="A7" t="s">
        <v>1109</v>
      </c>
      <c r="B7" t="s">
        <v>1131</v>
      </c>
      <c r="C7" t="s">
        <v>1131</v>
      </c>
      <c r="I7">
        <v>2</v>
      </c>
      <c r="J7" t="s">
        <v>927</v>
      </c>
      <c r="K7" t="s">
        <v>927</v>
      </c>
      <c r="L7">
        <v>6</v>
      </c>
      <c r="M7">
        <v>2200</v>
      </c>
    </row>
    <row r="8" spans="1:13" x14ac:dyDescent="0.2">
      <c r="A8" t="s">
        <v>1109</v>
      </c>
      <c r="B8" t="s">
        <v>927</v>
      </c>
      <c r="C8" t="s">
        <v>927</v>
      </c>
      <c r="I8">
        <v>2</v>
      </c>
      <c r="J8" t="s">
        <v>926</v>
      </c>
      <c r="K8" t="s">
        <v>926</v>
      </c>
      <c r="L8">
        <v>7</v>
      </c>
      <c r="M8">
        <v>2300</v>
      </c>
    </row>
    <row r="9" spans="1:13" x14ac:dyDescent="0.2">
      <c r="A9" t="s">
        <v>1109</v>
      </c>
      <c r="B9" t="s">
        <v>926</v>
      </c>
      <c r="C9" t="s">
        <v>926</v>
      </c>
      <c r="I9">
        <v>2</v>
      </c>
      <c r="J9" t="s">
        <v>920</v>
      </c>
      <c r="K9" t="s">
        <v>920</v>
      </c>
      <c r="L9">
        <v>8</v>
      </c>
      <c r="M9">
        <v>2400</v>
      </c>
    </row>
    <row r="10" spans="1:13" x14ac:dyDescent="0.2">
      <c r="A10" t="s">
        <v>1109</v>
      </c>
      <c r="B10" t="s">
        <v>920</v>
      </c>
      <c r="C10" t="s">
        <v>920</v>
      </c>
      <c r="I10">
        <v>2</v>
      </c>
      <c r="J10" t="s">
        <v>1132</v>
      </c>
      <c r="K10" t="s">
        <v>1132</v>
      </c>
      <c r="L10">
        <v>9</v>
      </c>
      <c r="M10">
        <v>2500</v>
      </c>
    </row>
    <row r="11" spans="1:13" x14ac:dyDescent="0.2">
      <c r="A11" t="s">
        <v>1109</v>
      </c>
      <c r="B11" t="s">
        <v>1132</v>
      </c>
      <c r="C11" t="s">
        <v>1132</v>
      </c>
      <c r="I11">
        <v>2</v>
      </c>
      <c r="J11" t="s">
        <v>1133</v>
      </c>
      <c r="K11" t="s">
        <v>1148</v>
      </c>
      <c r="L11">
        <v>10</v>
      </c>
      <c r="M11">
        <v>2600</v>
      </c>
    </row>
    <row r="12" spans="1:13" x14ac:dyDescent="0.2">
      <c r="A12" t="s">
        <v>1109</v>
      </c>
      <c r="B12" t="s">
        <v>1133</v>
      </c>
      <c r="C12" t="s">
        <v>1148</v>
      </c>
      <c r="I12">
        <v>2</v>
      </c>
      <c r="J12" t="s">
        <v>1134</v>
      </c>
      <c r="K12" t="s">
        <v>1142</v>
      </c>
      <c r="L12">
        <v>11</v>
      </c>
      <c r="M12">
        <v>2700</v>
      </c>
    </row>
    <row r="13" spans="1:13" x14ac:dyDescent="0.2">
      <c r="A13" t="s">
        <v>1109</v>
      </c>
      <c r="B13" t="s">
        <v>1134</v>
      </c>
      <c r="C13" t="s">
        <v>1142</v>
      </c>
      <c r="I13">
        <v>2</v>
      </c>
      <c r="J13" t="s">
        <v>1135</v>
      </c>
      <c r="K13" t="s">
        <v>1152</v>
      </c>
      <c r="L13">
        <v>12</v>
      </c>
      <c r="M13">
        <v>2800</v>
      </c>
    </row>
    <row r="14" spans="1:13" x14ac:dyDescent="0.2">
      <c r="A14" t="s">
        <v>1109</v>
      </c>
      <c r="B14" t="s">
        <v>1135</v>
      </c>
      <c r="C14" t="s">
        <v>1152</v>
      </c>
      <c r="I14">
        <v>2</v>
      </c>
      <c r="J14" t="s">
        <v>929</v>
      </c>
      <c r="K14" t="s">
        <v>929</v>
      </c>
      <c r="L14">
        <v>13</v>
      </c>
      <c r="M14">
        <v>2900</v>
      </c>
    </row>
    <row r="15" spans="1:13" x14ac:dyDescent="0.2">
      <c r="A15" t="s">
        <v>1109</v>
      </c>
      <c r="B15" t="s">
        <v>929</v>
      </c>
      <c r="C15" t="s">
        <v>929</v>
      </c>
      <c r="I15">
        <v>2</v>
      </c>
      <c r="J15" t="s">
        <v>1136</v>
      </c>
      <c r="K15" t="s">
        <v>1136</v>
      </c>
      <c r="L15">
        <v>14</v>
      </c>
      <c r="M15">
        <v>3000</v>
      </c>
    </row>
    <row r="16" spans="1:13" x14ac:dyDescent="0.2">
      <c r="A16" t="s">
        <v>1109</v>
      </c>
      <c r="B16" t="s">
        <v>1136</v>
      </c>
      <c r="C16" t="s">
        <v>1136</v>
      </c>
      <c r="I16">
        <v>3</v>
      </c>
      <c r="J16" t="s">
        <v>1137</v>
      </c>
      <c r="K16" t="s">
        <v>1154</v>
      </c>
      <c r="L16">
        <v>15</v>
      </c>
      <c r="M16">
        <v>3100</v>
      </c>
    </row>
    <row r="17" spans="1:13" x14ac:dyDescent="0.2">
      <c r="I17">
        <v>3</v>
      </c>
      <c r="J17" t="s">
        <v>1138</v>
      </c>
      <c r="K17" t="s">
        <v>1155</v>
      </c>
      <c r="L17">
        <v>16</v>
      </c>
      <c r="M17">
        <v>3200</v>
      </c>
    </row>
    <row r="18" spans="1:13" x14ac:dyDescent="0.2">
      <c r="A18" t="s">
        <v>1140</v>
      </c>
      <c r="B18" t="s">
        <v>1137</v>
      </c>
      <c r="C18" t="s">
        <v>1154</v>
      </c>
      <c r="I18">
        <v>3</v>
      </c>
      <c r="J18" t="s">
        <v>1139</v>
      </c>
      <c r="K18" t="s">
        <v>1156</v>
      </c>
      <c r="L18">
        <v>17</v>
      </c>
      <c r="M18">
        <v>3300</v>
      </c>
    </row>
    <row r="19" spans="1:13" x14ac:dyDescent="0.2">
      <c r="A19" t="s">
        <v>1140</v>
      </c>
      <c r="B19" t="s">
        <v>1138</v>
      </c>
      <c r="C19" t="s">
        <v>1155</v>
      </c>
    </row>
    <row r="20" spans="1:13" x14ac:dyDescent="0.2">
      <c r="A20" t="s">
        <v>1140</v>
      </c>
      <c r="B20" t="s">
        <v>1139</v>
      </c>
      <c r="C20" t="s">
        <v>1156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DAE4-DCE9-B744-8E4B-0A6CA07BDEDA}">
  <dimension ref="A1:AC1"/>
  <sheetViews>
    <sheetView workbookViewId="0">
      <selection activeCell="H12" sqref="H12"/>
    </sheetView>
  </sheetViews>
  <sheetFormatPr baseColWidth="10" defaultRowHeight="16" x14ac:dyDescent="0.2"/>
  <cols>
    <col min="1" max="1" width="10.33203125" bestFit="1" customWidth="1"/>
    <col min="2" max="2" width="10" bestFit="1" customWidth="1"/>
    <col min="3" max="3" width="11.6640625" bestFit="1" customWidth="1"/>
    <col min="4" max="4" width="7.6640625" bestFit="1" customWidth="1"/>
    <col min="5" max="5" width="4.1640625" bestFit="1" customWidth="1"/>
    <col min="6" max="6" width="8.5" bestFit="1" customWidth="1"/>
    <col min="7" max="7" width="13.6640625" bestFit="1" customWidth="1"/>
    <col min="8" max="9" width="21.1640625" bestFit="1" customWidth="1"/>
    <col min="10" max="10" width="20.83203125" bestFit="1" customWidth="1"/>
    <col min="11" max="11" width="21.6640625" bestFit="1" customWidth="1"/>
    <col min="12" max="12" width="20.5" bestFit="1" customWidth="1"/>
    <col min="13" max="13" width="20.1640625" bestFit="1" customWidth="1"/>
    <col min="14" max="14" width="17" bestFit="1" customWidth="1"/>
    <col min="15" max="15" width="24.33203125" bestFit="1" customWidth="1"/>
    <col min="16" max="16" width="22.5" bestFit="1" customWidth="1"/>
    <col min="17" max="17" width="18.1640625" bestFit="1" customWidth="1"/>
    <col min="18" max="18" width="13.6640625" bestFit="1" customWidth="1"/>
    <col min="19" max="19" width="14.6640625" bestFit="1" customWidth="1"/>
    <col min="20" max="20" width="25" bestFit="1" customWidth="1"/>
    <col min="21" max="21" width="10.33203125" bestFit="1" customWidth="1"/>
    <col min="22" max="23" width="18.1640625" bestFit="1" customWidth="1"/>
    <col min="24" max="24" width="25.6640625" bestFit="1" customWidth="1"/>
    <col min="25" max="25" width="16" bestFit="1" customWidth="1"/>
    <col min="26" max="26" width="18.33203125" bestFit="1" customWidth="1"/>
    <col min="27" max="27" width="13.83203125" bestFit="1" customWidth="1"/>
    <col min="28" max="28" width="15.83203125" bestFit="1" customWidth="1"/>
    <col min="29" max="29" width="8.33203125" bestFit="1" customWidth="1"/>
  </cols>
  <sheetData>
    <row r="1" spans="1:29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230</v>
      </c>
      <c r="Z1" t="s">
        <v>231</v>
      </c>
      <c r="AA1" t="s">
        <v>232</v>
      </c>
      <c r="AB1" t="s">
        <v>233</v>
      </c>
      <c r="AC1" t="s">
        <v>234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05866-F710-F341-B238-1B26866DF8B8}">
  <dimension ref="A1:L43"/>
  <sheetViews>
    <sheetView workbookViewId="0">
      <pane xSplit="3" ySplit="1" topLeftCell="I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baseColWidth="10" defaultRowHeight="16" x14ac:dyDescent="0.2"/>
  <cols>
    <col min="1" max="1" width="14.5" bestFit="1" customWidth="1"/>
    <col min="2" max="2" width="22.5" bestFit="1" customWidth="1"/>
    <col min="3" max="3" width="17" customWidth="1"/>
    <col min="4" max="4" width="17.1640625" bestFit="1" customWidth="1"/>
    <col min="5" max="5" width="3.1640625" bestFit="1" customWidth="1"/>
    <col min="6" max="6" width="22.1640625" customWidth="1"/>
    <col min="7" max="7" width="41.6640625" bestFit="1" customWidth="1"/>
    <col min="8" max="8" width="46.1640625" customWidth="1"/>
    <col min="9" max="9" width="26" customWidth="1"/>
    <col min="11" max="11" width="33.33203125" customWidth="1"/>
  </cols>
  <sheetData>
    <row r="1" spans="1:12" s="1" customFormat="1" ht="21" x14ac:dyDescent="0.25">
      <c r="A1" s="1" t="s">
        <v>236</v>
      </c>
      <c r="B1" s="1" t="s">
        <v>156</v>
      </c>
      <c r="C1" s="1" t="s">
        <v>1129</v>
      </c>
      <c r="D1" s="1" t="s">
        <v>1128</v>
      </c>
      <c r="E1" s="1" t="s">
        <v>168</v>
      </c>
      <c r="F1" s="1" t="s">
        <v>161</v>
      </c>
      <c r="G1" s="1" t="s">
        <v>158</v>
      </c>
      <c r="H1" s="1" t="s">
        <v>159</v>
      </c>
      <c r="I1" s="1" t="s">
        <v>162</v>
      </c>
      <c r="J1" s="1" t="s">
        <v>1161</v>
      </c>
      <c r="K1" s="1" t="s">
        <v>1162</v>
      </c>
    </row>
    <row r="2" spans="1:12" x14ac:dyDescent="0.2">
      <c r="A2">
        <v>1</v>
      </c>
      <c r="B2" t="str">
        <f>VLOOKUP(A2,Regions!A:B,2,FALSE)</f>
        <v>Adelaide Hills</v>
      </c>
      <c r="C2" t="s">
        <v>4</v>
      </c>
      <c r="D2" t="s">
        <v>185</v>
      </c>
      <c r="E2">
        <v>2</v>
      </c>
      <c r="F2" t="s">
        <v>6</v>
      </c>
      <c r="G2" t="s">
        <v>7</v>
      </c>
      <c r="H2" t="s">
        <v>5</v>
      </c>
      <c r="J2" t="s">
        <v>1161</v>
      </c>
      <c r="K2" t="str">
        <f t="shared" ref="K2:K43" si="0">_xlfn.CONCAT("                'region_id'  =&gt; "&amp;A2&amp;", 
","                'full_name'  =&gt; '"&amp;C2&amp;"', 
","                'short_name' =&gt; '"&amp;D2&amp;"', 
","                'contact'    =&gt; '"&amp;F2&amp;"', 
","                'email'      =&gt; '"&amp;G2&amp;"', 
","                'location'   =&gt; '"&amp;H2&amp;"', 
","                'website'    =&gt; '"&amp;I2&amp;"', 
            ],")</f>
        <v xml:space="preserve">                'region_id'  =&gt; 1, 
                'full_name'  =&gt; 'Acacia (Littlehampton/ Mt Barker)', 
                'short_name' =&gt; 'Acacia', 
                'contact'    =&gt; 'Katie : 0411094070', 
                'email'      =&gt; 'secretary@acacia.dance', 
                'location'   =&gt; 'Anembo Park, Littlehampton', 
                'website'    =&gt; '', 
            ],</v>
      </c>
    </row>
    <row r="3" spans="1:12" x14ac:dyDescent="0.2">
      <c r="A3">
        <v>9</v>
      </c>
      <c r="B3" t="str">
        <f>VLOOKUP(A3,Regions!A:B,2,FALSE)</f>
        <v>Metropolitan North East</v>
      </c>
      <c r="C3" t="s">
        <v>124</v>
      </c>
      <c r="D3" t="s">
        <v>124</v>
      </c>
      <c r="E3">
        <v>34</v>
      </c>
      <c r="F3" t="s">
        <v>125</v>
      </c>
      <c r="G3" s="4" t="s">
        <v>197</v>
      </c>
      <c r="H3" t="s">
        <v>126</v>
      </c>
      <c r="I3" s="4" t="s">
        <v>181</v>
      </c>
      <c r="J3" t="s">
        <v>1161</v>
      </c>
      <c r="K3" t="str">
        <f t="shared" si="0"/>
        <v xml:space="preserve">                'region_id'  =&gt; 9, 
                'full_name'  =&gt; 'Aurora', 
                'short_name' =&gt; 'Aurora', 
                'contact'    =&gt; 'Marie Pickering: 0417 827 584', 
                'email'      =&gt; 'aurora.cali.college@gmail.com', 
                'location'   =&gt; 'RSL Memorial Hall, Memorial Dr, Tea Tree Gully', 
                'website'    =&gt; 'www.aurora-calisthenics.websyte.com.au', 
            ],</v>
      </c>
    </row>
    <row r="4" spans="1:12" x14ac:dyDescent="0.2">
      <c r="A4">
        <v>3</v>
      </c>
      <c r="B4" t="str">
        <f>VLOOKUP(A4,Regions!A:B,2,FALSE)</f>
        <v>Metropolitan East</v>
      </c>
      <c r="C4" t="s">
        <v>20</v>
      </c>
      <c r="D4" t="s">
        <v>1076</v>
      </c>
      <c r="E4">
        <v>7</v>
      </c>
      <c r="F4" t="s">
        <v>23</v>
      </c>
      <c r="G4" t="s">
        <v>21</v>
      </c>
      <c r="I4" t="s">
        <v>22</v>
      </c>
      <c r="J4" t="s">
        <v>1161</v>
      </c>
      <c r="K4" t="str">
        <f t="shared" si="0"/>
        <v xml:space="preserve">                'region_id'  =&gt; 3, 
                'full_name'  =&gt; 'AVV Millennium Calisthenics and Dance Academy', 
                'short_name' =&gt; 'AVV Millennium', 
                'contact'    =&gt; 'Karen Costanzo: 0438999367', 
                'email'      =&gt; 'Karen.costanzo1@gmail.com', 
                'location'   =&gt; '', 
                'website'    =&gt; 'www.avvm.com.au', 
            ],</v>
      </c>
    </row>
    <row r="5" spans="1:12" x14ac:dyDescent="0.2">
      <c r="A5">
        <v>5</v>
      </c>
      <c r="B5" t="str">
        <f>VLOOKUP(A5,Regions!A:B,2,FALSE)</f>
        <v>Metropolitan South West</v>
      </c>
      <c r="C5" t="s">
        <v>44</v>
      </c>
      <c r="D5" t="s">
        <v>1075</v>
      </c>
      <c r="E5">
        <v>13</v>
      </c>
      <c r="F5" t="s">
        <v>46</v>
      </c>
      <c r="G5" t="s">
        <v>48</v>
      </c>
      <c r="H5" t="s">
        <v>45</v>
      </c>
      <c r="I5" t="s">
        <v>47</v>
      </c>
      <c r="J5" t="s">
        <v>1161</v>
      </c>
      <c r="K5" t="str">
        <f t="shared" si="0"/>
        <v xml:space="preserve">                'region_id'  =&gt; 5, 
                'full_name'  =&gt; 'Brighton Calisthenics Club', 
                'short_name' =&gt; 'Brighton', 
                'contact'    =&gt; 'Catherine Tilley - 8298 1766 or 0410 581 048', 
                'email'      =&gt; 'brightoncalisthenics@hotmail.com', 
                'location'   =&gt; 'Brighton Uniting Church, 443 Brighton Rd', 
                'website'    =&gt; 'www.brightoncalisthenicsclub.com.au', 
            ],</v>
      </c>
    </row>
    <row r="6" spans="1:12" x14ac:dyDescent="0.2">
      <c r="A6">
        <v>3</v>
      </c>
      <c r="B6" t="str">
        <f>VLOOKUP(A6,Regions!A:B,2,FALSE)</f>
        <v>Metropolitan East</v>
      </c>
      <c r="C6" t="s">
        <v>24</v>
      </c>
      <c r="D6" t="s">
        <v>950</v>
      </c>
      <c r="E6">
        <v>8</v>
      </c>
      <c r="F6" t="s">
        <v>25</v>
      </c>
      <c r="G6" t="s">
        <v>26</v>
      </c>
      <c r="H6" t="s">
        <v>235</v>
      </c>
      <c r="I6" t="s">
        <v>27</v>
      </c>
      <c r="J6" t="s">
        <v>1161</v>
      </c>
      <c r="K6" t="str">
        <f t="shared" si="0"/>
        <v xml:space="preserve">                'region_id'  =&gt; 3, 
                'full_name'  =&gt; 'Burnside Calisthenics &amp; Dance Academy', 
                'short_name' =&gt; 'Burnside', 
                'contact'    =&gt; 'Vicki on 0426 259 957', 
                'email'      =&gt; 'secretary@burnsideacademy.com.au', 
                'location'   =&gt; 'Unit 2, 20 Fullarton Road Norwood', 
                'website'    =&gt; 'www.burnsideacademy.com.au', 
            ],</v>
      </c>
    </row>
    <row r="7" spans="1:12" x14ac:dyDescent="0.2">
      <c r="A7">
        <v>8</v>
      </c>
      <c r="B7" t="str">
        <f>VLOOKUP(A7,Regions!A:B,2,FALSE)</f>
        <v>Metropolitan North</v>
      </c>
      <c r="C7" t="s">
        <v>93</v>
      </c>
      <c r="D7" t="s">
        <v>93</v>
      </c>
      <c r="E7">
        <v>25</v>
      </c>
      <c r="F7" t="s">
        <v>94</v>
      </c>
      <c r="G7" t="s">
        <v>191</v>
      </c>
      <c r="H7" t="s">
        <v>238</v>
      </c>
      <c r="I7" t="s">
        <v>95</v>
      </c>
      <c r="J7" t="s">
        <v>1161</v>
      </c>
      <c r="K7" t="str">
        <f t="shared" si="0"/>
        <v xml:space="preserve">                'region_id'  =&gt; 8, 
                'full_name'  =&gt; 'Carisbrook', 
                'short_name' =&gt; 'Carisbrook', 
                'contact'    =&gt; 'Kerry : 0402 411 771', 
                'email'      =&gt; 'carisbrookcali@gmail.com ', 
                'location'   =&gt; 'Salisbury Uniting Church', 
                'website'    =&gt; 'www.facebook.com/carisbrookcalisthenicsclub', 
            ],</v>
      </c>
    </row>
    <row r="8" spans="1:12" x14ac:dyDescent="0.2">
      <c r="A8">
        <v>10</v>
      </c>
      <c r="B8" t="str">
        <f>VLOOKUP(A8,Regions!A:B,2,FALSE)</f>
        <v>Metropolitan Outer South</v>
      </c>
      <c r="C8" t="s">
        <v>140</v>
      </c>
      <c r="D8" t="s">
        <v>140</v>
      </c>
      <c r="E8">
        <v>39</v>
      </c>
      <c r="F8" t="s">
        <v>166</v>
      </c>
      <c r="G8" t="s">
        <v>142</v>
      </c>
      <c r="H8" t="s">
        <v>141</v>
      </c>
      <c r="I8" t="s">
        <v>143</v>
      </c>
      <c r="J8" t="s">
        <v>1161</v>
      </c>
      <c r="K8" t="str">
        <f t="shared" si="0"/>
        <v xml:space="preserve">                'region_id'  =&gt; 10, 
                'full_name'  =&gt; 'Cherum', 
                'short_name' =&gt; 'Cherum', 
                'contact'    =&gt; 'Sally Delaat: 0426 268 119 or Michelle Tromp: 0423 769 467', 
                'email'      =&gt; 'cherumcali@gmail.com', 
                'location'   =&gt; 'Christies Beach Uniting Church', 
                'website'    =&gt; 'WWW.cherumcalisthenics.com', 
            ],</v>
      </c>
    </row>
    <row r="9" spans="1:12" x14ac:dyDescent="0.2">
      <c r="A9">
        <v>11</v>
      </c>
      <c r="B9" t="str">
        <f>VLOOKUP(A9,Regions!A:B,2,FALSE)</f>
        <v>Metropolitan West</v>
      </c>
      <c r="C9" t="s">
        <v>145</v>
      </c>
      <c r="D9" t="s">
        <v>145</v>
      </c>
      <c r="E9">
        <v>40</v>
      </c>
      <c r="F9" t="s">
        <v>148</v>
      </c>
      <c r="G9" t="s">
        <v>147</v>
      </c>
      <c r="H9" t="s">
        <v>146</v>
      </c>
      <c r="J9" t="s">
        <v>1161</v>
      </c>
      <c r="K9" t="str">
        <f t="shared" si="0"/>
        <v xml:space="preserve">                'region_id'  =&gt; 11, 
                'full_name'  =&gt; 'Del Sante Gardens', 
                'short_name' =&gt; 'Del Sante Gardens', 
                'contact'    =&gt; 'Lauren Mazzachi: 0414 744 884', 
                'email'      =&gt; 'delsantesecretary@gmail.com', 
                'location'   =&gt; 'Flinders Park Primary School', 
                'website'    =&gt; '', 
            ],</v>
      </c>
    </row>
    <row r="10" spans="1:12" x14ac:dyDescent="0.2">
      <c r="A10">
        <v>8</v>
      </c>
      <c r="B10" t="str">
        <f>VLOOKUP(A10,Regions!A:B,2,FALSE)</f>
        <v>Metropolitan North</v>
      </c>
      <c r="C10" t="s">
        <v>96</v>
      </c>
      <c r="D10" t="s">
        <v>96</v>
      </c>
      <c r="E10">
        <v>26</v>
      </c>
      <c r="F10" t="s">
        <v>202</v>
      </c>
      <c r="G10" t="s">
        <v>192</v>
      </c>
      <c r="H10" t="s">
        <v>97</v>
      </c>
      <c r="J10" t="s">
        <v>1161</v>
      </c>
      <c r="K10" t="str">
        <f t="shared" si="0"/>
        <v xml:space="preserve">                'region_id'  =&gt; 8, 
                'full_name'  =&gt; 'Elizabeth Eastside', 
                'short_name' =&gt; 'Elizabeth Eastside', 
                'contact'    =&gt; 'Kate: 0412 598 195', 
                'email'      =&gt; 'elizeastside@gmail.com', 
                'location'   =&gt; 'Elizabeth East Primary, Dolphin St', 
                'website'    =&gt; '', 
            ],</v>
      </c>
    </row>
    <row r="11" spans="1:12" x14ac:dyDescent="0.2">
      <c r="A11">
        <v>2</v>
      </c>
      <c r="B11" t="str">
        <f>VLOOKUP(A11,Regions!A:B,2,FALSE)</f>
        <v>Country North</v>
      </c>
      <c r="C11" t="s">
        <v>16</v>
      </c>
      <c r="D11" t="s">
        <v>16</v>
      </c>
      <c r="E11">
        <v>6</v>
      </c>
      <c r="G11" t="s">
        <v>18</v>
      </c>
      <c r="H11" t="s">
        <v>17</v>
      </c>
      <c r="J11" t="s">
        <v>1161</v>
      </c>
      <c r="K11" t="str">
        <f t="shared" si="0"/>
        <v xml:space="preserve">                'region_id'  =&gt; 2, 
                'full_name'  =&gt; 'Gawler', 
                'short_name' =&gt; 'Gawler', 
                'contact'    =&gt; '', 
                'email'      =&gt; 'gawlercali@gmail.com', 
                'location'   =&gt; 'Gawler Institute', 
                'website'    =&gt; '', 
            ],</v>
      </c>
    </row>
    <row r="12" spans="1:12" x14ac:dyDescent="0.2">
      <c r="A12">
        <v>8</v>
      </c>
      <c r="B12" t="str">
        <f>VLOOKUP(A12,Regions!A:B,2,FALSE)</f>
        <v>Metropolitan North</v>
      </c>
      <c r="C12" t="s">
        <v>98</v>
      </c>
      <c r="D12" t="s">
        <v>98</v>
      </c>
      <c r="E12">
        <v>27</v>
      </c>
      <c r="F12" t="s">
        <v>100</v>
      </c>
      <c r="G12" t="s">
        <v>101</v>
      </c>
      <c r="H12" t="s">
        <v>99</v>
      </c>
      <c r="J12" t="s">
        <v>1161</v>
      </c>
      <c r="K12" t="str">
        <f t="shared" si="0"/>
        <v xml:space="preserve">                'region_id'  =&gt; 8, 
                'full_name'  =&gt; 'Gleneliz', 
                'short_name' =&gt; 'Gleneliz', 
                'contact'    =&gt; 'Jasmin - 0403566175', 
                'email'      =&gt; 'gleneliz.secretary@yahoo.com.au', 
                'location'   =&gt; 'Edinburgh North', 
                'website'    =&gt; '', 
            ],</v>
      </c>
    </row>
    <row r="13" spans="1:12" x14ac:dyDescent="0.2">
      <c r="A13">
        <v>8</v>
      </c>
      <c r="B13" t="str">
        <f>VLOOKUP(A13,Regions!A:B,2,FALSE)</f>
        <v>Metropolitan North</v>
      </c>
      <c r="C13" t="s">
        <v>102</v>
      </c>
      <c r="D13" t="s">
        <v>102</v>
      </c>
      <c r="E13">
        <v>28</v>
      </c>
      <c r="F13" t="s">
        <v>104</v>
      </c>
      <c r="G13" t="s">
        <v>105</v>
      </c>
      <c r="H13" t="s">
        <v>103</v>
      </c>
      <c r="I13" t="s">
        <v>106</v>
      </c>
      <c r="J13" t="s">
        <v>1161</v>
      </c>
      <c r="K13" t="str">
        <f t="shared" si="0"/>
        <v xml:space="preserve">                'region_id'  =&gt; 8, 
                'full_name'  =&gt; 'Golden Heights', 
                'short_name' =&gt; 'Golden Heights', 
                'contact'    =&gt; 'Kerri-Anne Clarke: 0410 516 270', 
                'email'      =&gt; 'ghcaliclub@gmail.com', 
                'location'   =&gt; 'Golden Grove Community Centre', 
                'website'    =&gt; 'www.goldenheightscalisthenicsclub.com', 
            ],</v>
      </c>
    </row>
    <row r="14" spans="1:12" x14ac:dyDescent="0.2">
      <c r="A14">
        <v>4</v>
      </c>
      <c r="B14" t="str">
        <f>VLOOKUP(A14,Regions!A:B,2,FALSE)</f>
        <v>Metropolitan South</v>
      </c>
      <c r="C14" t="s">
        <v>35</v>
      </c>
      <c r="D14" t="s">
        <v>35</v>
      </c>
      <c r="E14">
        <v>11</v>
      </c>
      <c r="F14" t="s">
        <v>38</v>
      </c>
      <c r="G14" t="s">
        <v>37</v>
      </c>
      <c r="H14" t="s">
        <v>36</v>
      </c>
      <c r="I14" s="4" t="s">
        <v>178</v>
      </c>
      <c r="J14" t="s">
        <v>1161</v>
      </c>
      <c r="K14" t="str">
        <f t="shared" si="0"/>
        <v xml:space="preserve">                'region_id'  =&gt; 4, 
                'full_name'  =&gt; 'Happy Valley', 
                'short_name' =&gt; 'Happy Valley', 
                'contact'    =&gt; 'Jessica Catford - 0401450864', 
                'email'      =&gt; 'hvcalisthenics@hotmail.com', 
                'location'   =&gt; 'Happy Valley Primary, Education Rd', 
                'website'    =&gt; 'www.hvcalisthenics.com', 
            ],</v>
      </c>
    </row>
    <row r="15" spans="1:12" s="37" customFormat="1" x14ac:dyDescent="0.2">
      <c r="A15">
        <v>9</v>
      </c>
      <c r="B15" t="str">
        <f>VLOOKUP(A15,Regions!A:B,2,FALSE)</f>
        <v>Metropolitan North East</v>
      </c>
      <c r="C15" t="s">
        <v>127</v>
      </c>
      <c r="D15" t="s">
        <v>127</v>
      </c>
      <c r="E15">
        <v>35</v>
      </c>
      <c r="F15" t="s">
        <v>129</v>
      </c>
      <c r="G15" s="4" t="s">
        <v>198</v>
      </c>
      <c r="H15" t="s">
        <v>128</v>
      </c>
      <c r="I15" t="s">
        <v>130</v>
      </c>
      <c r="J15" t="s">
        <v>1161</v>
      </c>
      <c r="K15" t="str">
        <f t="shared" si="0"/>
        <v xml:space="preserve">                'region_id'  =&gt; 9, 
                'full_name'  =&gt; 'Highbury', 
                'short_name' =&gt; 'Highbury', 
                'contact'    =&gt; 'Kathrine : 0437716808', 
                'email'      =&gt; 'highburycali@gmail.com', 
                'location'   =&gt; 'Hope Valley Institute, Valley Rd', 
                'website'    =&gt; 'www.highburycalisthenics.com', 
            ],</v>
      </c>
      <c r="L15"/>
    </row>
    <row r="16" spans="1:12" ht="51" x14ac:dyDescent="0.2">
      <c r="A16">
        <v>1</v>
      </c>
      <c r="B16" t="str">
        <f>VLOOKUP(A16,Regions!A:B,2,FALSE)</f>
        <v>Adelaide Hills</v>
      </c>
      <c r="C16" t="s">
        <v>8</v>
      </c>
      <c r="D16" t="s">
        <v>1080</v>
      </c>
      <c r="E16">
        <v>3</v>
      </c>
      <c r="F16" s="2" t="s">
        <v>237</v>
      </c>
      <c r="G16" t="s">
        <v>189</v>
      </c>
      <c r="I16" s="4" t="s">
        <v>179</v>
      </c>
      <c r="J16" t="s">
        <v>1161</v>
      </c>
      <c r="K16" t="str">
        <f t="shared" si="0"/>
        <v xml:space="preserve">                'region_id'  =&gt; 1, 
                'full_name'  =&gt; 'Innovation Calisthenics Club Incorporated', 
                'short_name' =&gt; 'Innovation', 
                'contact'    =&gt; 'Principal Coach Kate Loveridge ph 0409 270 877', 
                'email'      =&gt; 'innovationcalisthenics@hotmail.com', 
                'location'   =&gt; '', 
                'website'    =&gt; 'www.innovationcalisthenicsclub.com.au', 
            ],</v>
      </c>
    </row>
    <row r="17" spans="1:12" x14ac:dyDescent="0.2">
      <c r="A17">
        <v>1</v>
      </c>
      <c r="B17" t="str">
        <f>VLOOKUP(A17,Regions!A:B,2,FALSE)</f>
        <v>Adelaide Hills</v>
      </c>
      <c r="C17" t="s">
        <v>1</v>
      </c>
      <c r="D17" t="s">
        <v>184</v>
      </c>
      <c r="E17">
        <v>1</v>
      </c>
      <c r="F17" t="s">
        <v>160</v>
      </c>
      <c r="G17" t="s">
        <v>2</v>
      </c>
      <c r="H17" t="s">
        <v>3</v>
      </c>
      <c r="J17" t="s">
        <v>1161</v>
      </c>
      <c r="K17" t="str">
        <f t="shared" si="0"/>
        <v xml:space="preserve">                'region_id'  =&gt; 1, 
                'full_name'  =&gt; 'Jayde Calisthenics Academy', 
                'short_name' =&gt; 'Jayde', 
                'contact'    =&gt; 'Felicity Vardon 0468 534 646', 
                'email'      =&gt; 'jaydecali@gmail', 
                'location'   =&gt; 'Aldgate Memorial Hall', 
                'website'    =&gt; '', 
            ],</v>
      </c>
    </row>
    <row r="18" spans="1:12" x14ac:dyDescent="0.2">
      <c r="A18">
        <v>8</v>
      </c>
      <c r="B18" t="str">
        <f>VLOOKUP(A18,Regions!A:B,2,FALSE)</f>
        <v>Metropolitan North</v>
      </c>
      <c r="C18" t="s">
        <v>107</v>
      </c>
      <c r="D18" t="s">
        <v>1005</v>
      </c>
      <c r="E18">
        <v>29</v>
      </c>
      <c r="F18" t="s">
        <v>109</v>
      </c>
      <c r="G18" s="4" t="s">
        <v>196</v>
      </c>
      <c r="H18" t="s">
        <v>108</v>
      </c>
      <c r="I18" t="s">
        <v>177</v>
      </c>
      <c r="J18" t="s">
        <v>1161</v>
      </c>
      <c r="K18" t="str">
        <f t="shared" si="0"/>
        <v xml:space="preserve">                'region_id'  =&gt; 8, 
                'full_name'  =&gt; 'Jem Calisthenics College', 
                'short_name' =&gt; 'Jem', 
                'contact'    =&gt; 'Sonia - 0417 826 563', 
                'email'      =&gt; 'jemcalisthenics@gmail.com', 
                'location'   =&gt; '4&amp;5 25 Research Rd, Pooraka', 
                'website'    =&gt; 'jemcalisthenicscollege.com', 
            ],</v>
      </c>
    </row>
    <row r="19" spans="1:12" x14ac:dyDescent="0.2">
      <c r="A19">
        <v>7</v>
      </c>
      <c r="B19" t="str">
        <f>VLOOKUP(A19,Regions!A:B,2,FALSE)</f>
        <v>Regional</v>
      </c>
      <c r="C19" t="s">
        <v>66</v>
      </c>
      <c r="D19" t="s">
        <v>66</v>
      </c>
      <c r="E19">
        <v>18</v>
      </c>
      <c r="F19" t="s">
        <v>68</v>
      </c>
      <c r="G19" t="s">
        <v>69</v>
      </c>
      <c r="H19" t="s">
        <v>67</v>
      </c>
      <c r="J19" t="s">
        <v>1161</v>
      </c>
      <c r="K19" t="str">
        <f t="shared" si="0"/>
        <v xml:space="preserve">                'region_id'  =&gt; 7, 
                'full_name'  =&gt; 'Kangaroo Island', 
                'short_name' =&gt; 'Kangaroo Island', 
                'contact'    =&gt; 'Lucy: 0437995023', 
                'email'      =&gt; 'kicalisthenics@gmail.com', 
                'location'   =&gt; 'Parndana Town Hall', 
                'website'    =&gt; '', 
            ],</v>
      </c>
    </row>
    <row r="20" spans="1:12" x14ac:dyDescent="0.2">
      <c r="A20">
        <v>7</v>
      </c>
      <c r="B20" t="str">
        <f>VLOOKUP(A20,Regions!A:B,2,FALSE)</f>
        <v>Regional</v>
      </c>
      <c r="C20" t="s">
        <v>70</v>
      </c>
      <c r="D20" t="s">
        <v>186</v>
      </c>
      <c r="E20">
        <v>19</v>
      </c>
      <c r="F20" t="s">
        <v>72</v>
      </c>
      <c r="G20" t="s">
        <v>74</v>
      </c>
      <c r="H20" t="s">
        <v>71</v>
      </c>
      <c r="I20" t="s">
        <v>73</v>
      </c>
      <c r="J20" t="s">
        <v>1161</v>
      </c>
      <c r="K20" t="str">
        <f t="shared" si="0"/>
        <v xml:space="preserve">                'region_id'  =&gt; 7, 
                'full_name'  =&gt; 'Krymzon Academy of Calisthenics', 
                'short_name' =&gt; 'Krymzon ', 
                'contact'    =&gt; 'Christiane : 0435 818 549', 
                'email'      =&gt; 'christianeellis87@gmail.com', 
                'location'   =&gt; 'Moorak', 
                'website'    =&gt; 'www.krymzon.com.au', 
            ],</v>
      </c>
    </row>
    <row r="21" spans="1:12" x14ac:dyDescent="0.2">
      <c r="A21">
        <v>6</v>
      </c>
      <c r="B21" t="str">
        <f>VLOOKUP(A21,Regions!A:B,2,FALSE)</f>
        <v>Metropolitan North West</v>
      </c>
      <c r="C21" t="s">
        <v>59</v>
      </c>
      <c r="D21" t="s">
        <v>59</v>
      </c>
      <c r="E21">
        <v>16</v>
      </c>
      <c r="F21" t="s">
        <v>60</v>
      </c>
      <c r="G21" t="s">
        <v>190</v>
      </c>
      <c r="I21" t="s">
        <v>61</v>
      </c>
      <c r="J21" t="s">
        <v>1161</v>
      </c>
      <c r="K21" t="str">
        <f t="shared" si="0"/>
        <v xml:space="preserve">                'region_id'  =&gt; 6, 
                'full_name'  =&gt; 'Largs North', 
                'short_name' =&gt; 'Largs North', 
                'contact'    =&gt; 'Rachel - 0431920491', 
                'email'      =&gt; 'largsnorthcalisthenics@hotmail.com', 
                'location'   =&gt; '', 
                'website'    =&gt; 'www.largsnorthcalisthenics.com', 
            ],</v>
      </c>
    </row>
    <row r="22" spans="1:12" x14ac:dyDescent="0.2">
      <c r="A22">
        <v>3</v>
      </c>
      <c r="B22" t="str">
        <f>VLOOKUP(A22,Regions!A:B,2,FALSE)</f>
        <v>Metropolitan East</v>
      </c>
      <c r="C22" t="s">
        <v>28</v>
      </c>
      <c r="D22" t="s">
        <v>967</v>
      </c>
      <c r="E22">
        <v>9</v>
      </c>
      <c r="F22" t="s">
        <v>163</v>
      </c>
      <c r="G22" t="s">
        <v>29</v>
      </c>
      <c r="H22" t="s">
        <v>30</v>
      </c>
      <c r="J22" t="s">
        <v>1161</v>
      </c>
      <c r="K22" t="str">
        <f t="shared" si="0"/>
        <v xml:space="preserve">                'region_id'  =&gt; 3, 
                'full_name'  =&gt; 'Marden Calisthenics', 
                'short_name' =&gt; 'Marden', 
                'contact'    =&gt; 'Nikki Ianunzio 0412 711 716', 
                'email'      =&gt; 'nicktrick82@gmail.com', 
                'location'   =&gt; 'St Josephs Hectorville', 
                'website'    =&gt; '', 
            ],</v>
      </c>
    </row>
    <row r="23" spans="1:12" x14ac:dyDescent="0.2">
      <c r="A23">
        <v>1</v>
      </c>
      <c r="B23" t="str">
        <f>VLOOKUP(A23,Regions!A:B,2,FALSE)</f>
        <v>Adelaide Hills</v>
      </c>
      <c r="C23" t="s">
        <v>10</v>
      </c>
      <c r="D23" t="s">
        <v>9</v>
      </c>
      <c r="E23">
        <v>4</v>
      </c>
      <c r="F23" t="s">
        <v>11</v>
      </c>
      <c r="G23" s="4" t="s">
        <v>188</v>
      </c>
      <c r="H23" t="s">
        <v>9</v>
      </c>
      <c r="J23" t="s">
        <v>1161</v>
      </c>
      <c r="K23" t="str">
        <f t="shared" si="0"/>
        <v xml:space="preserve">                'region_id'  =&gt; 1, 
                'full_name'  =&gt; 'Murray Bridge Calisthenics Club', 
                'short_name' =&gt; 'Murray Bridge', 
                'contact'    =&gt; 'Leanne : 0407976635', 
                'email'      =&gt; 'murraybridgecalisthenicsclub@outlook.com', 
                'location'   =&gt; 'Murray Bridge', 
                'website'    =&gt; '', 
            ],</v>
      </c>
    </row>
    <row r="24" spans="1:12" x14ac:dyDescent="0.2">
      <c r="A24">
        <v>7</v>
      </c>
      <c r="B24" t="str">
        <f>VLOOKUP(A24,Regions!A:B,2,FALSE)</f>
        <v>Regional</v>
      </c>
      <c r="C24" t="s">
        <v>75</v>
      </c>
      <c r="D24" t="s">
        <v>75</v>
      </c>
      <c r="E24">
        <v>20</v>
      </c>
      <c r="F24" t="s">
        <v>77</v>
      </c>
      <c r="H24" t="s">
        <v>76</v>
      </c>
      <c r="J24" t="s">
        <v>1161</v>
      </c>
      <c r="K24" t="str">
        <f t="shared" si="0"/>
        <v xml:space="preserve">                'region_id'  =&gt; 7, 
                'full_name'  =&gt; 'Naracoorte', 
                'short_name' =&gt; 'Naracoorte', 
                'contact'    =&gt; 'Deb Pearce Ph. 08 8762 0296', 
                'email'      =&gt; '', 
                'location'   =&gt; 'Naracoorte Primary School, Park Terrace, Naracoorte', 
                'website'    =&gt; '', 
            ],</v>
      </c>
    </row>
    <row r="25" spans="1:12" x14ac:dyDescent="0.2">
      <c r="A25">
        <v>8</v>
      </c>
      <c r="B25" t="str">
        <f>VLOOKUP(A25,Regions!A:B,2,FALSE)</f>
        <v>Metropolitan North</v>
      </c>
      <c r="C25" t="s">
        <v>110</v>
      </c>
      <c r="D25" t="s">
        <v>110</v>
      </c>
      <c r="E25">
        <v>30</v>
      </c>
      <c r="F25" t="s">
        <v>112</v>
      </c>
      <c r="G25" t="s">
        <v>193</v>
      </c>
      <c r="H25" t="s">
        <v>111</v>
      </c>
      <c r="J25" t="s">
        <v>1161</v>
      </c>
      <c r="K25" t="str">
        <f t="shared" si="0"/>
        <v xml:space="preserve">                'region_id'  =&gt; 8, 
                'full_name'  =&gt; 'Northern Districts', 
                'short_name' =&gt; 'Northern Districts', 
                'contact'    =&gt; 'Lee Yon: 0411 174 741', 
                'email'      =&gt; 'secretary@northerndistrictscalisthenicsclub.com', 
                'location'   =&gt; 'Salisbury Park Primary, Goddard Dr. Salisbury Park &amp; St. John's Church, Church St. Salisbury', 
                'website'    =&gt; '', 
            ],</v>
      </c>
    </row>
    <row r="26" spans="1:12" x14ac:dyDescent="0.2">
      <c r="A26">
        <v>8</v>
      </c>
      <c r="B26" t="str">
        <f>VLOOKUP(A26,Regions!A:B,2,FALSE)</f>
        <v>Metropolitan North</v>
      </c>
      <c r="C26" t="s">
        <v>119</v>
      </c>
      <c r="D26" t="s">
        <v>187</v>
      </c>
      <c r="E26">
        <v>33</v>
      </c>
      <c r="F26" t="s">
        <v>121</v>
      </c>
      <c r="G26" t="s">
        <v>122</v>
      </c>
      <c r="H26" t="s">
        <v>120</v>
      </c>
      <c r="J26" t="s">
        <v>1161</v>
      </c>
      <c r="K26" t="str">
        <f t="shared" si="0"/>
        <v xml:space="preserve">                'region_id'  =&gt; 8, 
                'full_name'  =&gt; 'Northern Vixens - Masters Only', 
                'short_name' =&gt; 'Northern Vixens', 
                'contact'    =&gt; 'Sharyn : 0400224055', 
                'email'      =&gt; 'sharynrichter@bigpond.com', 
                'location'   =&gt; 'Salisbury Downs', 
                'website'    =&gt; '', 
            ],</v>
      </c>
    </row>
    <row r="27" spans="1:12" x14ac:dyDescent="0.2">
      <c r="A27">
        <v>1</v>
      </c>
      <c r="B27" t="str">
        <f>VLOOKUP(A27,Regions!A:B,2,FALSE)</f>
        <v>Adelaide Hills</v>
      </c>
      <c r="C27" t="s">
        <v>12</v>
      </c>
      <c r="D27" t="s">
        <v>12</v>
      </c>
      <c r="E27">
        <v>5</v>
      </c>
      <c r="F27" t="s">
        <v>14</v>
      </c>
      <c r="H27" t="s">
        <v>13</v>
      </c>
      <c r="J27" t="s">
        <v>1161</v>
      </c>
      <c r="K27" t="str">
        <f t="shared" si="0"/>
        <v xml:space="preserve">                'region_id'  =&gt; 1, 
                'full_name'  =&gt; 'Onkaparinga', 
                'short_name' =&gt; 'Onkaparinga', 
                'contact'    =&gt; 'Debbie McKay 0404 079 240', 
                'email'      =&gt; '', 
                'location'   =&gt; 'Oakbank Soldiers Memorial Hall, Main Rd, Oakbank', 
                'website'    =&gt; '', 
            ],</v>
      </c>
    </row>
    <row r="28" spans="1:12" x14ac:dyDescent="0.2">
      <c r="A28">
        <v>8</v>
      </c>
      <c r="B28" t="str">
        <f>VLOOKUP(A28,Regions!A:B,2,FALSE)</f>
        <v>Metropolitan North</v>
      </c>
      <c r="C28" t="s">
        <v>113</v>
      </c>
      <c r="D28" t="s">
        <v>113</v>
      </c>
      <c r="E28">
        <v>31</v>
      </c>
      <c r="F28" t="s">
        <v>205</v>
      </c>
      <c r="G28" t="s">
        <v>115</v>
      </c>
      <c r="H28" t="s">
        <v>114</v>
      </c>
      <c r="I28" t="s">
        <v>116</v>
      </c>
      <c r="J28" t="s">
        <v>1161</v>
      </c>
      <c r="K28" t="str">
        <f t="shared" si="0"/>
        <v xml:space="preserve">                'region_id'  =&gt; 8, 
                'full_name'  =&gt; 'Para Vista', 
                'short_name' =&gt; 'Para Vista', 
                'contact'    =&gt; 'Neroli : 0449 24742', 
                'email'      =&gt; 'paravistacalisthenics@hotmail.com', 
                'location'   =&gt; 'East Para Primary School', 
                'website'    =&gt; 'www.paravistacalisthenics.org.au', 
            ],</v>
      </c>
    </row>
    <row r="29" spans="1:12" x14ac:dyDescent="0.2">
      <c r="A29">
        <v>8</v>
      </c>
      <c r="B29" t="str">
        <f>VLOOKUP(A29,Regions!A:B,2,FALSE)</f>
        <v>Metropolitan North</v>
      </c>
      <c r="C29" t="s">
        <v>117</v>
      </c>
      <c r="D29" t="s">
        <v>1007</v>
      </c>
      <c r="E29">
        <v>32</v>
      </c>
      <c r="F29" t="s">
        <v>204</v>
      </c>
      <c r="G29" t="s">
        <v>194</v>
      </c>
      <c r="H29" t="s">
        <v>118</v>
      </c>
      <c r="J29" t="s">
        <v>1161</v>
      </c>
      <c r="K29" t="str">
        <f t="shared" si="0"/>
        <v xml:space="preserve">                'region_id'  =&gt; 8, 
                'full_name'  =&gt; 'Payton Calisthenics College', 
                'short_name' =&gt; 'Payton', 
                'contact'    =&gt; 'Dianne Ryan 0412 197 863', 
                'email'      =&gt; 'payton.cali@gmail.com', 
                'location'   =&gt; 'Pooraka Memorial Hall', 
                'website'    =&gt; '', 
            ],</v>
      </c>
    </row>
    <row r="30" spans="1:12" x14ac:dyDescent="0.2">
      <c r="A30" s="37">
        <v>5</v>
      </c>
      <c r="B30" s="37" t="str">
        <f>VLOOKUP(A30,Regions!A:B,2,FALSE)</f>
        <v>Metropolitan South West</v>
      </c>
      <c r="C30" s="37" t="s">
        <v>49</v>
      </c>
      <c r="D30" s="37" t="s">
        <v>49</v>
      </c>
      <c r="E30" s="37">
        <v>14</v>
      </c>
      <c r="F30" s="37" t="s">
        <v>52</v>
      </c>
      <c r="G30" s="37"/>
      <c r="H30" s="37" t="s">
        <v>50</v>
      </c>
      <c r="I30" s="37" t="s">
        <v>51</v>
      </c>
      <c r="J30" t="s">
        <v>1161</v>
      </c>
      <c r="K30" t="str">
        <f t="shared" si="0"/>
        <v xml:space="preserve">                'region_id'  =&gt; 5, 
                'full_name'  =&gt; 'Plympton Halifax', 
                'short_name' =&gt; 'Plympton Halifax', 
                'contact'    =&gt; 'Lisa - 0438808967', 
                'email'      =&gt; '', 
                'location'   =&gt; 'All Saints Uniting Church, cnr Mooringe &amp; Marion Rds, Plympton', 
                'website'    =&gt; 'www.plymptonhalifax.org.au', 
            ],</v>
      </c>
      <c r="L30" s="37"/>
    </row>
    <row r="31" spans="1:12" x14ac:dyDescent="0.2">
      <c r="A31">
        <v>7</v>
      </c>
      <c r="B31" t="str">
        <f>VLOOKUP(A31,Regions!A:B,2,FALSE)</f>
        <v>Regional</v>
      </c>
      <c r="C31" t="s">
        <v>78</v>
      </c>
      <c r="D31" t="s">
        <v>78</v>
      </c>
      <c r="E31">
        <v>21</v>
      </c>
      <c r="F31" t="s">
        <v>80</v>
      </c>
      <c r="G31" t="s">
        <v>81</v>
      </c>
      <c r="H31" t="s">
        <v>79</v>
      </c>
      <c r="J31" t="s">
        <v>1161</v>
      </c>
      <c r="K31" t="str">
        <f t="shared" si="0"/>
        <v xml:space="preserve">                'region_id'  =&gt; 7, 
                'full_name'  =&gt; 'Pt Augusta', 
                'short_name' =&gt; 'Pt Augusta', 
                'contact'    =&gt; 'Christopher: 0417847536', 
                'email'      =&gt; 'Secretary.portaugustacc@gmail.com', 
                'location'   =&gt; '5 Gibson Street, Port Augusta', 
                'website'    =&gt; '', 
            ],</v>
      </c>
    </row>
    <row r="32" spans="1:12" x14ac:dyDescent="0.2">
      <c r="A32">
        <v>7</v>
      </c>
      <c r="B32" t="str">
        <f>VLOOKUP(A32,Regions!A:B,2,FALSE)</f>
        <v>Regional</v>
      </c>
      <c r="C32" t="s">
        <v>82</v>
      </c>
      <c r="D32" t="s">
        <v>83</v>
      </c>
      <c r="E32">
        <v>22</v>
      </c>
      <c r="F32" t="s">
        <v>84</v>
      </c>
      <c r="G32" t="s">
        <v>85</v>
      </c>
      <c r="H32" t="s">
        <v>83</v>
      </c>
      <c r="J32" t="s">
        <v>1161</v>
      </c>
      <c r="K32" t="str">
        <f t="shared" si="0"/>
        <v xml:space="preserve">                'region_id'  =&gt; 7, 
                'full_name'  =&gt; 'Pt Lincoln', 
                'short_name' =&gt; 'Port Lincoln', 
                'contact'    =&gt; 'Renaye:0400265130', 
                'email'      =&gt; 'portlincolncali@hotmail.com', 
                'location'   =&gt; 'Port Lincoln', 
                'website'    =&gt; '', 
            ],</v>
      </c>
    </row>
    <row r="33" spans="1:11" x14ac:dyDescent="0.2">
      <c r="A33">
        <v>4</v>
      </c>
      <c r="B33" t="str">
        <f>VLOOKUP(A33,Regions!A:B,2,FALSE)</f>
        <v>Metropolitan South</v>
      </c>
      <c r="C33" t="s">
        <v>39</v>
      </c>
      <c r="D33" t="s">
        <v>975</v>
      </c>
      <c r="E33">
        <v>12</v>
      </c>
      <c r="F33" t="s">
        <v>41</v>
      </c>
      <c r="G33" t="s">
        <v>42</v>
      </c>
      <c r="H33" t="s">
        <v>40</v>
      </c>
      <c r="J33" t="s">
        <v>1161</v>
      </c>
      <c r="K33" t="str">
        <f t="shared" si="0"/>
        <v xml:space="preserve">                'region_id'  =&gt; 4, 
                'full_name'  =&gt; 'Reynella-Braeview School of Calisthenics', 
                'short_name' =&gt; 'Reynella Braeview', 
                'contact'    =&gt; 'Tamara: 0433255991', 
                'email'      =&gt; 'tamarabuley@hotmail.com', 
                'location'   =&gt; 'Braeview Primary School &amp; Reynella East Primary School', 
                'website'    =&gt; '', 
            ],</v>
      </c>
    </row>
    <row r="34" spans="1:11" x14ac:dyDescent="0.2">
      <c r="A34">
        <v>9</v>
      </c>
      <c r="B34" t="str">
        <f>VLOOKUP(A34,Regions!A:B,2,FALSE)</f>
        <v>Metropolitan North East</v>
      </c>
      <c r="C34" t="s">
        <v>131</v>
      </c>
      <c r="D34" t="s">
        <v>131</v>
      </c>
      <c r="E34">
        <v>36</v>
      </c>
      <c r="F34" t="s">
        <v>132</v>
      </c>
      <c r="G34" t="s">
        <v>199</v>
      </c>
      <c r="H34" t="s">
        <v>182</v>
      </c>
      <c r="I34" t="s">
        <v>133</v>
      </c>
      <c r="J34" t="s">
        <v>1161</v>
      </c>
      <c r="K34" t="str">
        <f t="shared" si="0"/>
        <v xml:space="preserve">                'region_id'  =&gt; 9, 
                'full_name'  =&gt; 'Ridgehaven', 
                'short_name' =&gt; 'Ridgehaven', 
                'contact'    =&gt; 'Phone  – Tracey Emes - 0412 080 854', 
                'email'      =&gt; ' Temes8@optusnet.com.auWebsite – ', 
                'location'   =&gt; 'Modbury Uniting Church', 
                'website'    =&gt; 'www.ridgehavencalisthenics.com.au', 
            ],</v>
      </c>
    </row>
    <row r="35" spans="1:11" x14ac:dyDescent="0.2">
      <c r="A35">
        <v>5</v>
      </c>
      <c r="B35" t="str">
        <f>VLOOKUP(A35,Regions!A:B,2,FALSE)</f>
        <v>Metropolitan South West</v>
      </c>
      <c r="C35" t="s">
        <v>53</v>
      </c>
      <c r="D35" t="s">
        <v>1087</v>
      </c>
      <c r="E35">
        <v>15</v>
      </c>
      <c r="F35" t="s">
        <v>55</v>
      </c>
      <c r="G35" t="s">
        <v>57</v>
      </c>
      <c r="H35" t="s">
        <v>54</v>
      </c>
      <c r="I35" t="s">
        <v>56</v>
      </c>
      <c r="J35" t="s">
        <v>1161</v>
      </c>
      <c r="K35" t="str">
        <f t="shared" si="0"/>
        <v xml:space="preserve">                'region_id'  =&gt; 5, 
                'full_name'  =&gt; 'Seacliff Calisthenics', 
                'short_name' =&gt; 'Seacliff', 
                'contact'    =&gt; 'Annette Simpson: 0409 094 977', 
                'email'      =&gt; 'seacliffcalisthenicsclub@gmail.com', 
                'location'   =&gt; 'Seacliff Youth Centre, Yacca Rd, Seacliff', 
                'website'    =&gt; 'www.seacliffyouthcalisthenicsclub.websyte.com.au', 
            ],</v>
      </c>
    </row>
    <row r="36" spans="1:11" x14ac:dyDescent="0.2">
      <c r="A36">
        <v>10</v>
      </c>
      <c r="B36" t="str">
        <f>VLOOKUP(A36,Regions!A:B,2,FALSE)</f>
        <v>Metropolitan Outer South</v>
      </c>
      <c r="C36" t="s">
        <v>137</v>
      </c>
      <c r="D36" t="s">
        <v>137</v>
      </c>
      <c r="E36">
        <v>38</v>
      </c>
      <c r="F36" t="s">
        <v>138</v>
      </c>
      <c r="G36" t="s">
        <v>139</v>
      </c>
      <c r="I36" s="4" t="s">
        <v>180</v>
      </c>
      <c r="J36" t="s">
        <v>1161</v>
      </c>
      <c r="K36" t="str">
        <f t="shared" si="0"/>
        <v xml:space="preserve">                'region_id'  =&gt; 10, 
                'full_name'  =&gt; 'Seaford', 
                'short_name' =&gt; 'Seaford', 
                'contact'    =&gt; 'Telisha Bayly: 0421 212 562', 
                'email'      =&gt; 'Seafordcalisthenics@gmail.com', 
                'location'   =&gt; '', 
                'website'    =&gt; 'www.seafordcalisthenicsclub.org.au', 
            ],</v>
      </c>
    </row>
    <row r="37" spans="1:11" x14ac:dyDescent="0.2">
      <c r="A37">
        <v>11</v>
      </c>
      <c r="B37" t="str">
        <f>VLOOKUP(A37,Regions!A:B,2,FALSE)</f>
        <v>Metropolitan West</v>
      </c>
      <c r="C37" t="s">
        <v>149</v>
      </c>
      <c r="D37" t="s">
        <v>149</v>
      </c>
      <c r="E37">
        <v>41</v>
      </c>
      <c r="F37" t="s">
        <v>201</v>
      </c>
      <c r="G37" t="s">
        <v>152</v>
      </c>
      <c r="H37" t="s">
        <v>150</v>
      </c>
      <c r="I37" t="s">
        <v>151</v>
      </c>
      <c r="J37" t="s">
        <v>1161</v>
      </c>
      <c r="K37" t="str">
        <f t="shared" si="0"/>
        <v xml:space="preserve">                'region_id'  =&gt; 11, 
                'full_name'  =&gt; 'Seaton', 
                'short_name' =&gt; 'Seaton', 
                'contact'    =&gt; 'Susan : 0420 989 007', 
                'email'      =&gt; 'seatoncalisthenics@hotmail.com', 
                'location'   =&gt; 'Seaton Baptist Church, cnr Trimmer Pde &amp; Tapleys Hill Road, Seaton', 
                'website'    =&gt; 'www.seatoncalisthenics.com.au', 
            ],</v>
      </c>
    </row>
    <row r="38" spans="1:11" x14ac:dyDescent="0.2">
      <c r="A38">
        <v>11</v>
      </c>
      <c r="B38" t="str">
        <f>VLOOKUP(A38,Regions!A:B,2,FALSE)</f>
        <v>Metropolitan West</v>
      </c>
      <c r="C38" t="s">
        <v>153</v>
      </c>
      <c r="D38" t="s">
        <v>1088</v>
      </c>
      <c r="E38">
        <v>42</v>
      </c>
      <c r="F38" t="s">
        <v>167</v>
      </c>
      <c r="G38" s="4" t="s">
        <v>200</v>
      </c>
      <c r="H38" t="s">
        <v>154</v>
      </c>
      <c r="I38" t="s">
        <v>155</v>
      </c>
      <c r="J38" t="s">
        <v>1161</v>
      </c>
      <c r="K38" t="str">
        <f t="shared" si="0"/>
        <v xml:space="preserve">                'region_id'  =&gt; 11, 
                'full_name'  =&gt; 'Seaview Calisthenics College', 
                'short_name' =&gt; 'Seaview', 
                'contact'    =&gt; 'Renee 0439 186 734', 
                'email'      =&gt; 'seaviewcalisthenicscollege@gmail.com', 
                'location'   =&gt; 'Henley Town Hall, Henley Beach', 
                'website'    =&gt; 'www.seaviewcalisthenics.org', 
            ],</v>
      </c>
    </row>
    <row r="39" spans="1:11" x14ac:dyDescent="0.2">
      <c r="A39">
        <v>7</v>
      </c>
      <c r="B39" t="str">
        <f>VLOOKUP(A39,Regions!A:B,2,FALSE)</f>
        <v>Regional</v>
      </c>
      <c r="C39" t="s">
        <v>86</v>
      </c>
      <c r="D39" t="s">
        <v>86</v>
      </c>
      <c r="E39">
        <v>23</v>
      </c>
      <c r="F39" t="s">
        <v>88</v>
      </c>
      <c r="H39" t="s">
        <v>87</v>
      </c>
      <c r="J39" t="s">
        <v>1161</v>
      </c>
      <c r="K39" t="str">
        <f t="shared" si="0"/>
        <v xml:space="preserve">                'region_id'  =&gt; 7, 
                'full_name'  =&gt; 'Synergy', 
                'short_name' =&gt; 'Synergy', 
                'contact'    =&gt; 'Kym Lindner: 8723 3728', 
                'email'      =&gt; '', 
                'location'   =&gt; 'Ripley Arcade, 1st Floor, Mt Gambier', 
                'website'    =&gt; '', 
            ],</v>
      </c>
    </row>
    <row r="40" spans="1:11" x14ac:dyDescent="0.2">
      <c r="A40">
        <v>7</v>
      </c>
      <c r="B40" t="str">
        <f>VLOOKUP(A40,Regions!A:B,2,FALSE)</f>
        <v>Regional</v>
      </c>
      <c r="C40" t="s">
        <v>63</v>
      </c>
      <c r="D40" t="s">
        <v>1190</v>
      </c>
      <c r="E40">
        <v>17</v>
      </c>
      <c r="F40" t="s">
        <v>165</v>
      </c>
      <c r="G40" t="s">
        <v>65</v>
      </c>
      <c r="H40" t="s">
        <v>64</v>
      </c>
      <c r="J40" t="s">
        <v>1161</v>
      </c>
      <c r="K40" t="str">
        <f t="shared" si="0"/>
        <v xml:space="preserve">                'region_id'  =&gt; 7, 
                'full_name'  =&gt; 'Tonique Studio', 
                'short_name' =&gt; 'Tonique', 
                'contact'    =&gt; 'Tonya: 0407809714, Monique: 0438 255 576', 
                'email'      =&gt; 'toniquestudio@hotmail.com', 
                'location'   =&gt; 'Glenburnie', 
                'website'    =&gt; '', 
            ],</v>
      </c>
    </row>
    <row r="41" spans="1:11" x14ac:dyDescent="0.2">
      <c r="A41">
        <v>3</v>
      </c>
      <c r="B41" t="str">
        <f>VLOOKUP(A41,Regions!A:B,2,FALSE)</f>
        <v>Metropolitan East</v>
      </c>
      <c r="C41" t="s">
        <v>31</v>
      </c>
      <c r="D41" t="s">
        <v>31</v>
      </c>
      <c r="E41">
        <v>10</v>
      </c>
      <c r="F41" t="s">
        <v>164</v>
      </c>
      <c r="G41" t="s">
        <v>33</v>
      </c>
      <c r="H41" t="s">
        <v>32</v>
      </c>
      <c r="J41" t="s">
        <v>1161</v>
      </c>
      <c r="K41" t="str">
        <f t="shared" si="0"/>
        <v xml:space="preserve">                'region_id'  =&gt; 3, 
                'full_name'  =&gt; 'Waratah', 
                'short_name' =&gt; 'Waratah', 
                'contact'    =&gt; 'Lee-Ann Lewis 0466 637 343', 
                'email'      =&gt; 'Waratahcalisthenics@gmail.com', 
                'location'   =&gt; 'Athelstone', 
                'website'    =&gt; '', 
            ],</v>
      </c>
    </row>
    <row r="42" spans="1:11" x14ac:dyDescent="0.2">
      <c r="A42">
        <v>7</v>
      </c>
      <c r="B42" t="str">
        <f>VLOOKUP(A42,Regions!A:B,2,FALSE)</f>
        <v>Regional</v>
      </c>
      <c r="C42" t="s">
        <v>89</v>
      </c>
      <c r="D42" t="s">
        <v>89</v>
      </c>
      <c r="E42">
        <v>24</v>
      </c>
      <c r="F42" t="s">
        <v>91</v>
      </c>
      <c r="H42" t="s">
        <v>90</v>
      </c>
      <c r="J42" t="s">
        <v>1161</v>
      </c>
      <c r="K42" t="str">
        <f t="shared" si="0"/>
        <v xml:space="preserve">                'region_id'  =&gt; 7, 
                'full_name'  =&gt; 'Whydale', 
                'short_name' =&gt; 'Whydale', 
                'contact'    =&gt; 'Natasha Skinner: 0421 441 845', 
                'email'      =&gt; '', 
                'location'   =&gt; 'McRitchie Cr Hall, Whyalla', 
                'website'    =&gt; '', 
            ],</v>
      </c>
    </row>
    <row r="43" spans="1:11" x14ac:dyDescent="0.2">
      <c r="A43">
        <v>9</v>
      </c>
      <c r="B43" t="str">
        <f>VLOOKUP(A43,Regions!A:B,2,FALSE)</f>
        <v>Metropolitan North East</v>
      </c>
      <c r="C43" t="s">
        <v>134</v>
      </c>
      <c r="D43" t="s">
        <v>134</v>
      </c>
      <c r="E43">
        <v>37</v>
      </c>
      <c r="F43" t="s">
        <v>203</v>
      </c>
      <c r="G43" t="s">
        <v>195</v>
      </c>
      <c r="I43" t="s">
        <v>135</v>
      </c>
      <c r="J43" t="s">
        <v>1161</v>
      </c>
      <c r="K43" t="str">
        <f t="shared" si="0"/>
        <v xml:space="preserve">                'region_id'  =&gt; 9, 
                'full_name'  =&gt; 'Windsor', 
                'short_name' =&gt; 'Windsor', 
                'contact'    =&gt; 'Rachel: 0401 592 919', 
                'email'      =&gt; ' windsor.calisthenics.club@gmail.com', 
                'location'   =&gt; '', 
                'website'    =&gt; 'Website:  www.windsorcalisthenics.com.au', 
            ],</v>
      </c>
    </row>
  </sheetData>
  <autoFilter ref="A1:AR1" xr:uid="{EF1932D9-A9D6-C340-8822-B78E3277984D}">
    <sortState xmlns:xlrd2="http://schemas.microsoft.com/office/spreadsheetml/2017/richdata2" ref="A2:L43">
      <sortCondition ref="D1:D43"/>
    </sortState>
  </autoFilter>
  <hyperlinks>
    <hyperlink ref="I14" r:id="rId1" xr:uid="{3E1C2B4C-9905-974A-8058-35B5A74C2153}"/>
    <hyperlink ref="I16" r:id="rId2" xr:uid="{51223D9C-CAAC-5846-A72C-22D7EC09BA79}"/>
    <hyperlink ref="I36" r:id="rId3" xr:uid="{0B27CF70-5C50-314E-BED8-656CED6DD3EC}"/>
    <hyperlink ref="I3" r:id="rId4" xr:uid="{FAD3A04A-2E41-854B-92B7-9C70E853B568}"/>
    <hyperlink ref="G23" r:id="rId5" xr:uid="{9A66AB85-F845-D446-A347-AB93E4040E9B}"/>
    <hyperlink ref="G18" r:id="rId6" xr:uid="{E3200A02-4870-9441-9A4B-9294881AA8CF}"/>
    <hyperlink ref="G3" r:id="rId7" xr:uid="{1184209B-FAD3-5A47-BF7B-84E4D34BBCEF}"/>
    <hyperlink ref="G15" r:id="rId8" xr:uid="{C2765410-AC38-B041-A332-A9F881C3D7DC}"/>
    <hyperlink ref="G38" r:id="rId9" xr:uid="{98E0B324-0E4C-864F-AA13-E544868859B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D618-95C1-8348-BD50-5B638D546115}">
  <dimension ref="A1:C12"/>
  <sheetViews>
    <sheetView workbookViewId="0">
      <pane ySplit="1" topLeftCell="A2" activePane="bottomLeft" state="frozen"/>
      <selection pane="bottomLeft" activeCell="C2" sqref="C2:C12"/>
    </sheetView>
  </sheetViews>
  <sheetFormatPr baseColWidth="10" defaultRowHeight="16" x14ac:dyDescent="0.2"/>
  <cols>
    <col min="1" max="1" width="3.1640625" bestFit="1" customWidth="1"/>
    <col min="2" max="2" width="22.5" bestFit="1" customWidth="1"/>
    <col min="3" max="3" width="50.33203125" bestFit="1" customWidth="1"/>
  </cols>
  <sheetData>
    <row r="1" spans="1:3" x14ac:dyDescent="0.2">
      <c r="A1" t="s">
        <v>168</v>
      </c>
      <c r="B1" t="s">
        <v>156</v>
      </c>
    </row>
    <row r="2" spans="1:3" x14ac:dyDescent="0.2">
      <c r="A2">
        <v>1</v>
      </c>
      <c r="B2" s="5" t="s">
        <v>0</v>
      </c>
      <c r="C2" t="str">
        <f>"            [ 'id' =&gt; "&amp;A2&amp;", 'name' =&gt; '"&amp;B2&amp;"' ],"</f>
        <v xml:space="preserve">            [ 'id' =&gt; 1, 'name' =&gt; 'Adelaide Hills' ],</v>
      </c>
    </row>
    <row r="3" spans="1:3" x14ac:dyDescent="0.2">
      <c r="A3">
        <v>2</v>
      </c>
      <c r="B3" s="5" t="s">
        <v>15</v>
      </c>
      <c r="C3" t="str">
        <f t="shared" ref="C3:C12" si="0">"            [ 'id' =&gt; "&amp;A3&amp;", 'name' =&gt; '"&amp;B3&amp;"' ],"</f>
        <v xml:space="preserve">            [ 'id' =&gt; 2, 'name' =&gt; 'Country North' ],</v>
      </c>
    </row>
    <row r="4" spans="1:3" x14ac:dyDescent="0.2">
      <c r="A4">
        <v>3</v>
      </c>
      <c r="B4" s="5" t="s">
        <v>19</v>
      </c>
      <c r="C4" t="str">
        <f t="shared" si="0"/>
        <v xml:space="preserve">            [ 'id' =&gt; 3, 'name' =&gt; 'Metropolitan East' ],</v>
      </c>
    </row>
    <row r="5" spans="1:3" x14ac:dyDescent="0.2">
      <c r="A5">
        <v>4</v>
      </c>
      <c r="B5" t="s">
        <v>34</v>
      </c>
      <c r="C5" t="str">
        <f t="shared" si="0"/>
        <v xml:space="preserve">            [ 'id' =&gt; 4, 'name' =&gt; 'Metropolitan South' ],</v>
      </c>
    </row>
    <row r="6" spans="1:3" x14ac:dyDescent="0.2">
      <c r="A6">
        <v>5</v>
      </c>
      <c r="B6" t="s">
        <v>43</v>
      </c>
      <c r="C6" t="str">
        <f t="shared" si="0"/>
        <v xml:space="preserve">            [ 'id' =&gt; 5, 'name' =&gt; 'Metropolitan South West' ],</v>
      </c>
    </row>
    <row r="7" spans="1:3" x14ac:dyDescent="0.2">
      <c r="A7">
        <v>6</v>
      </c>
      <c r="B7" t="s">
        <v>58</v>
      </c>
      <c r="C7" t="str">
        <f t="shared" si="0"/>
        <v xml:space="preserve">            [ 'id' =&gt; 6, 'name' =&gt; 'Metropolitan North West' ],</v>
      </c>
    </row>
    <row r="8" spans="1:3" x14ac:dyDescent="0.2">
      <c r="A8">
        <v>7</v>
      </c>
      <c r="B8" t="s">
        <v>62</v>
      </c>
      <c r="C8" t="str">
        <f t="shared" si="0"/>
        <v xml:space="preserve">            [ 'id' =&gt; 7, 'name' =&gt; 'Regional' ],</v>
      </c>
    </row>
    <row r="9" spans="1:3" x14ac:dyDescent="0.2">
      <c r="A9">
        <v>8</v>
      </c>
      <c r="B9" t="s">
        <v>92</v>
      </c>
      <c r="C9" t="str">
        <f t="shared" si="0"/>
        <v xml:space="preserve">            [ 'id' =&gt; 8, 'name' =&gt; 'Metropolitan North' ],</v>
      </c>
    </row>
    <row r="10" spans="1:3" x14ac:dyDescent="0.2">
      <c r="A10">
        <v>9</v>
      </c>
      <c r="B10" t="s">
        <v>123</v>
      </c>
      <c r="C10" t="str">
        <f t="shared" si="0"/>
        <v xml:space="preserve">            [ 'id' =&gt; 9, 'name' =&gt; 'Metropolitan North East' ],</v>
      </c>
    </row>
    <row r="11" spans="1:3" x14ac:dyDescent="0.2">
      <c r="A11">
        <v>10</v>
      </c>
      <c r="B11" t="s">
        <v>136</v>
      </c>
      <c r="C11" t="str">
        <f t="shared" si="0"/>
        <v xml:space="preserve">            [ 'id' =&gt; 10, 'name' =&gt; 'Metropolitan Outer South' ],</v>
      </c>
    </row>
    <row r="12" spans="1:3" x14ac:dyDescent="0.2">
      <c r="A12">
        <v>11</v>
      </c>
      <c r="B12" t="s">
        <v>144</v>
      </c>
      <c r="C12" t="str">
        <f t="shared" si="0"/>
        <v xml:space="preserve">            [ 'id' =&gt; 11, 'name' =&gt; 'Metropolitan West' ],</v>
      </c>
    </row>
  </sheetData>
  <autoFilter ref="A1:C12" xr:uid="{9DA7841A-5CCD-BF43-BC50-4014605D1CAB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E24B-EBEA-3C43-9A9A-131872B7DFCF}">
  <dimension ref="A1:J8"/>
  <sheetViews>
    <sheetView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12.1640625" bestFit="1" customWidth="1"/>
    <col min="2" max="2" width="17" bestFit="1" customWidth="1"/>
    <col min="3" max="3" width="5.33203125" bestFit="1" customWidth="1"/>
    <col min="4" max="7" width="12.33203125" customWidth="1"/>
    <col min="10" max="10" width="50" bestFit="1" customWidth="1"/>
  </cols>
  <sheetData>
    <row r="1" spans="1:10" ht="17" x14ac:dyDescent="0.2">
      <c r="A1" t="s">
        <v>171</v>
      </c>
      <c r="B1" t="s">
        <v>172</v>
      </c>
      <c r="C1" t="s">
        <v>1170</v>
      </c>
      <c r="D1" s="2" t="s">
        <v>173</v>
      </c>
      <c r="E1" s="2" t="s">
        <v>174</v>
      </c>
      <c r="F1" s="2" t="s">
        <v>175</v>
      </c>
      <c r="G1" s="2" t="s">
        <v>176</v>
      </c>
    </row>
    <row r="2" spans="1:10" x14ac:dyDescent="0.2">
      <c r="A2">
        <v>110</v>
      </c>
      <c r="B2" t="s">
        <v>1158</v>
      </c>
      <c r="C2">
        <v>1</v>
      </c>
      <c r="D2" s="3">
        <v>6.25E-2</v>
      </c>
      <c r="E2" s="3">
        <v>0.10416666666666667</v>
      </c>
      <c r="F2" s="3">
        <v>8.3333333333333329E-2</v>
      </c>
      <c r="G2" s="3">
        <v>0.125</v>
      </c>
      <c r="J2" t="str">
        <f>"            [ 'sequence' =&gt; "&amp;A2&amp;", 'name' =&gt; '"&amp;B2&amp;"' ],"</f>
        <v xml:space="preserve">            [ 'sequence' =&gt; 110, 'name' =&gt; 'Non Competitive Tinies ' ],</v>
      </c>
    </row>
    <row r="3" spans="1:10" x14ac:dyDescent="0.2">
      <c r="A3">
        <v>120</v>
      </c>
      <c r="B3" t="s">
        <v>169</v>
      </c>
      <c r="C3">
        <v>2</v>
      </c>
      <c r="D3" s="3">
        <v>6.25E-2</v>
      </c>
      <c r="E3" s="3">
        <v>0.10416666666666667</v>
      </c>
      <c r="F3" s="3">
        <v>8.3333333333333329E-2</v>
      </c>
      <c r="G3" s="3">
        <v>0.125</v>
      </c>
      <c r="J3" t="str">
        <f t="shared" ref="J3:J8" si="0">"            [ 'sequence' =&gt; "&amp;A3&amp;", 'name' =&gt; '"&amp;B3&amp;"' ],"</f>
        <v xml:space="preserve">            [ 'sequence' =&gt; 120, 'name' =&gt; 'Competitive Tinies ' ],</v>
      </c>
    </row>
    <row r="4" spans="1:10" x14ac:dyDescent="0.2">
      <c r="A4">
        <v>130</v>
      </c>
      <c r="B4" t="s">
        <v>1149</v>
      </c>
      <c r="C4">
        <v>3</v>
      </c>
      <c r="D4" s="3">
        <v>6.25E-2</v>
      </c>
      <c r="E4" s="3">
        <v>0.10416666666666667</v>
      </c>
      <c r="F4" s="3">
        <v>8.3333333333333329E-2</v>
      </c>
      <c r="G4" s="3">
        <v>0.125</v>
      </c>
      <c r="J4" t="str">
        <f t="shared" si="0"/>
        <v xml:space="preserve">            [ 'sequence' =&gt; 130, 'name' =&gt; 'Sub Juniors' ],</v>
      </c>
    </row>
    <row r="5" spans="1:10" x14ac:dyDescent="0.2">
      <c r="A5">
        <v>140</v>
      </c>
      <c r="B5" t="s">
        <v>1092</v>
      </c>
      <c r="C5">
        <v>4</v>
      </c>
      <c r="D5" s="3">
        <v>8.3333333333333329E-2</v>
      </c>
      <c r="E5" s="3">
        <v>0.125</v>
      </c>
      <c r="F5" s="3">
        <v>0.10416666666666667</v>
      </c>
      <c r="G5" s="3">
        <v>0.14583333333333334</v>
      </c>
      <c r="J5" t="str">
        <f t="shared" si="0"/>
        <v xml:space="preserve">            [ 'sequence' =&gt; 140, 'name' =&gt; 'Juniors' ],</v>
      </c>
    </row>
    <row r="6" spans="1:10" x14ac:dyDescent="0.2">
      <c r="A6">
        <v>150</v>
      </c>
      <c r="B6" t="s">
        <v>1090</v>
      </c>
      <c r="C6">
        <v>5</v>
      </c>
      <c r="D6" s="3">
        <v>0.10416666666666667</v>
      </c>
      <c r="E6" s="3">
        <v>0.14583333333333334</v>
      </c>
      <c r="F6" s="3">
        <v>0.10416666666666667</v>
      </c>
      <c r="G6" s="3">
        <v>0.14583333333333334</v>
      </c>
      <c r="J6" t="str">
        <f t="shared" si="0"/>
        <v xml:space="preserve">            [ 'sequence' =&gt; 150, 'name' =&gt; 'Intermediates' ],</v>
      </c>
    </row>
    <row r="7" spans="1:10" x14ac:dyDescent="0.2">
      <c r="A7">
        <v>160</v>
      </c>
      <c r="B7" t="s">
        <v>1091</v>
      </c>
      <c r="C7">
        <v>6</v>
      </c>
      <c r="D7" s="3">
        <v>0.10416666666666667</v>
      </c>
      <c r="E7" s="3">
        <v>0.14583333333333334</v>
      </c>
      <c r="F7" s="3">
        <v>0.10416666666666667</v>
      </c>
      <c r="G7" s="3">
        <v>0.14583333333333334</v>
      </c>
      <c r="J7" t="str">
        <f t="shared" si="0"/>
        <v xml:space="preserve">            [ 'sequence' =&gt; 160, 'name' =&gt; 'Seniors' ],</v>
      </c>
    </row>
    <row r="8" spans="1:10" x14ac:dyDescent="0.2">
      <c r="A8">
        <v>170</v>
      </c>
      <c r="B8" t="s">
        <v>170</v>
      </c>
      <c r="C8">
        <v>7</v>
      </c>
      <c r="D8" s="3">
        <v>0.10416666666666667</v>
      </c>
      <c r="E8" s="3">
        <v>0.14583333333333334</v>
      </c>
      <c r="F8" s="3">
        <v>0.125</v>
      </c>
      <c r="G8" s="3">
        <v>0.16666666666666666</v>
      </c>
      <c r="J8" t="str">
        <f t="shared" si="0"/>
        <v xml:space="preserve">            [ 'sequence' =&gt; 170, 'name' =&gt; 'Masters' ],</v>
      </c>
    </row>
  </sheetData>
  <autoFilter ref="A1:N1" xr:uid="{DFA7F11F-575B-8844-8B1A-2C4AB3D6A8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4B97E-FFC4-4646-9839-A494B4F938DC}">
  <dimension ref="C6:C24"/>
  <sheetViews>
    <sheetView workbookViewId="0">
      <selection activeCell="C24" sqref="C24"/>
    </sheetView>
  </sheetViews>
  <sheetFormatPr baseColWidth="10" defaultRowHeight="16" x14ac:dyDescent="0.2"/>
  <cols>
    <col min="3" max="3" width="28.33203125" bestFit="1" customWidth="1"/>
  </cols>
  <sheetData>
    <row r="6" spans="3:3" x14ac:dyDescent="0.2">
      <c r="C6" t="s">
        <v>1098</v>
      </c>
    </row>
    <row r="7" spans="3:3" x14ac:dyDescent="0.2">
      <c r="C7" t="s">
        <v>1097</v>
      </c>
    </row>
    <row r="11" spans="3:3" x14ac:dyDescent="0.2">
      <c r="C11" t="s">
        <v>1099</v>
      </c>
    </row>
    <row r="15" spans="3:3" x14ac:dyDescent="0.2">
      <c r="C15" t="s">
        <v>1105</v>
      </c>
    </row>
    <row r="16" spans="3:3" x14ac:dyDescent="0.2">
      <c r="C16" t="s">
        <v>1100</v>
      </c>
    </row>
    <row r="17" spans="3:3" x14ac:dyDescent="0.2">
      <c r="C17" t="s">
        <v>1104</v>
      </c>
    </row>
    <row r="19" spans="3:3" x14ac:dyDescent="0.2">
      <c r="C19" t="s">
        <v>1101</v>
      </c>
    </row>
    <row r="22" spans="3:3" x14ac:dyDescent="0.2">
      <c r="C22" t="s">
        <v>1102</v>
      </c>
    </row>
    <row r="24" spans="3:3" x14ac:dyDescent="0.2">
      <c r="C24" t="s">
        <v>1103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CCD5-7082-4142-B98A-3535976576AA}">
  <dimension ref="A1:E149"/>
  <sheetViews>
    <sheetView workbookViewId="0">
      <pane ySplit="1" topLeftCell="A2" activePane="bottomLeft" state="frozen"/>
      <selection pane="bottomLeft" activeCell="E149" sqref="E149"/>
    </sheetView>
  </sheetViews>
  <sheetFormatPr baseColWidth="10" defaultRowHeight="16" x14ac:dyDescent="0.2"/>
  <cols>
    <col min="1" max="1" width="5" style="9" bestFit="1" customWidth="1"/>
    <col min="2" max="2" width="22.5" style="9" bestFit="1" customWidth="1"/>
    <col min="3" max="3" width="53.1640625" style="9" bestFit="1" customWidth="1"/>
    <col min="4" max="4" width="38" style="9" bestFit="1" customWidth="1"/>
    <col min="5" max="5" width="31.1640625" style="9" bestFit="1" customWidth="1"/>
    <col min="6" max="16384" width="10.83203125" style="9"/>
  </cols>
  <sheetData>
    <row r="1" spans="1:5" s="6" customFormat="1" x14ac:dyDescent="0.2">
      <c r="A1" s="6" t="s">
        <v>298</v>
      </c>
      <c r="B1" s="6" t="s">
        <v>297</v>
      </c>
      <c r="C1" s="6" t="s">
        <v>239</v>
      </c>
      <c r="D1" s="6" t="s">
        <v>240</v>
      </c>
      <c r="E1" s="6" t="s">
        <v>247</v>
      </c>
    </row>
    <row r="2" spans="1:5" s="7" customFormat="1" x14ac:dyDescent="0.2">
      <c r="A2" s="7">
        <v>2</v>
      </c>
    </row>
    <row r="3" spans="1:5" s="7" customFormat="1" x14ac:dyDescent="0.2">
      <c r="A3" s="7">
        <v>3</v>
      </c>
    </row>
    <row r="4" spans="1:5" s="7" customFormat="1" ht="34" x14ac:dyDescent="0.2">
      <c r="A4" s="7">
        <v>4</v>
      </c>
      <c r="B4" s="8" t="s">
        <v>254</v>
      </c>
    </row>
    <row r="5" spans="1:5" s="7" customFormat="1" x14ac:dyDescent="0.2">
      <c r="A5" s="7">
        <v>5</v>
      </c>
    </row>
    <row r="6" spans="1:5" ht="68" x14ac:dyDescent="0.2">
      <c r="A6" s="7">
        <v>6</v>
      </c>
      <c r="C6" s="9" t="s">
        <v>241</v>
      </c>
      <c r="D6" s="10" t="s">
        <v>242</v>
      </c>
      <c r="E6" s="10"/>
    </row>
    <row r="7" spans="1:5" ht="85" x14ac:dyDescent="0.2">
      <c r="A7" s="7">
        <v>7</v>
      </c>
      <c r="C7" s="9" t="s">
        <v>243</v>
      </c>
      <c r="D7" s="10" t="s">
        <v>244</v>
      </c>
      <c r="E7" s="10"/>
    </row>
    <row r="8" spans="1:5" ht="68" x14ac:dyDescent="0.2">
      <c r="A8" s="7">
        <v>8</v>
      </c>
      <c r="C8" s="9" t="s">
        <v>245</v>
      </c>
      <c r="D8" s="10" t="s">
        <v>246</v>
      </c>
      <c r="E8" s="10" t="s">
        <v>248</v>
      </c>
    </row>
    <row r="9" spans="1:5" x14ac:dyDescent="0.2">
      <c r="A9" s="7">
        <v>9</v>
      </c>
    </row>
    <row r="10" spans="1:5" x14ac:dyDescent="0.2">
      <c r="A10" s="7">
        <v>10</v>
      </c>
    </row>
    <row r="11" spans="1:5" x14ac:dyDescent="0.2">
      <c r="A11" s="7">
        <v>11</v>
      </c>
    </row>
    <row r="12" spans="1:5" ht="34" x14ac:dyDescent="0.2">
      <c r="A12" s="7">
        <v>12</v>
      </c>
      <c r="B12" s="10" t="s">
        <v>300</v>
      </c>
    </row>
    <row r="13" spans="1:5" x14ac:dyDescent="0.2">
      <c r="A13" s="7">
        <v>13</v>
      </c>
    </row>
    <row r="14" spans="1:5" ht="119" x14ac:dyDescent="0.2">
      <c r="A14" s="7">
        <v>14</v>
      </c>
      <c r="C14" s="9" t="s">
        <v>249</v>
      </c>
      <c r="D14" s="10" t="s">
        <v>255</v>
      </c>
    </row>
    <row r="15" spans="1:5" ht="119" x14ac:dyDescent="0.2">
      <c r="A15" s="7">
        <v>15</v>
      </c>
      <c r="C15" s="9" t="s">
        <v>250</v>
      </c>
      <c r="D15" s="10" t="s">
        <v>256</v>
      </c>
    </row>
    <row r="16" spans="1:5" ht="119" x14ac:dyDescent="0.2">
      <c r="A16" s="7">
        <v>16</v>
      </c>
      <c r="C16" s="9" t="s">
        <v>251</v>
      </c>
      <c r="D16" s="10" t="s">
        <v>252</v>
      </c>
      <c r="E16" s="10" t="s">
        <v>253</v>
      </c>
    </row>
    <row r="17" spans="1:5" x14ac:dyDescent="0.2">
      <c r="A17" s="7">
        <v>17</v>
      </c>
    </row>
    <row r="18" spans="1:5" x14ac:dyDescent="0.2">
      <c r="A18" s="7">
        <v>18</v>
      </c>
    </row>
    <row r="19" spans="1:5" x14ac:dyDescent="0.2">
      <c r="A19" s="7">
        <v>19</v>
      </c>
    </row>
    <row r="20" spans="1:5" ht="34" x14ac:dyDescent="0.2">
      <c r="A20" s="7">
        <v>20</v>
      </c>
      <c r="B20" s="10" t="s">
        <v>257</v>
      </c>
    </row>
    <row r="21" spans="1:5" x14ac:dyDescent="0.2">
      <c r="A21" s="7">
        <v>21</v>
      </c>
    </row>
    <row r="22" spans="1:5" ht="153" x14ac:dyDescent="0.2">
      <c r="A22" s="7">
        <v>22</v>
      </c>
      <c r="C22" s="9" t="s">
        <v>258</v>
      </c>
      <c r="D22" s="10" t="s">
        <v>259</v>
      </c>
    </row>
    <row r="23" spans="1:5" ht="153" x14ac:dyDescent="0.2">
      <c r="A23" s="7">
        <v>23</v>
      </c>
      <c r="C23" s="9" t="s">
        <v>260</v>
      </c>
      <c r="D23" s="10" t="s">
        <v>261</v>
      </c>
    </row>
    <row r="24" spans="1:5" ht="136" x14ac:dyDescent="0.2">
      <c r="A24" s="7">
        <v>24</v>
      </c>
      <c r="C24" s="9" t="s">
        <v>262</v>
      </c>
      <c r="D24" s="10" t="s">
        <v>263</v>
      </c>
      <c r="E24" s="10" t="s">
        <v>264</v>
      </c>
    </row>
    <row r="25" spans="1:5" x14ac:dyDescent="0.2">
      <c r="A25" s="7">
        <v>25</v>
      </c>
    </row>
    <row r="26" spans="1:5" x14ac:dyDescent="0.2">
      <c r="A26" s="7">
        <v>26</v>
      </c>
    </row>
    <row r="27" spans="1:5" x14ac:dyDescent="0.2">
      <c r="A27" s="7">
        <v>27</v>
      </c>
    </row>
    <row r="28" spans="1:5" ht="34" x14ac:dyDescent="0.2">
      <c r="A28" s="7">
        <v>28</v>
      </c>
      <c r="B28" s="10" t="s">
        <v>265</v>
      </c>
    </row>
    <row r="29" spans="1:5" x14ac:dyDescent="0.2">
      <c r="A29" s="7">
        <v>29</v>
      </c>
    </row>
    <row r="30" spans="1:5" ht="102" x14ac:dyDescent="0.2">
      <c r="A30" s="7">
        <v>30</v>
      </c>
      <c r="C30" s="9" t="s">
        <v>266</v>
      </c>
      <c r="D30" s="10" t="s">
        <v>267</v>
      </c>
    </row>
    <row r="31" spans="1:5" ht="102" x14ac:dyDescent="0.2">
      <c r="A31" s="7">
        <v>31</v>
      </c>
      <c r="C31" s="9" t="s">
        <v>268</v>
      </c>
      <c r="D31" s="10" t="s">
        <v>269</v>
      </c>
    </row>
    <row r="32" spans="1:5" ht="85" x14ac:dyDescent="0.2">
      <c r="A32" s="7">
        <v>32</v>
      </c>
      <c r="C32" s="9" t="s">
        <v>270</v>
      </c>
      <c r="D32" s="10" t="s">
        <v>271</v>
      </c>
      <c r="E32" s="10" t="s">
        <v>272</v>
      </c>
    </row>
    <row r="33" spans="1:5" x14ac:dyDescent="0.2">
      <c r="A33" s="7">
        <v>33</v>
      </c>
    </row>
    <row r="34" spans="1:5" x14ac:dyDescent="0.2">
      <c r="A34" s="7">
        <v>34</v>
      </c>
    </row>
    <row r="35" spans="1:5" x14ac:dyDescent="0.2">
      <c r="A35" s="7">
        <v>35</v>
      </c>
    </row>
    <row r="36" spans="1:5" ht="34" x14ac:dyDescent="0.2">
      <c r="A36" s="7">
        <v>36</v>
      </c>
      <c r="B36" s="10" t="s">
        <v>273</v>
      </c>
    </row>
    <row r="37" spans="1:5" x14ac:dyDescent="0.2">
      <c r="A37" s="7">
        <v>37</v>
      </c>
    </row>
    <row r="38" spans="1:5" ht="85" x14ac:dyDescent="0.2">
      <c r="A38" s="7">
        <v>38</v>
      </c>
      <c r="C38" s="9" t="s">
        <v>274</v>
      </c>
      <c r="D38" s="10" t="s">
        <v>275</v>
      </c>
    </row>
    <row r="39" spans="1:5" ht="68" x14ac:dyDescent="0.2">
      <c r="A39" s="7">
        <v>39</v>
      </c>
      <c r="C39" s="9" t="s">
        <v>276</v>
      </c>
      <c r="D39" s="10" t="s">
        <v>277</v>
      </c>
    </row>
    <row r="40" spans="1:5" ht="85" x14ac:dyDescent="0.2">
      <c r="A40" s="7">
        <v>40</v>
      </c>
      <c r="C40" s="9" t="s">
        <v>278</v>
      </c>
      <c r="D40" s="10" t="s">
        <v>280</v>
      </c>
      <c r="E40" s="10" t="s">
        <v>279</v>
      </c>
    </row>
    <row r="41" spans="1:5" x14ac:dyDescent="0.2">
      <c r="A41" s="7">
        <v>41</v>
      </c>
    </row>
    <row r="42" spans="1:5" x14ac:dyDescent="0.2">
      <c r="A42" s="7">
        <v>42</v>
      </c>
    </row>
    <row r="43" spans="1:5" x14ac:dyDescent="0.2">
      <c r="A43" s="7">
        <v>43</v>
      </c>
    </row>
    <row r="44" spans="1:5" x14ac:dyDescent="0.2">
      <c r="A44" s="7">
        <v>44</v>
      </c>
    </row>
    <row r="45" spans="1:5" ht="34" x14ac:dyDescent="0.2">
      <c r="A45" s="7">
        <v>45</v>
      </c>
      <c r="B45" s="10" t="s">
        <v>281</v>
      </c>
    </row>
    <row r="46" spans="1:5" x14ac:dyDescent="0.2">
      <c r="A46" s="7">
        <v>46</v>
      </c>
    </row>
    <row r="47" spans="1:5" ht="119" x14ac:dyDescent="0.2">
      <c r="A47" s="7">
        <v>47</v>
      </c>
      <c r="C47" s="9" t="s">
        <v>282</v>
      </c>
      <c r="D47" s="10" t="s">
        <v>283</v>
      </c>
    </row>
    <row r="48" spans="1:5" ht="119" x14ac:dyDescent="0.2">
      <c r="A48" s="7">
        <v>48</v>
      </c>
      <c r="C48" s="9" t="s">
        <v>284</v>
      </c>
      <c r="D48" s="10" t="s">
        <v>285</v>
      </c>
    </row>
    <row r="49" spans="1:5" ht="119" x14ac:dyDescent="0.2">
      <c r="A49" s="7">
        <v>49</v>
      </c>
      <c r="C49" s="9" t="s">
        <v>286</v>
      </c>
      <c r="D49" s="10" t="s">
        <v>287</v>
      </c>
      <c r="E49" s="10" t="s">
        <v>288</v>
      </c>
    </row>
    <row r="50" spans="1:5" x14ac:dyDescent="0.2">
      <c r="A50" s="7">
        <v>50</v>
      </c>
    </row>
    <row r="51" spans="1:5" x14ac:dyDescent="0.2">
      <c r="A51" s="7">
        <v>51</v>
      </c>
    </row>
    <row r="52" spans="1:5" ht="34" x14ac:dyDescent="0.2">
      <c r="A52" s="7">
        <v>52</v>
      </c>
      <c r="B52" s="10" t="s">
        <v>289</v>
      </c>
    </row>
    <row r="53" spans="1:5" x14ac:dyDescent="0.2">
      <c r="A53" s="7">
        <v>53</v>
      </c>
    </row>
    <row r="54" spans="1:5" ht="68" x14ac:dyDescent="0.2">
      <c r="A54" s="7">
        <v>54</v>
      </c>
      <c r="B54" s="10"/>
      <c r="C54" s="10" t="s">
        <v>290</v>
      </c>
      <c r="D54" s="10" t="s">
        <v>291</v>
      </c>
    </row>
    <row r="55" spans="1:5" ht="85" x14ac:dyDescent="0.2">
      <c r="A55" s="7">
        <v>55</v>
      </c>
      <c r="C55" s="9" t="s">
        <v>292</v>
      </c>
      <c r="D55" s="10" t="s">
        <v>293</v>
      </c>
    </row>
    <row r="56" spans="1:5" ht="68" x14ac:dyDescent="0.2">
      <c r="A56" s="7">
        <v>56</v>
      </c>
      <c r="B56" s="10"/>
      <c r="C56" s="10" t="s">
        <v>294</v>
      </c>
      <c r="D56" s="10" t="s">
        <v>291</v>
      </c>
      <c r="E56" s="10" t="s">
        <v>295</v>
      </c>
    </row>
    <row r="57" spans="1:5" x14ac:dyDescent="0.2">
      <c r="A57" s="7">
        <v>57</v>
      </c>
    </row>
    <row r="58" spans="1:5" x14ac:dyDescent="0.2">
      <c r="A58" s="7">
        <v>58</v>
      </c>
    </row>
    <row r="59" spans="1:5" ht="85" x14ac:dyDescent="0.2">
      <c r="A59" s="7">
        <v>59</v>
      </c>
      <c r="B59" s="10" t="s">
        <v>296</v>
      </c>
      <c r="C59" s="9" t="s">
        <v>299</v>
      </c>
      <c r="D59" s="10" t="s">
        <v>301</v>
      </c>
    </row>
    <row r="60" spans="1:5" ht="85" x14ac:dyDescent="0.2">
      <c r="A60" s="7">
        <v>60</v>
      </c>
      <c r="C60" s="9" t="s">
        <v>302</v>
      </c>
      <c r="D60" s="10" t="s">
        <v>303</v>
      </c>
    </row>
    <row r="61" spans="1:5" ht="85" x14ac:dyDescent="0.2">
      <c r="A61" s="7">
        <v>61</v>
      </c>
      <c r="C61" s="9" t="s">
        <v>304</v>
      </c>
      <c r="D61" s="10" t="s">
        <v>305</v>
      </c>
      <c r="E61" s="10" t="s">
        <v>306</v>
      </c>
    </row>
    <row r="62" spans="1:5" x14ac:dyDescent="0.2">
      <c r="A62" s="7">
        <v>62</v>
      </c>
    </row>
    <row r="63" spans="1:5" ht="102" x14ac:dyDescent="0.2">
      <c r="A63" s="7">
        <v>63</v>
      </c>
      <c r="B63" s="10" t="s">
        <v>307</v>
      </c>
      <c r="C63" s="9" t="s">
        <v>308</v>
      </c>
      <c r="D63" s="10" t="s">
        <v>309</v>
      </c>
    </row>
    <row r="64" spans="1:5" ht="136" x14ac:dyDescent="0.2">
      <c r="A64" s="7">
        <v>64</v>
      </c>
      <c r="C64" s="9" t="s">
        <v>310</v>
      </c>
      <c r="D64" s="10" t="s">
        <v>311</v>
      </c>
    </row>
    <row r="65" spans="1:5" ht="102" x14ac:dyDescent="0.2">
      <c r="A65" s="7">
        <v>65</v>
      </c>
      <c r="C65" s="9" t="s">
        <v>312</v>
      </c>
      <c r="D65" s="10" t="s">
        <v>313</v>
      </c>
      <c r="E65" s="10" t="s">
        <v>314</v>
      </c>
    </row>
    <row r="66" spans="1:5" x14ac:dyDescent="0.2">
      <c r="A66" s="7">
        <v>66</v>
      </c>
    </row>
    <row r="67" spans="1:5" x14ac:dyDescent="0.2">
      <c r="A67" s="7">
        <v>67</v>
      </c>
    </row>
    <row r="68" spans="1:5" ht="34" x14ac:dyDescent="0.2">
      <c r="A68" s="7">
        <v>68</v>
      </c>
      <c r="B68" s="10" t="s">
        <v>315</v>
      </c>
    </row>
    <row r="69" spans="1:5" x14ac:dyDescent="0.2">
      <c r="A69" s="7">
        <v>69</v>
      </c>
    </row>
    <row r="70" spans="1:5" ht="102" x14ac:dyDescent="0.2">
      <c r="A70" s="7">
        <v>70</v>
      </c>
      <c r="C70" s="9" t="s">
        <v>316</v>
      </c>
      <c r="D70" s="10" t="s">
        <v>317</v>
      </c>
    </row>
    <row r="71" spans="1:5" ht="102" x14ac:dyDescent="0.2">
      <c r="A71" s="7">
        <v>71</v>
      </c>
      <c r="C71" s="9" t="s">
        <v>318</v>
      </c>
      <c r="D71" s="10" t="s">
        <v>319</v>
      </c>
    </row>
    <row r="72" spans="1:5" ht="102" x14ac:dyDescent="0.2">
      <c r="A72" s="7">
        <v>72</v>
      </c>
      <c r="C72" s="9" t="s">
        <v>320</v>
      </c>
      <c r="D72" s="10" t="s">
        <v>321</v>
      </c>
      <c r="E72" s="10" t="s">
        <v>322</v>
      </c>
    </row>
    <row r="73" spans="1:5" x14ac:dyDescent="0.2">
      <c r="A73" s="7">
        <v>73</v>
      </c>
    </row>
    <row r="74" spans="1:5" x14ac:dyDescent="0.2">
      <c r="A74" s="7">
        <v>74</v>
      </c>
    </row>
    <row r="75" spans="1:5" ht="85" x14ac:dyDescent="0.2">
      <c r="A75" s="7">
        <v>75</v>
      </c>
      <c r="B75" s="10" t="s">
        <v>325</v>
      </c>
      <c r="C75" s="9" t="s">
        <v>323</v>
      </c>
      <c r="D75" s="10" t="s">
        <v>324</v>
      </c>
    </row>
    <row r="76" spans="1:5" ht="85" x14ac:dyDescent="0.2">
      <c r="A76" s="7">
        <v>76</v>
      </c>
      <c r="C76" s="9" t="s">
        <v>326</v>
      </c>
      <c r="D76" s="10" t="s">
        <v>327</v>
      </c>
    </row>
    <row r="77" spans="1:5" ht="85" x14ac:dyDescent="0.2">
      <c r="A77" s="7">
        <v>77</v>
      </c>
      <c r="C77" s="9" t="s">
        <v>328</v>
      </c>
      <c r="D77" s="10" t="s">
        <v>329</v>
      </c>
      <c r="E77" s="10" t="s">
        <v>330</v>
      </c>
    </row>
    <row r="78" spans="1:5" x14ac:dyDescent="0.2">
      <c r="A78" s="7">
        <v>78</v>
      </c>
    </row>
    <row r="79" spans="1:5" ht="34" x14ac:dyDescent="0.2">
      <c r="A79" s="7">
        <v>79</v>
      </c>
      <c r="B79" s="10" t="s">
        <v>331</v>
      </c>
    </row>
    <row r="80" spans="1:5" ht="51" x14ac:dyDescent="0.2">
      <c r="A80" s="7">
        <v>80</v>
      </c>
      <c r="C80" s="9" t="s">
        <v>332</v>
      </c>
      <c r="D80" s="10" t="s">
        <v>333</v>
      </c>
    </row>
    <row r="81" spans="1:5" ht="51" x14ac:dyDescent="0.2">
      <c r="A81" s="7">
        <v>81</v>
      </c>
      <c r="C81" s="9" t="s">
        <v>334</v>
      </c>
      <c r="D81" s="10" t="s">
        <v>335</v>
      </c>
    </row>
    <row r="82" spans="1:5" ht="51" x14ac:dyDescent="0.2">
      <c r="A82" s="7">
        <v>82</v>
      </c>
      <c r="C82" s="9" t="s">
        <v>336</v>
      </c>
      <c r="D82" s="10" t="s">
        <v>337</v>
      </c>
      <c r="E82" s="10" t="s">
        <v>338</v>
      </c>
    </row>
    <row r="83" spans="1:5" x14ac:dyDescent="0.2">
      <c r="A83" s="7">
        <v>83</v>
      </c>
    </row>
    <row r="84" spans="1:5" x14ac:dyDescent="0.2">
      <c r="A84" s="7">
        <v>84</v>
      </c>
    </row>
    <row r="85" spans="1:5" ht="102" x14ac:dyDescent="0.2">
      <c r="A85" s="7">
        <v>85</v>
      </c>
      <c r="B85" s="10" t="s">
        <v>339</v>
      </c>
      <c r="C85" s="9" t="s">
        <v>340</v>
      </c>
      <c r="D85" s="10" t="s">
        <v>341</v>
      </c>
    </row>
    <row r="86" spans="1:5" ht="102" x14ac:dyDescent="0.2">
      <c r="A86" s="7">
        <v>86</v>
      </c>
      <c r="C86" s="9" t="s">
        <v>342</v>
      </c>
      <c r="D86" s="10" t="s">
        <v>343</v>
      </c>
    </row>
    <row r="87" spans="1:5" ht="102" x14ac:dyDescent="0.2">
      <c r="A87" s="7">
        <v>87</v>
      </c>
      <c r="C87" s="9" t="s">
        <v>344</v>
      </c>
      <c r="D87" s="10" t="s">
        <v>345</v>
      </c>
      <c r="E87" s="10" t="s">
        <v>346</v>
      </c>
    </row>
    <row r="88" spans="1:5" x14ac:dyDescent="0.2">
      <c r="A88" s="7">
        <v>88</v>
      </c>
    </row>
    <row r="89" spans="1:5" x14ac:dyDescent="0.2">
      <c r="A89" s="7">
        <v>89</v>
      </c>
    </row>
    <row r="90" spans="1:5" ht="68" x14ac:dyDescent="0.2">
      <c r="A90" s="7">
        <v>90</v>
      </c>
      <c r="B90" s="10" t="s">
        <v>347</v>
      </c>
      <c r="C90" s="9" t="s">
        <v>348</v>
      </c>
      <c r="D90" s="10" t="s">
        <v>349</v>
      </c>
    </row>
    <row r="91" spans="1:5" ht="68" x14ac:dyDescent="0.2">
      <c r="A91" s="7">
        <v>91</v>
      </c>
      <c r="C91" s="9" t="s">
        <v>350</v>
      </c>
      <c r="D91" s="10" t="s">
        <v>351</v>
      </c>
    </row>
    <row r="92" spans="1:5" ht="34" x14ac:dyDescent="0.2">
      <c r="A92" s="7">
        <v>92</v>
      </c>
      <c r="C92" s="9" t="s">
        <v>352</v>
      </c>
      <c r="D92" s="10" t="s">
        <v>353</v>
      </c>
      <c r="E92" s="10" t="s">
        <v>354</v>
      </c>
    </row>
    <row r="93" spans="1:5" x14ac:dyDescent="0.2">
      <c r="A93" s="7">
        <v>93</v>
      </c>
    </row>
    <row r="94" spans="1:5" ht="102" x14ac:dyDescent="0.2">
      <c r="A94" s="7">
        <v>94</v>
      </c>
      <c r="B94" s="10" t="s">
        <v>355</v>
      </c>
      <c r="C94" s="9" t="s">
        <v>356</v>
      </c>
      <c r="D94" s="10" t="s">
        <v>357</v>
      </c>
    </row>
    <row r="95" spans="1:5" ht="102" x14ac:dyDescent="0.2">
      <c r="A95" s="7">
        <v>95</v>
      </c>
      <c r="C95" s="9" t="s">
        <v>358</v>
      </c>
      <c r="D95" s="10" t="s">
        <v>359</v>
      </c>
    </row>
    <row r="96" spans="1:5" ht="102" x14ac:dyDescent="0.2">
      <c r="A96" s="7">
        <v>96</v>
      </c>
      <c r="C96" s="9" t="s">
        <v>360</v>
      </c>
      <c r="D96" s="10" t="s">
        <v>364</v>
      </c>
      <c r="E96" s="10" t="s">
        <v>365</v>
      </c>
    </row>
    <row r="97" spans="1:5" x14ac:dyDescent="0.2">
      <c r="A97" s="7">
        <v>97</v>
      </c>
    </row>
    <row r="98" spans="1:5" x14ac:dyDescent="0.2">
      <c r="A98" s="7">
        <v>98</v>
      </c>
    </row>
    <row r="99" spans="1:5" x14ac:dyDescent="0.2">
      <c r="A99" s="7">
        <v>99</v>
      </c>
    </row>
    <row r="100" spans="1:5" x14ac:dyDescent="0.2">
      <c r="A100" s="7">
        <v>100</v>
      </c>
    </row>
    <row r="101" spans="1:5" ht="68" x14ac:dyDescent="0.2">
      <c r="A101" s="7">
        <v>101</v>
      </c>
      <c r="B101" s="10" t="s">
        <v>366</v>
      </c>
      <c r="C101" s="9" t="s">
        <v>367</v>
      </c>
      <c r="D101" s="10" t="s">
        <v>368</v>
      </c>
    </row>
    <row r="102" spans="1:5" ht="68" x14ac:dyDescent="0.2">
      <c r="A102" s="7">
        <v>102</v>
      </c>
      <c r="C102" s="9" t="s">
        <v>369</v>
      </c>
      <c r="D102" s="10" t="s">
        <v>368</v>
      </c>
    </row>
    <row r="103" spans="1:5" ht="51" x14ac:dyDescent="0.2">
      <c r="A103" s="7">
        <v>103</v>
      </c>
      <c r="C103" s="9" t="s">
        <v>370</v>
      </c>
      <c r="D103" s="10" t="s">
        <v>371</v>
      </c>
      <c r="E103" s="10" t="s">
        <v>372</v>
      </c>
    </row>
    <row r="104" spans="1:5" x14ac:dyDescent="0.2">
      <c r="A104" s="7">
        <v>104</v>
      </c>
    </row>
    <row r="105" spans="1:5" x14ac:dyDescent="0.2">
      <c r="A105" s="7">
        <v>105</v>
      </c>
    </row>
    <row r="106" spans="1:5" ht="102" x14ac:dyDescent="0.2">
      <c r="A106" s="7">
        <v>106</v>
      </c>
      <c r="B106" s="10" t="s">
        <v>373</v>
      </c>
      <c r="C106" s="9" t="s">
        <v>374</v>
      </c>
      <c r="D106" s="10" t="s">
        <v>375</v>
      </c>
    </row>
    <row r="107" spans="1:5" ht="102" x14ac:dyDescent="0.2">
      <c r="A107" s="7">
        <v>107</v>
      </c>
      <c r="C107" s="9" t="s">
        <v>376</v>
      </c>
      <c r="D107" s="10" t="s">
        <v>377</v>
      </c>
    </row>
    <row r="108" spans="1:5" ht="102" x14ac:dyDescent="0.2">
      <c r="A108" s="7">
        <v>108</v>
      </c>
      <c r="C108" s="9" t="s">
        <v>378</v>
      </c>
      <c r="D108" s="10" t="s">
        <v>379</v>
      </c>
      <c r="E108" s="10" t="s">
        <v>380</v>
      </c>
    </row>
    <row r="109" spans="1:5" x14ac:dyDescent="0.2">
      <c r="A109" s="7">
        <v>109</v>
      </c>
    </row>
    <row r="110" spans="1:5" ht="102" x14ac:dyDescent="0.2">
      <c r="A110" s="7">
        <v>110</v>
      </c>
      <c r="B110" s="10" t="s">
        <v>381</v>
      </c>
      <c r="C110" s="9" t="s">
        <v>383</v>
      </c>
      <c r="D110" s="10" t="s">
        <v>382</v>
      </c>
    </row>
    <row r="111" spans="1:5" ht="102" x14ac:dyDescent="0.2">
      <c r="A111" s="7">
        <v>111</v>
      </c>
      <c r="C111" s="9" t="s">
        <v>384</v>
      </c>
      <c r="D111" s="10" t="s">
        <v>385</v>
      </c>
    </row>
    <row r="112" spans="1:5" ht="102" x14ac:dyDescent="0.2">
      <c r="A112" s="7">
        <v>112</v>
      </c>
      <c r="C112" s="9" t="s">
        <v>386</v>
      </c>
      <c r="D112" s="10" t="s">
        <v>387</v>
      </c>
      <c r="E112" s="10" t="s">
        <v>388</v>
      </c>
    </row>
    <row r="113" spans="1:5" x14ac:dyDescent="0.2">
      <c r="A113" s="7">
        <v>113</v>
      </c>
    </row>
    <row r="114" spans="1:5" ht="102" x14ac:dyDescent="0.2">
      <c r="A114" s="7">
        <v>114</v>
      </c>
      <c r="B114" s="10" t="s">
        <v>389</v>
      </c>
      <c r="C114" s="9" t="s">
        <v>390</v>
      </c>
      <c r="D114" s="10" t="s">
        <v>391</v>
      </c>
    </row>
    <row r="115" spans="1:5" ht="102" x14ac:dyDescent="0.2">
      <c r="A115" s="7">
        <v>115</v>
      </c>
      <c r="C115" s="9" t="s">
        <v>392</v>
      </c>
      <c r="D115" s="10" t="s">
        <v>393</v>
      </c>
    </row>
    <row r="116" spans="1:5" ht="102" x14ac:dyDescent="0.2">
      <c r="A116" s="7">
        <v>116</v>
      </c>
      <c r="C116" s="9" t="s">
        <v>394</v>
      </c>
      <c r="D116" s="10" t="s">
        <v>395</v>
      </c>
      <c r="E116" s="10" t="s">
        <v>396</v>
      </c>
    </row>
    <row r="117" spans="1:5" x14ac:dyDescent="0.2">
      <c r="A117" s="7">
        <v>117</v>
      </c>
    </row>
    <row r="118" spans="1:5" x14ac:dyDescent="0.2">
      <c r="A118" s="7">
        <v>118</v>
      </c>
    </row>
    <row r="119" spans="1:5" ht="68" x14ac:dyDescent="0.2">
      <c r="A119" s="7">
        <v>119</v>
      </c>
      <c r="B119" s="10" t="s">
        <v>397</v>
      </c>
      <c r="C119" s="9" t="s">
        <v>398</v>
      </c>
      <c r="D119" s="10" t="s">
        <v>399</v>
      </c>
    </row>
    <row r="120" spans="1:5" ht="51" x14ac:dyDescent="0.2">
      <c r="A120" s="7">
        <v>120</v>
      </c>
      <c r="C120" s="9" t="s">
        <v>400</v>
      </c>
      <c r="D120" s="10" t="s">
        <v>401</v>
      </c>
    </row>
    <row r="121" spans="1:5" ht="34" x14ac:dyDescent="0.2">
      <c r="A121" s="7">
        <v>121</v>
      </c>
      <c r="C121" s="9" t="s">
        <v>402</v>
      </c>
      <c r="D121" s="10" t="s">
        <v>403</v>
      </c>
      <c r="E121" s="10" t="s">
        <v>404</v>
      </c>
    </row>
    <row r="122" spans="1:5" x14ac:dyDescent="0.2">
      <c r="A122" s="7">
        <v>122</v>
      </c>
    </row>
    <row r="123" spans="1:5" ht="102" x14ac:dyDescent="0.2">
      <c r="A123" s="7">
        <v>123</v>
      </c>
      <c r="B123" s="10" t="s">
        <v>405</v>
      </c>
      <c r="C123" s="9" t="s">
        <v>407</v>
      </c>
      <c r="D123" s="10" t="s">
        <v>406</v>
      </c>
    </row>
    <row r="124" spans="1:5" ht="136" x14ac:dyDescent="0.2">
      <c r="A124" s="7">
        <v>124</v>
      </c>
      <c r="C124" s="9" t="s">
        <v>408</v>
      </c>
      <c r="D124" s="10" t="s">
        <v>409</v>
      </c>
    </row>
    <row r="125" spans="1:5" ht="102" x14ac:dyDescent="0.2">
      <c r="A125" s="7">
        <v>125</v>
      </c>
      <c r="C125" s="10" t="s">
        <v>412</v>
      </c>
      <c r="D125" s="10" t="s">
        <v>411</v>
      </c>
      <c r="E125" s="10" t="s">
        <v>410</v>
      </c>
    </row>
    <row r="126" spans="1:5" x14ac:dyDescent="0.2">
      <c r="A126" s="7">
        <v>126</v>
      </c>
    </row>
    <row r="127" spans="1:5" x14ac:dyDescent="0.2">
      <c r="A127" s="7">
        <v>127</v>
      </c>
    </row>
    <row r="128" spans="1:5" ht="119" x14ac:dyDescent="0.2">
      <c r="A128" s="7">
        <v>128</v>
      </c>
      <c r="B128" s="10" t="s">
        <v>413</v>
      </c>
      <c r="C128" s="9" t="s">
        <v>414</v>
      </c>
      <c r="D128" s="10" t="s">
        <v>415</v>
      </c>
    </row>
    <row r="129" spans="1:5" ht="119" x14ac:dyDescent="0.2">
      <c r="A129" s="7">
        <v>129</v>
      </c>
      <c r="C129" s="9" t="s">
        <v>416</v>
      </c>
      <c r="D129" s="10" t="s">
        <v>417</v>
      </c>
    </row>
    <row r="130" spans="1:5" ht="119" x14ac:dyDescent="0.2">
      <c r="A130" s="7">
        <v>130</v>
      </c>
      <c r="C130" s="9" t="s">
        <v>418</v>
      </c>
      <c r="D130" s="10" t="s">
        <v>419</v>
      </c>
      <c r="E130" s="10" t="s">
        <v>420</v>
      </c>
    </row>
    <row r="131" spans="1:5" x14ac:dyDescent="0.2">
      <c r="A131" s="7">
        <v>131</v>
      </c>
    </row>
    <row r="132" spans="1:5" ht="85" x14ac:dyDescent="0.2">
      <c r="A132" s="7">
        <v>132</v>
      </c>
      <c r="B132" s="9" t="s">
        <v>421</v>
      </c>
      <c r="C132" s="9" t="s">
        <v>422</v>
      </c>
      <c r="D132" s="10" t="s">
        <v>423</v>
      </c>
    </row>
    <row r="133" spans="1:5" ht="85" x14ac:dyDescent="0.2">
      <c r="A133" s="7">
        <v>133</v>
      </c>
      <c r="C133" s="9" t="s">
        <v>424</v>
      </c>
      <c r="D133" s="10" t="s">
        <v>425</v>
      </c>
    </row>
    <row r="134" spans="1:5" ht="85" x14ac:dyDescent="0.2">
      <c r="A134" s="7">
        <v>134</v>
      </c>
      <c r="C134" s="9" t="s">
        <v>426</v>
      </c>
      <c r="D134" s="10" t="s">
        <v>427</v>
      </c>
      <c r="E134" s="10" t="s">
        <v>428</v>
      </c>
    </row>
    <row r="135" spans="1:5" x14ac:dyDescent="0.2">
      <c r="A135" s="7">
        <v>135</v>
      </c>
    </row>
    <row r="136" spans="1:5" ht="136" x14ac:dyDescent="0.2">
      <c r="B136" s="10" t="s">
        <v>429</v>
      </c>
      <c r="C136" s="9" t="s">
        <v>430</v>
      </c>
      <c r="D136" s="10" t="s">
        <v>431</v>
      </c>
    </row>
    <row r="137" spans="1:5" ht="136" x14ac:dyDescent="0.2">
      <c r="C137" s="9" t="s">
        <v>432</v>
      </c>
      <c r="D137" s="10" t="s">
        <v>433</v>
      </c>
    </row>
    <row r="138" spans="1:5" ht="119" x14ac:dyDescent="0.2">
      <c r="C138" s="9" t="s">
        <v>434</v>
      </c>
      <c r="D138" s="10" t="s">
        <v>435</v>
      </c>
      <c r="E138" s="10" t="s">
        <v>436</v>
      </c>
    </row>
    <row r="141" spans="1:5" ht="102" x14ac:dyDescent="0.2">
      <c r="B141" s="10" t="s">
        <v>437</v>
      </c>
      <c r="C141" s="9" t="s">
        <v>438</v>
      </c>
      <c r="D141" s="10" t="s">
        <v>439</v>
      </c>
    </row>
    <row r="142" spans="1:5" ht="85" x14ac:dyDescent="0.2">
      <c r="C142" s="9" t="s">
        <v>440</v>
      </c>
      <c r="D142" s="10" t="s">
        <v>441</v>
      </c>
    </row>
    <row r="143" spans="1:5" ht="51" x14ac:dyDescent="0.2">
      <c r="C143" s="9" t="s">
        <v>442</v>
      </c>
      <c r="D143" s="10" t="s">
        <v>443</v>
      </c>
      <c r="E143" s="10" t="s">
        <v>444</v>
      </c>
    </row>
    <row r="147" spans="2:5" ht="102" x14ac:dyDescent="0.2">
      <c r="B147" s="10" t="s">
        <v>445</v>
      </c>
      <c r="C147" s="9" t="s">
        <v>446</v>
      </c>
      <c r="D147" s="10" t="s">
        <v>447</v>
      </c>
    </row>
    <row r="148" spans="2:5" ht="102" x14ac:dyDescent="0.2">
      <c r="C148" s="9" t="s">
        <v>448</v>
      </c>
      <c r="D148" s="10" t="s">
        <v>449</v>
      </c>
    </row>
    <row r="149" spans="2:5" ht="102" x14ac:dyDescent="0.2">
      <c r="C149" s="9" t="s">
        <v>450</v>
      </c>
      <c r="D149" s="10" t="s">
        <v>451</v>
      </c>
      <c r="E149" s="10" t="s">
        <v>452</v>
      </c>
    </row>
  </sheetData>
  <autoFilter ref="A1:E1" xr:uid="{14330FEE-E6B5-7442-B12D-151D20BDE1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B88D-C539-EA48-B5B4-B881780DC790}">
  <dimension ref="A1:F149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5" style="9" bestFit="1" customWidth="1"/>
    <col min="2" max="2" width="51.83203125" style="9" customWidth="1"/>
    <col min="3" max="3" width="29.83203125" style="9" bestFit="1" customWidth="1"/>
    <col min="4" max="4" width="53.1640625" style="9" bestFit="1" customWidth="1"/>
    <col min="5" max="5" width="38" style="9" bestFit="1" customWidth="1"/>
    <col min="6" max="6" width="31.1640625" style="9" bestFit="1" customWidth="1"/>
    <col min="7" max="16384" width="10.83203125" style="9"/>
  </cols>
  <sheetData>
    <row r="1" spans="1:6" s="6" customFormat="1" x14ac:dyDescent="0.2">
      <c r="A1" s="6" t="s">
        <v>298</v>
      </c>
      <c r="C1" s="6" t="s">
        <v>297</v>
      </c>
      <c r="D1" s="6" t="s">
        <v>239</v>
      </c>
      <c r="E1" s="6" t="s">
        <v>240</v>
      </c>
      <c r="F1" s="6" t="s">
        <v>247</v>
      </c>
    </row>
    <row r="2" spans="1:6" s="7" customFormat="1" x14ac:dyDescent="0.2">
      <c r="A2" s="7">
        <v>2</v>
      </c>
      <c r="B2" s="8"/>
      <c r="C2" s="8"/>
    </row>
    <row r="3" spans="1:6" s="7" customFormat="1" ht="17" x14ac:dyDescent="0.2">
      <c r="A3" s="7">
        <v>3</v>
      </c>
      <c r="C3" s="8" t="s">
        <v>453</v>
      </c>
    </row>
    <row r="4" spans="1:6" s="7" customFormat="1" ht="17" x14ac:dyDescent="0.2">
      <c r="A4" s="7">
        <v>4</v>
      </c>
      <c r="B4" s="8"/>
      <c r="C4" s="8" t="s">
        <v>454</v>
      </c>
    </row>
    <row r="5" spans="1:6" s="7" customFormat="1" ht="17" x14ac:dyDescent="0.2">
      <c r="A5" s="7">
        <v>5</v>
      </c>
      <c r="C5" s="8" t="s">
        <v>453</v>
      </c>
    </row>
    <row r="6" spans="1:6" ht="68" x14ac:dyDescent="0.2">
      <c r="A6" s="7">
        <v>6</v>
      </c>
      <c r="C6" s="8" t="s">
        <v>453</v>
      </c>
      <c r="D6" s="9" t="s">
        <v>241</v>
      </c>
      <c r="E6" s="10" t="s">
        <v>242</v>
      </c>
      <c r="F6" s="10"/>
    </row>
    <row r="7" spans="1:6" ht="85" x14ac:dyDescent="0.2">
      <c r="A7" s="7">
        <v>7</v>
      </c>
      <c r="C7" s="8" t="s">
        <v>453</v>
      </c>
      <c r="D7" s="9" t="s">
        <v>243</v>
      </c>
      <c r="E7" s="10" t="s">
        <v>244</v>
      </c>
      <c r="F7" s="10"/>
    </row>
    <row r="8" spans="1:6" ht="68" x14ac:dyDescent="0.2">
      <c r="A8" s="7">
        <v>8</v>
      </c>
      <c r="C8" s="8" t="s">
        <v>453</v>
      </c>
      <c r="D8" s="9" t="s">
        <v>245</v>
      </c>
      <c r="E8" s="10" t="s">
        <v>246</v>
      </c>
      <c r="F8" s="10" t="s">
        <v>248</v>
      </c>
    </row>
    <row r="9" spans="1:6" ht="17" x14ac:dyDescent="0.2">
      <c r="A9" s="7">
        <v>9</v>
      </c>
      <c r="C9" s="8" t="s">
        <v>453</v>
      </c>
    </row>
    <row r="10" spans="1:6" ht="17" x14ac:dyDescent="0.2">
      <c r="A10" s="7">
        <v>10</v>
      </c>
      <c r="C10" s="8" t="s">
        <v>453</v>
      </c>
    </row>
    <row r="11" spans="1:6" ht="17" x14ac:dyDescent="0.2">
      <c r="A11" s="7">
        <v>11</v>
      </c>
      <c r="C11" s="8" t="s">
        <v>453</v>
      </c>
    </row>
    <row r="12" spans="1:6" ht="17" x14ac:dyDescent="0.2">
      <c r="A12" s="7">
        <v>12</v>
      </c>
      <c r="B12" s="10"/>
      <c r="C12" s="8" t="s">
        <v>455</v>
      </c>
    </row>
    <row r="13" spans="1:6" ht="17" x14ac:dyDescent="0.2">
      <c r="A13" s="7">
        <v>13</v>
      </c>
      <c r="C13" s="8" t="s">
        <v>453</v>
      </c>
    </row>
    <row r="14" spans="1:6" ht="119" x14ac:dyDescent="0.2">
      <c r="A14" s="7">
        <v>14</v>
      </c>
      <c r="C14" s="8" t="s">
        <v>453</v>
      </c>
      <c r="D14" s="9" t="s">
        <v>249</v>
      </c>
      <c r="E14" s="10" t="s">
        <v>255</v>
      </c>
    </row>
    <row r="15" spans="1:6" ht="119" x14ac:dyDescent="0.2">
      <c r="A15" s="7">
        <v>15</v>
      </c>
      <c r="C15" s="8" t="s">
        <v>453</v>
      </c>
      <c r="D15" s="9" t="s">
        <v>250</v>
      </c>
      <c r="E15" s="10" t="s">
        <v>256</v>
      </c>
    </row>
    <row r="16" spans="1:6" ht="119" x14ac:dyDescent="0.2">
      <c r="A16" s="7">
        <v>16</v>
      </c>
      <c r="C16" s="8" t="s">
        <v>453</v>
      </c>
      <c r="D16" s="9" t="s">
        <v>251</v>
      </c>
      <c r="E16" s="10" t="s">
        <v>252</v>
      </c>
      <c r="F16" s="10" t="s">
        <v>253</v>
      </c>
    </row>
    <row r="17" spans="1:6" ht="17" x14ac:dyDescent="0.2">
      <c r="A17" s="7">
        <v>17</v>
      </c>
      <c r="C17" s="8" t="s">
        <v>453</v>
      </c>
    </row>
    <row r="18" spans="1:6" ht="17" x14ac:dyDescent="0.2">
      <c r="A18" s="7">
        <v>18</v>
      </c>
      <c r="C18" s="8" t="s">
        <v>453</v>
      </c>
    </row>
    <row r="19" spans="1:6" ht="17" x14ac:dyDescent="0.2">
      <c r="A19" s="7">
        <v>19</v>
      </c>
      <c r="C19" s="8" t="s">
        <v>453</v>
      </c>
    </row>
    <row r="20" spans="1:6" ht="17" x14ac:dyDescent="0.2">
      <c r="A20" s="7">
        <v>20</v>
      </c>
      <c r="B20" s="10"/>
      <c r="C20" s="8" t="s">
        <v>456</v>
      </c>
    </row>
    <row r="21" spans="1:6" ht="17" x14ac:dyDescent="0.2">
      <c r="A21" s="7">
        <v>21</v>
      </c>
      <c r="C21" s="8" t="s">
        <v>453</v>
      </c>
    </row>
    <row r="22" spans="1:6" ht="153" x14ac:dyDescent="0.2">
      <c r="A22" s="7">
        <v>22</v>
      </c>
      <c r="C22" s="8" t="s">
        <v>453</v>
      </c>
      <c r="D22" s="9" t="s">
        <v>258</v>
      </c>
      <c r="E22" s="10" t="s">
        <v>259</v>
      </c>
    </row>
    <row r="23" spans="1:6" ht="153" x14ac:dyDescent="0.2">
      <c r="A23" s="7">
        <v>23</v>
      </c>
      <c r="C23" s="8" t="s">
        <v>453</v>
      </c>
      <c r="D23" s="9" t="s">
        <v>260</v>
      </c>
      <c r="E23" s="10" t="s">
        <v>261</v>
      </c>
    </row>
    <row r="24" spans="1:6" ht="136" x14ac:dyDescent="0.2">
      <c r="A24" s="7">
        <v>24</v>
      </c>
      <c r="C24" s="8" t="s">
        <v>453</v>
      </c>
      <c r="D24" s="9" t="s">
        <v>262</v>
      </c>
      <c r="E24" s="10" t="s">
        <v>263</v>
      </c>
      <c r="F24" s="10" t="s">
        <v>264</v>
      </c>
    </row>
    <row r="25" spans="1:6" ht="17" x14ac:dyDescent="0.2">
      <c r="A25" s="7">
        <v>25</v>
      </c>
      <c r="C25" s="8" t="s">
        <v>453</v>
      </c>
    </row>
    <row r="26" spans="1:6" ht="17" x14ac:dyDescent="0.2">
      <c r="A26" s="7">
        <v>26</v>
      </c>
      <c r="C26" s="8" t="s">
        <v>453</v>
      </c>
    </row>
    <row r="27" spans="1:6" ht="17" x14ac:dyDescent="0.2">
      <c r="A27" s="7">
        <v>27</v>
      </c>
      <c r="C27" s="8" t="s">
        <v>453</v>
      </c>
    </row>
    <row r="28" spans="1:6" ht="17" x14ac:dyDescent="0.2">
      <c r="A28" s="7">
        <v>28</v>
      </c>
      <c r="B28" s="10"/>
      <c r="C28" s="8" t="s">
        <v>457</v>
      </c>
    </row>
    <row r="29" spans="1:6" ht="17" x14ac:dyDescent="0.2">
      <c r="A29" s="7">
        <v>29</v>
      </c>
      <c r="C29" s="8" t="s">
        <v>453</v>
      </c>
    </row>
    <row r="30" spans="1:6" ht="102" x14ac:dyDescent="0.2">
      <c r="A30" s="7">
        <v>30</v>
      </c>
      <c r="C30" s="8" t="s">
        <v>453</v>
      </c>
      <c r="D30" s="9" t="s">
        <v>266</v>
      </c>
      <c r="E30" s="10" t="s">
        <v>267</v>
      </c>
    </row>
    <row r="31" spans="1:6" ht="102" x14ac:dyDescent="0.2">
      <c r="A31" s="7">
        <v>31</v>
      </c>
      <c r="C31" s="8" t="s">
        <v>453</v>
      </c>
      <c r="D31" s="9" t="s">
        <v>268</v>
      </c>
      <c r="E31" s="10" t="s">
        <v>269</v>
      </c>
    </row>
    <row r="32" spans="1:6" ht="85" x14ac:dyDescent="0.2">
      <c r="A32" s="7">
        <v>32</v>
      </c>
      <c r="C32" s="8" t="s">
        <v>453</v>
      </c>
      <c r="D32" s="9" t="s">
        <v>270</v>
      </c>
      <c r="E32" s="10" t="s">
        <v>271</v>
      </c>
      <c r="F32" s="10" t="s">
        <v>272</v>
      </c>
    </row>
    <row r="33" spans="1:6" ht="17" x14ac:dyDescent="0.2">
      <c r="A33" s="7">
        <v>33</v>
      </c>
      <c r="C33" s="8" t="s">
        <v>453</v>
      </c>
    </row>
    <row r="34" spans="1:6" ht="17" x14ac:dyDescent="0.2">
      <c r="A34" s="7">
        <v>34</v>
      </c>
      <c r="C34" s="8" t="s">
        <v>453</v>
      </c>
    </row>
    <row r="35" spans="1:6" ht="17" x14ac:dyDescent="0.2">
      <c r="A35" s="7">
        <v>35</v>
      </c>
      <c r="C35" s="8" t="s">
        <v>453</v>
      </c>
    </row>
    <row r="36" spans="1:6" ht="17" x14ac:dyDescent="0.2">
      <c r="A36" s="7">
        <v>36</v>
      </c>
      <c r="B36" s="10"/>
      <c r="C36" s="8" t="s">
        <v>458</v>
      </c>
    </row>
    <row r="37" spans="1:6" ht="17" x14ac:dyDescent="0.2">
      <c r="A37" s="7">
        <v>37</v>
      </c>
      <c r="C37" s="8" t="s">
        <v>453</v>
      </c>
    </row>
    <row r="38" spans="1:6" ht="85" x14ac:dyDescent="0.2">
      <c r="A38" s="7">
        <v>38</v>
      </c>
      <c r="C38" s="8" t="s">
        <v>453</v>
      </c>
      <c r="D38" s="9" t="s">
        <v>274</v>
      </c>
      <c r="E38" s="10" t="s">
        <v>275</v>
      </c>
    </row>
    <row r="39" spans="1:6" ht="68" x14ac:dyDescent="0.2">
      <c r="A39" s="7">
        <v>39</v>
      </c>
      <c r="C39" s="8" t="s">
        <v>453</v>
      </c>
      <c r="D39" s="9" t="s">
        <v>276</v>
      </c>
      <c r="E39" s="10" t="s">
        <v>277</v>
      </c>
    </row>
    <row r="40" spans="1:6" ht="85" x14ac:dyDescent="0.2">
      <c r="A40" s="7">
        <v>40</v>
      </c>
      <c r="C40" s="8" t="s">
        <v>453</v>
      </c>
      <c r="D40" s="9" t="s">
        <v>278</v>
      </c>
      <c r="E40" s="10" t="s">
        <v>280</v>
      </c>
      <c r="F40" s="10" t="s">
        <v>279</v>
      </c>
    </row>
    <row r="41" spans="1:6" ht="17" x14ac:dyDescent="0.2">
      <c r="A41" s="7">
        <v>41</v>
      </c>
      <c r="C41" s="8" t="s">
        <v>453</v>
      </c>
    </row>
    <row r="42" spans="1:6" ht="17" x14ac:dyDescent="0.2">
      <c r="A42" s="7">
        <v>42</v>
      </c>
      <c r="C42" s="8" t="s">
        <v>453</v>
      </c>
    </row>
    <row r="43" spans="1:6" ht="17" x14ac:dyDescent="0.2">
      <c r="A43" s="7">
        <v>43</v>
      </c>
      <c r="C43" s="8" t="s">
        <v>453</v>
      </c>
    </row>
    <row r="44" spans="1:6" ht="17" x14ac:dyDescent="0.2">
      <c r="A44" s="7">
        <v>44</v>
      </c>
      <c r="C44" s="8" t="s">
        <v>453</v>
      </c>
    </row>
    <row r="45" spans="1:6" ht="17" x14ac:dyDescent="0.2">
      <c r="A45" s="7">
        <v>45</v>
      </c>
      <c r="B45" s="10"/>
      <c r="C45" s="8" t="s">
        <v>459</v>
      </c>
    </row>
    <row r="46" spans="1:6" ht="17" x14ac:dyDescent="0.2">
      <c r="A46" s="7">
        <v>46</v>
      </c>
      <c r="C46" s="8" t="s">
        <v>453</v>
      </c>
    </row>
    <row r="47" spans="1:6" ht="119" x14ac:dyDescent="0.2">
      <c r="A47" s="7">
        <v>47</v>
      </c>
      <c r="C47" s="8" t="s">
        <v>453</v>
      </c>
      <c r="D47" s="9" t="s">
        <v>282</v>
      </c>
      <c r="E47" s="10" t="s">
        <v>283</v>
      </c>
    </row>
    <row r="48" spans="1:6" ht="119" x14ac:dyDescent="0.2">
      <c r="A48" s="7">
        <v>48</v>
      </c>
      <c r="C48" s="8" t="s">
        <v>453</v>
      </c>
      <c r="D48" s="9" t="s">
        <v>284</v>
      </c>
      <c r="E48" s="10" t="s">
        <v>285</v>
      </c>
    </row>
    <row r="49" spans="1:6" ht="119" x14ac:dyDescent="0.2">
      <c r="A49" s="7">
        <v>49</v>
      </c>
      <c r="C49" s="8" t="s">
        <v>453</v>
      </c>
      <c r="D49" s="9" t="s">
        <v>286</v>
      </c>
      <c r="E49" s="10" t="s">
        <v>287</v>
      </c>
      <c r="F49" s="10" t="s">
        <v>288</v>
      </c>
    </row>
    <row r="50" spans="1:6" ht="17" x14ac:dyDescent="0.2">
      <c r="A50" s="7">
        <v>50</v>
      </c>
      <c r="C50" s="8" t="s">
        <v>453</v>
      </c>
    </row>
    <row r="51" spans="1:6" ht="17" x14ac:dyDescent="0.2">
      <c r="A51" s="7">
        <v>51</v>
      </c>
      <c r="C51" s="8" t="s">
        <v>453</v>
      </c>
    </row>
    <row r="52" spans="1:6" ht="17" x14ac:dyDescent="0.2">
      <c r="A52" s="7">
        <v>52</v>
      </c>
      <c r="B52" s="10"/>
      <c r="C52" s="8" t="s">
        <v>460</v>
      </c>
    </row>
    <row r="53" spans="1:6" ht="17" x14ac:dyDescent="0.2">
      <c r="A53" s="7">
        <v>53</v>
      </c>
      <c r="C53" s="8" t="s">
        <v>453</v>
      </c>
    </row>
    <row r="54" spans="1:6" ht="68" x14ac:dyDescent="0.2">
      <c r="A54" s="7">
        <v>54</v>
      </c>
      <c r="B54" s="10"/>
      <c r="C54" s="8" t="s">
        <v>453</v>
      </c>
      <c r="D54" s="10" t="s">
        <v>290</v>
      </c>
      <c r="E54" s="10" t="s">
        <v>291</v>
      </c>
    </row>
    <row r="55" spans="1:6" ht="85" x14ac:dyDescent="0.2">
      <c r="A55" s="7">
        <v>55</v>
      </c>
      <c r="C55" s="8" t="s">
        <v>453</v>
      </c>
      <c r="D55" s="9" t="s">
        <v>292</v>
      </c>
      <c r="E55" s="10" t="s">
        <v>293</v>
      </c>
    </row>
    <row r="56" spans="1:6" ht="68" x14ac:dyDescent="0.2">
      <c r="A56" s="7">
        <v>56</v>
      </c>
      <c r="B56" s="10"/>
      <c r="C56" s="8" t="s">
        <v>453</v>
      </c>
      <c r="D56" s="10" t="s">
        <v>294</v>
      </c>
      <c r="E56" s="10" t="s">
        <v>291</v>
      </c>
      <c r="F56" s="10" t="s">
        <v>295</v>
      </c>
    </row>
    <row r="57" spans="1:6" ht="17" x14ac:dyDescent="0.2">
      <c r="A57" s="7">
        <v>57</v>
      </c>
      <c r="C57" s="8" t="s">
        <v>453</v>
      </c>
    </row>
    <row r="58" spans="1:6" ht="17" x14ac:dyDescent="0.2">
      <c r="A58" s="7">
        <v>58</v>
      </c>
      <c r="C58" s="8" t="s">
        <v>453</v>
      </c>
    </row>
    <row r="59" spans="1:6" ht="85" x14ac:dyDescent="0.2">
      <c r="A59" s="7">
        <v>59</v>
      </c>
      <c r="B59" s="10"/>
      <c r="C59" s="8" t="s">
        <v>461</v>
      </c>
      <c r="D59" s="9" t="s">
        <v>299</v>
      </c>
      <c r="E59" s="10" t="s">
        <v>301</v>
      </c>
    </row>
    <row r="60" spans="1:6" ht="85" x14ac:dyDescent="0.2">
      <c r="A60" s="7">
        <v>60</v>
      </c>
      <c r="C60" s="8" t="s">
        <v>453</v>
      </c>
      <c r="D60" s="9" t="s">
        <v>302</v>
      </c>
      <c r="E60" s="10" t="s">
        <v>303</v>
      </c>
    </row>
    <row r="61" spans="1:6" ht="85" x14ac:dyDescent="0.2">
      <c r="A61" s="7">
        <v>61</v>
      </c>
      <c r="C61" s="8" t="s">
        <v>453</v>
      </c>
      <c r="D61" s="9" t="s">
        <v>304</v>
      </c>
      <c r="E61" s="10" t="s">
        <v>305</v>
      </c>
      <c r="F61" s="10" t="s">
        <v>306</v>
      </c>
    </row>
    <row r="62" spans="1:6" ht="17" x14ac:dyDescent="0.2">
      <c r="A62" s="7">
        <v>62</v>
      </c>
      <c r="C62" s="8" t="s">
        <v>453</v>
      </c>
    </row>
    <row r="63" spans="1:6" ht="102" x14ac:dyDescent="0.2">
      <c r="A63" s="7">
        <v>63</v>
      </c>
      <c r="B63" s="10"/>
      <c r="C63" s="8" t="s">
        <v>462</v>
      </c>
      <c r="D63" s="9" t="s">
        <v>308</v>
      </c>
      <c r="E63" s="10" t="s">
        <v>309</v>
      </c>
    </row>
    <row r="64" spans="1:6" ht="136" x14ac:dyDescent="0.2">
      <c r="A64" s="7">
        <v>64</v>
      </c>
      <c r="C64" s="8" t="s">
        <v>453</v>
      </c>
      <c r="D64" s="9" t="s">
        <v>310</v>
      </c>
      <c r="E64" s="10" t="s">
        <v>311</v>
      </c>
    </row>
    <row r="65" spans="1:6" ht="102" x14ac:dyDescent="0.2">
      <c r="A65" s="7">
        <v>65</v>
      </c>
      <c r="C65" s="8" t="s">
        <v>453</v>
      </c>
      <c r="D65" s="9" t="s">
        <v>312</v>
      </c>
      <c r="E65" s="10" t="s">
        <v>313</v>
      </c>
      <c r="F65" s="10" t="s">
        <v>314</v>
      </c>
    </row>
    <row r="66" spans="1:6" ht="17" x14ac:dyDescent="0.2">
      <c r="A66" s="7">
        <v>66</v>
      </c>
      <c r="C66" s="8" t="s">
        <v>453</v>
      </c>
    </row>
    <row r="67" spans="1:6" ht="17" x14ac:dyDescent="0.2">
      <c r="A67" s="7">
        <v>67</v>
      </c>
      <c r="C67" s="8" t="s">
        <v>453</v>
      </c>
    </row>
    <row r="68" spans="1:6" ht="17" x14ac:dyDescent="0.2">
      <c r="A68" s="7">
        <v>68</v>
      </c>
      <c r="B68" s="10"/>
      <c r="C68" s="8" t="s">
        <v>463</v>
      </c>
    </row>
    <row r="69" spans="1:6" ht="17" x14ac:dyDescent="0.2">
      <c r="A69" s="7">
        <v>69</v>
      </c>
      <c r="C69" s="8" t="s">
        <v>453</v>
      </c>
    </row>
    <row r="70" spans="1:6" ht="102" x14ac:dyDescent="0.2">
      <c r="A70" s="7">
        <v>70</v>
      </c>
      <c r="C70" s="8" t="s">
        <v>453</v>
      </c>
      <c r="D70" s="9" t="s">
        <v>316</v>
      </c>
      <c r="E70" s="10" t="s">
        <v>317</v>
      </c>
    </row>
    <row r="71" spans="1:6" ht="102" x14ac:dyDescent="0.2">
      <c r="A71" s="7">
        <v>71</v>
      </c>
      <c r="C71" s="8" t="s">
        <v>453</v>
      </c>
      <c r="D71" s="9" t="s">
        <v>318</v>
      </c>
      <c r="E71" s="10" t="s">
        <v>319</v>
      </c>
    </row>
    <row r="72" spans="1:6" ht="102" x14ac:dyDescent="0.2">
      <c r="A72" s="7">
        <v>72</v>
      </c>
      <c r="C72" s="8" t="s">
        <v>453</v>
      </c>
      <c r="D72" s="9" t="s">
        <v>320</v>
      </c>
      <c r="E72" s="10" t="s">
        <v>321</v>
      </c>
      <c r="F72" s="10" t="s">
        <v>322</v>
      </c>
    </row>
    <row r="73" spans="1:6" ht="17" x14ac:dyDescent="0.2">
      <c r="A73" s="7">
        <v>73</v>
      </c>
      <c r="C73" s="8" t="s">
        <v>453</v>
      </c>
    </row>
    <row r="74" spans="1:6" ht="17" x14ac:dyDescent="0.2">
      <c r="A74" s="7">
        <v>74</v>
      </c>
      <c r="C74" s="8" t="s">
        <v>453</v>
      </c>
    </row>
    <row r="75" spans="1:6" ht="85" x14ac:dyDescent="0.2">
      <c r="A75" s="7">
        <v>75</v>
      </c>
      <c r="B75" s="10"/>
      <c r="C75" s="8" t="s">
        <v>464</v>
      </c>
      <c r="D75" s="9" t="s">
        <v>323</v>
      </c>
      <c r="E75" s="10" t="s">
        <v>324</v>
      </c>
    </row>
    <row r="76" spans="1:6" ht="85" x14ac:dyDescent="0.2">
      <c r="A76" s="7">
        <v>76</v>
      </c>
      <c r="C76" s="8" t="s">
        <v>453</v>
      </c>
      <c r="D76" s="9" t="s">
        <v>326</v>
      </c>
      <c r="E76" s="10" t="s">
        <v>327</v>
      </c>
    </row>
    <row r="77" spans="1:6" ht="85" x14ac:dyDescent="0.2">
      <c r="A77" s="7">
        <v>77</v>
      </c>
      <c r="C77" s="8" t="s">
        <v>453</v>
      </c>
      <c r="D77" s="9" t="s">
        <v>328</v>
      </c>
      <c r="E77" s="10" t="s">
        <v>329</v>
      </c>
      <c r="F77" s="10" t="s">
        <v>330</v>
      </c>
    </row>
    <row r="78" spans="1:6" ht="17" x14ac:dyDescent="0.2">
      <c r="A78" s="7">
        <v>78</v>
      </c>
      <c r="C78" s="8" t="s">
        <v>453</v>
      </c>
    </row>
    <row r="79" spans="1:6" ht="17" x14ac:dyDescent="0.2">
      <c r="A79" s="7">
        <v>79</v>
      </c>
      <c r="B79" s="10"/>
      <c r="C79" s="8" t="s">
        <v>465</v>
      </c>
    </row>
    <row r="80" spans="1:6" ht="51" x14ac:dyDescent="0.2">
      <c r="A80" s="7">
        <v>80</v>
      </c>
      <c r="C80" s="8" t="s">
        <v>453</v>
      </c>
      <c r="D80" s="9" t="s">
        <v>332</v>
      </c>
      <c r="E80" s="10" t="s">
        <v>333</v>
      </c>
    </row>
    <row r="81" spans="1:6" ht="51" x14ac:dyDescent="0.2">
      <c r="A81" s="7">
        <v>81</v>
      </c>
      <c r="C81" s="8" t="s">
        <v>453</v>
      </c>
      <c r="D81" s="9" t="s">
        <v>334</v>
      </c>
      <c r="E81" s="10" t="s">
        <v>335</v>
      </c>
    </row>
    <row r="82" spans="1:6" ht="51" x14ac:dyDescent="0.2">
      <c r="A82" s="7">
        <v>82</v>
      </c>
      <c r="C82" s="8" t="s">
        <v>453</v>
      </c>
      <c r="D82" s="9" t="s">
        <v>336</v>
      </c>
      <c r="E82" s="10" t="s">
        <v>337</v>
      </c>
      <c r="F82" s="10" t="s">
        <v>338</v>
      </c>
    </row>
    <row r="83" spans="1:6" ht="17" x14ac:dyDescent="0.2">
      <c r="A83" s="7">
        <v>83</v>
      </c>
      <c r="C83" s="8" t="s">
        <v>453</v>
      </c>
    </row>
    <row r="84" spans="1:6" ht="17" x14ac:dyDescent="0.2">
      <c r="A84" s="7">
        <v>84</v>
      </c>
      <c r="C84" s="8" t="s">
        <v>453</v>
      </c>
    </row>
    <row r="85" spans="1:6" ht="102" x14ac:dyDescent="0.2">
      <c r="A85" s="7">
        <v>85</v>
      </c>
      <c r="B85" s="10"/>
      <c r="C85" s="8" t="s">
        <v>466</v>
      </c>
      <c r="D85" s="9" t="s">
        <v>340</v>
      </c>
      <c r="E85" s="10" t="s">
        <v>341</v>
      </c>
    </row>
    <row r="86" spans="1:6" ht="102" x14ac:dyDescent="0.2">
      <c r="A86" s="7">
        <v>86</v>
      </c>
      <c r="C86" s="8" t="s">
        <v>453</v>
      </c>
      <c r="D86" s="9" t="s">
        <v>342</v>
      </c>
      <c r="E86" s="10" t="s">
        <v>343</v>
      </c>
    </row>
    <row r="87" spans="1:6" ht="102" x14ac:dyDescent="0.2">
      <c r="A87" s="7">
        <v>87</v>
      </c>
      <c r="C87" s="8" t="s">
        <v>453</v>
      </c>
      <c r="D87" s="9" t="s">
        <v>344</v>
      </c>
      <c r="E87" s="10" t="s">
        <v>345</v>
      </c>
      <c r="F87" s="10" t="s">
        <v>346</v>
      </c>
    </row>
    <row r="88" spans="1:6" ht="17" x14ac:dyDescent="0.2">
      <c r="A88" s="7">
        <v>88</v>
      </c>
      <c r="C88" s="8" t="s">
        <v>453</v>
      </c>
    </row>
    <row r="89" spans="1:6" ht="17" x14ac:dyDescent="0.2">
      <c r="A89" s="7">
        <v>89</v>
      </c>
      <c r="C89" s="8" t="s">
        <v>453</v>
      </c>
    </row>
    <row r="90" spans="1:6" ht="68" x14ac:dyDescent="0.2">
      <c r="A90" s="7">
        <v>90</v>
      </c>
      <c r="B90" s="10"/>
      <c r="C90" s="8" t="s">
        <v>467</v>
      </c>
      <c r="D90" s="9" t="s">
        <v>348</v>
      </c>
      <c r="E90" s="10" t="s">
        <v>349</v>
      </c>
    </row>
    <row r="91" spans="1:6" ht="68" x14ac:dyDescent="0.2">
      <c r="A91" s="7">
        <v>91</v>
      </c>
      <c r="C91" s="8" t="s">
        <v>453</v>
      </c>
      <c r="D91" s="9" t="s">
        <v>350</v>
      </c>
      <c r="E91" s="10" t="s">
        <v>351</v>
      </c>
    </row>
    <row r="92" spans="1:6" ht="34" x14ac:dyDescent="0.2">
      <c r="A92" s="7">
        <v>92</v>
      </c>
      <c r="C92" s="8" t="s">
        <v>453</v>
      </c>
      <c r="D92" s="9" t="s">
        <v>352</v>
      </c>
      <c r="E92" s="10" t="s">
        <v>353</v>
      </c>
      <c r="F92" s="10" t="s">
        <v>354</v>
      </c>
    </row>
    <row r="93" spans="1:6" ht="17" x14ac:dyDescent="0.2">
      <c r="A93" s="7">
        <v>93</v>
      </c>
      <c r="C93" s="8" t="s">
        <v>453</v>
      </c>
    </row>
    <row r="94" spans="1:6" ht="102" x14ac:dyDescent="0.2">
      <c r="A94" s="7">
        <v>94</v>
      </c>
      <c r="B94" s="10"/>
      <c r="C94" s="8" t="s">
        <v>468</v>
      </c>
      <c r="D94" s="9" t="s">
        <v>356</v>
      </c>
      <c r="E94" s="10" t="s">
        <v>357</v>
      </c>
    </row>
    <row r="95" spans="1:6" ht="102" x14ac:dyDescent="0.2">
      <c r="A95" s="7">
        <v>95</v>
      </c>
      <c r="C95" s="8" t="s">
        <v>453</v>
      </c>
      <c r="D95" s="9" t="s">
        <v>358</v>
      </c>
      <c r="E95" s="10" t="s">
        <v>359</v>
      </c>
    </row>
    <row r="96" spans="1:6" ht="102" x14ac:dyDescent="0.2">
      <c r="A96" s="7">
        <v>96</v>
      </c>
      <c r="C96" s="8" t="s">
        <v>453</v>
      </c>
      <c r="D96" s="9" t="s">
        <v>360</v>
      </c>
      <c r="E96" s="10" t="s">
        <v>364</v>
      </c>
      <c r="F96" s="10" t="s">
        <v>365</v>
      </c>
    </row>
    <row r="97" spans="1:6" ht="17" x14ac:dyDescent="0.2">
      <c r="A97" s="7">
        <v>97</v>
      </c>
      <c r="C97" s="8" t="s">
        <v>453</v>
      </c>
    </row>
    <row r="98" spans="1:6" ht="17" x14ac:dyDescent="0.2">
      <c r="A98" s="7">
        <v>98</v>
      </c>
      <c r="C98" s="8" t="s">
        <v>453</v>
      </c>
    </row>
    <row r="99" spans="1:6" ht="17" x14ac:dyDescent="0.2">
      <c r="A99" s="7">
        <v>99</v>
      </c>
      <c r="C99" s="8" t="s">
        <v>453</v>
      </c>
    </row>
    <row r="100" spans="1:6" ht="17" x14ac:dyDescent="0.2">
      <c r="A100" s="7">
        <v>100</v>
      </c>
      <c r="C100" s="8" t="s">
        <v>453</v>
      </c>
    </row>
    <row r="101" spans="1:6" ht="68" x14ac:dyDescent="0.2">
      <c r="A101" s="7">
        <v>101</v>
      </c>
      <c r="B101" s="10"/>
      <c r="C101" s="8" t="s">
        <v>469</v>
      </c>
      <c r="D101" s="9" t="s">
        <v>367</v>
      </c>
      <c r="E101" s="10" t="s">
        <v>368</v>
      </c>
    </row>
    <row r="102" spans="1:6" ht="68" x14ac:dyDescent="0.2">
      <c r="A102" s="7">
        <v>102</v>
      </c>
      <c r="C102" s="8" t="s">
        <v>453</v>
      </c>
      <c r="D102" s="9" t="s">
        <v>369</v>
      </c>
      <c r="E102" s="10" t="s">
        <v>368</v>
      </c>
    </row>
    <row r="103" spans="1:6" ht="51" x14ac:dyDescent="0.2">
      <c r="A103" s="7">
        <v>103</v>
      </c>
      <c r="C103" s="8" t="s">
        <v>453</v>
      </c>
      <c r="D103" s="9" t="s">
        <v>370</v>
      </c>
      <c r="E103" s="10" t="s">
        <v>371</v>
      </c>
      <c r="F103" s="10" t="s">
        <v>372</v>
      </c>
    </row>
    <row r="104" spans="1:6" ht="17" x14ac:dyDescent="0.2">
      <c r="A104" s="7">
        <v>104</v>
      </c>
      <c r="C104" s="8" t="s">
        <v>453</v>
      </c>
    </row>
    <row r="105" spans="1:6" ht="17" x14ac:dyDescent="0.2">
      <c r="A105" s="7">
        <v>105</v>
      </c>
      <c r="C105" s="8" t="s">
        <v>453</v>
      </c>
    </row>
    <row r="106" spans="1:6" ht="102" x14ac:dyDescent="0.2">
      <c r="A106" s="7">
        <v>106</v>
      </c>
      <c r="B106" s="10"/>
      <c r="C106" s="8" t="s">
        <v>470</v>
      </c>
      <c r="D106" s="9" t="s">
        <v>374</v>
      </c>
      <c r="E106" s="10" t="s">
        <v>375</v>
      </c>
    </row>
    <row r="107" spans="1:6" ht="102" x14ac:dyDescent="0.2">
      <c r="A107" s="7">
        <v>107</v>
      </c>
      <c r="C107" s="8" t="s">
        <v>453</v>
      </c>
      <c r="D107" s="9" t="s">
        <v>376</v>
      </c>
      <c r="E107" s="10" t="s">
        <v>377</v>
      </c>
    </row>
    <row r="108" spans="1:6" ht="102" x14ac:dyDescent="0.2">
      <c r="A108" s="7">
        <v>108</v>
      </c>
      <c r="C108" s="8" t="s">
        <v>453</v>
      </c>
      <c r="D108" s="9" t="s">
        <v>378</v>
      </c>
      <c r="E108" s="10" t="s">
        <v>379</v>
      </c>
      <c r="F108" s="10" t="s">
        <v>380</v>
      </c>
    </row>
    <row r="109" spans="1:6" ht="17" x14ac:dyDescent="0.2">
      <c r="A109" s="7">
        <v>109</v>
      </c>
      <c r="C109" s="8" t="s">
        <v>453</v>
      </c>
    </row>
    <row r="110" spans="1:6" ht="102" x14ac:dyDescent="0.2">
      <c r="A110" s="7">
        <v>110</v>
      </c>
      <c r="B110" s="10"/>
      <c r="C110" s="8" t="s">
        <v>471</v>
      </c>
      <c r="D110" s="9" t="s">
        <v>383</v>
      </c>
      <c r="E110" s="10" t="s">
        <v>382</v>
      </c>
    </row>
    <row r="111" spans="1:6" ht="102" x14ac:dyDescent="0.2">
      <c r="A111" s="7">
        <v>111</v>
      </c>
      <c r="C111" s="8" t="s">
        <v>453</v>
      </c>
      <c r="D111" s="9" t="s">
        <v>384</v>
      </c>
      <c r="E111" s="10" t="s">
        <v>385</v>
      </c>
    </row>
    <row r="112" spans="1:6" ht="102" x14ac:dyDescent="0.2">
      <c r="A112" s="7">
        <v>112</v>
      </c>
      <c r="C112" s="8" t="s">
        <v>453</v>
      </c>
      <c r="D112" s="9" t="s">
        <v>386</v>
      </c>
      <c r="E112" s="10" t="s">
        <v>387</v>
      </c>
      <c r="F112" s="10" t="s">
        <v>388</v>
      </c>
    </row>
    <row r="113" spans="1:6" ht="17" x14ac:dyDescent="0.2">
      <c r="A113" s="7">
        <v>113</v>
      </c>
      <c r="C113" s="8" t="s">
        <v>453</v>
      </c>
    </row>
    <row r="114" spans="1:6" ht="102" x14ac:dyDescent="0.2">
      <c r="A114" s="7">
        <v>114</v>
      </c>
      <c r="B114" s="10"/>
      <c r="C114" s="8" t="s">
        <v>472</v>
      </c>
      <c r="D114" s="9" t="s">
        <v>390</v>
      </c>
      <c r="E114" s="10" t="s">
        <v>391</v>
      </c>
    </row>
    <row r="115" spans="1:6" ht="102" x14ac:dyDescent="0.2">
      <c r="A115" s="7">
        <v>115</v>
      </c>
      <c r="C115" s="8" t="s">
        <v>453</v>
      </c>
      <c r="D115" s="9" t="s">
        <v>392</v>
      </c>
      <c r="E115" s="10" t="s">
        <v>393</v>
      </c>
    </row>
    <row r="116" spans="1:6" ht="102" x14ac:dyDescent="0.2">
      <c r="A116" s="7">
        <v>116</v>
      </c>
      <c r="C116" s="8" t="s">
        <v>453</v>
      </c>
      <c r="D116" s="9" t="s">
        <v>394</v>
      </c>
      <c r="E116" s="10" t="s">
        <v>395</v>
      </c>
      <c r="F116" s="10" t="s">
        <v>396</v>
      </c>
    </row>
    <row r="117" spans="1:6" ht="17" x14ac:dyDescent="0.2">
      <c r="A117" s="7">
        <v>117</v>
      </c>
      <c r="C117" s="8" t="s">
        <v>453</v>
      </c>
    </row>
    <row r="118" spans="1:6" ht="17" x14ac:dyDescent="0.2">
      <c r="A118" s="7">
        <v>118</v>
      </c>
      <c r="C118" s="8" t="s">
        <v>453</v>
      </c>
    </row>
    <row r="119" spans="1:6" ht="68" x14ac:dyDescent="0.2">
      <c r="A119" s="7">
        <v>119</v>
      </c>
      <c r="B119" s="10"/>
      <c r="C119" s="8" t="s">
        <v>473</v>
      </c>
      <c r="D119" s="9" t="s">
        <v>398</v>
      </c>
      <c r="E119" s="10" t="s">
        <v>399</v>
      </c>
    </row>
    <row r="120" spans="1:6" ht="51" x14ac:dyDescent="0.2">
      <c r="A120" s="7">
        <v>120</v>
      </c>
      <c r="C120" s="8" t="s">
        <v>453</v>
      </c>
      <c r="D120" s="9" t="s">
        <v>400</v>
      </c>
      <c r="E120" s="10" t="s">
        <v>401</v>
      </c>
    </row>
    <row r="121" spans="1:6" ht="34" x14ac:dyDescent="0.2">
      <c r="A121" s="7">
        <v>121</v>
      </c>
      <c r="C121" s="8" t="s">
        <v>453</v>
      </c>
      <c r="D121" s="9" t="s">
        <v>402</v>
      </c>
      <c r="E121" s="10" t="s">
        <v>403</v>
      </c>
      <c r="F121" s="10" t="s">
        <v>404</v>
      </c>
    </row>
    <row r="122" spans="1:6" ht="17" x14ac:dyDescent="0.2">
      <c r="A122" s="7">
        <v>122</v>
      </c>
      <c r="C122" s="8" t="s">
        <v>453</v>
      </c>
    </row>
    <row r="123" spans="1:6" ht="102" x14ac:dyDescent="0.2">
      <c r="A123" s="7">
        <v>123</v>
      </c>
      <c r="B123" s="10"/>
      <c r="C123" s="8" t="s">
        <v>474</v>
      </c>
      <c r="D123" s="9" t="s">
        <v>407</v>
      </c>
      <c r="E123" s="10" t="s">
        <v>406</v>
      </c>
    </row>
    <row r="124" spans="1:6" ht="136" x14ac:dyDescent="0.2">
      <c r="A124" s="7">
        <v>124</v>
      </c>
      <c r="C124" s="8" t="s">
        <v>453</v>
      </c>
      <c r="D124" s="9" t="s">
        <v>408</v>
      </c>
      <c r="E124" s="10" t="s">
        <v>409</v>
      </c>
    </row>
    <row r="125" spans="1:6" ht="102" x14ac:dyDescent="0.2">
      <c r="A125" s="7">
        <v>125</v>
      </c>
      <c r="C125" s="8" t="s">
        <v>453</v>
      </c>
      <c r="D125" s="10" t="s">
        <v>412</v>
      </c>
      <c r="E125" s="10" t="s">
        <v>411</v>
      </c>
      <c r="F125" s="10" t="s">
        <v>410</v>
      </c>
    </row>
    <row r="126" spans="1:6" ht="17" x14ac:dyDescent="0.2">
      <c r="A126" s="7">
        <v>126</v>
      </c>
      <c r="C126" s="8" t="s">
        <v>453</v>
      </c>
    </row>
    <row r="127" spans="1:6" ht="17" x14ac:dyDescent="0.2">
      <c r="A127" s="7">
        <v>127</v>
      </c>
      <c r="C127" s="8" t="s">
        <v>453</v>
      </c>
    </row>
    <row r="128" spans="1:6" ht="119" x14ac:dyDescent="0.2">
      <c r="A128" s="7">
        <v>128</v>
      </c>
      <c r="B128" s="10"/>
      <c r="C128" s="8" t="s">
        <v>475</v>
      </c>
      <c r="D128" s="9" t="s">
        <v>414</v>
      </c>
      <c r="E128" s="10" t="s">
        <v>415</v>
      </c>
    </row>
    <row r="129" spans="1:6" ht="119" x14ac:dyDescent="0.2">
      <c r="A129" s="7">
        <v>129</v>
      </c>
      <c r="C129" s="8" t="s">
        <v>453</v>
      </c>
      <c r="D129" s="9" t="s">
        <v>416</v>
      </c>
      <c r="E129" s="10" t="s">
        <v>417</v>
      </c>
    </row>
    <row r="130" spans="1:6" ht="119" x14ac:dyDescent="0.2">
      <c r="A130" s="7">
        <v>130</v>
      </c>
      <c r="C130" s="8" t="s">
        <v>453</v>
      </c>
      <c r="D130" s="9" t="s">
        <v>418</v>
      </c>
      <c r="E130" s="10" t="s">
        <v>419</v>
      </c>
      <c r="F130" s="10" t="s">
        <v>420</v>
      </c>
    </row>
    <row r="131" spans="1:6" ht="17" x14ac:dyDescent="0.2">
      <c r="A131" s="7">
        <v>131</v>
      </c>
      <c r="C131" s="8" t="s">
        <v>453</v>
      </c>
    </row>
    <row r="132" spans="1:6" ht="85" x14ac:dyDescent="0.2">
      <c r="A132" s="7">
        <v>132</v>
      </c>
      <c r="C132" s="8" t="s">
        <v>421</v>
      </c>
      <c r="D132" s="9" t="s">
        <v>422</v>
      </c>
      <c r="E132" s="10" t="s">
        <v>423</v>
      </c>
    </row>
    <row r="133" spans="1:6" ht="85" x14ac:dyDescent="0.2">
      <c r="A133" s="7">
        <v>133</v>
      </c>
      <c r="C133" s="8" t="s">
        <v>453</v>
      </c>
      <c r="D133" s="9" t="s">
        <v>424</v>
      </c>
      <c r="E133" s="10" t="s">
        <v>425</v>
      </c>
    </row>
    <row r="134" spans="1:6" ht="85" x14ac:dyDescent="0.2">
      <c r="A134" s="7">
        <v>134</v>
      </c>
      <c r="C134" s="8" t="s">
        <v>453</v>
      </c>
      <c r="D134" s="9" t="s">
        <v>426</v>
      </c>
      <c r="E134" s="10" t="s">
        <v>427</v>
      </c>
      <c r="F134" s="10" t="s">
        <v>428</v>
      </c>
    </row>
    <row r="135" spans="1:6" ht="17" x14ac:dyDescent="0.2">
      <c r="A135" s="7">
        <v>135</v>
      </c>
      <c r="C135" s="8" t="s">
        <v>453</v>
      </c>
    </row>
    <row r="136" spans="1:6" ht="136" x14ac:dyDescent="0.2">
      <c r="B136" s="10"/>
      <c r="C136" s="8" t="s">
        <v>476</v>
      </c>
      <c r="D136" s="9" t="s">
        <v>430</v>
      </c>
      <c r="E136" s="10" t="s">
        <v>431</v>
      </c>
    </row>
    <row r="137" spans="1:6" ht="136" x14ac:dyDescent="0.2">
      <c r="C137" s="8" t="s">
        <v>453</v>
      </c>
      <c r="D137" s="9" t="s">
        <v>432</v>
      </c>
      <c r="E137" s="10" t="s">
        <v>433</v>
      </c>
    </row>
    <row r="138" spans="1:6" ht="119" x14ac:dyDescent="0.2">
      <c r="C138" s="8" t="s">
        <v>453</v>
      </c>
      <c r="D138" s="9" t="s">
        <v>434</v>
      </c>
      <c r="E138" s="10" t="s">
        <v>435</v>
      </c>
      <c r="F138" s="10" t="s">
        <v>436</v>
      </c>
    </row>
    <row r="139" spans="1:6" ht="17" x14ac:dyDescent="0.2">
      <c r="C139" s="8" t="s">
        <v>453</v>
      </c>
    </row>
    <row r="140" spans="1:6" ht="17" x14ac:dyDescent="0.2">
      <c r="C140" s="8" t="s">
        <v>453</v>
      </c>
    </row>
    <row r="141" spans="1:6" ht="102" x14ac:dyDescent="0.2">
      <c r="B141" s="10"/>
      <c r="C141" s="8" t="s">
        <v>477</v>
      </c>
      <c r="D141" s="9" t="s">
        <v>438</v>
      </c>
      <c r="E141" s="10" t="s">
        <v>439</v>
      </c>
    </row>
    <row r="142" spans="1:6" ht="85" x14ac:dyDescent="0.2">
      <c r="C142" s="8" t="s">
        <v>453</v>
      </c>
      <c r="D142" s="9" t="s">
        <v>440</v>
      </c>
      <c r="E142" s="10" t="s">
        <v>441</v>
      </c>
    </row>
    <row r="143" spans="1:6" ht="51" x14ac:dyDescent="0.2">
      <c r="C143" s="8" t="s">
        <v>453</v>
      </c>
      <c r="D143" s="9" t="s">
        <v>442</v>
      </c>
      <c r="E143" s="10" t="s">
        <v>443</v>
      </c>
      <c r="F143" s="10" t="s">
        <v>444</v>
      </c>
    </row>
    <row r="144" spans="1:6" ht="17" x14ac:dyDescent="0.2">
      <c r="C144" s="8" t="s">
        <v>453</v>
      </c>
    </row>
    <row r="145" spans="2:6" ht="17" x14ac:dyDescent="0.2">
      <c r="C145" s="8" t="s">
        <v>453</v>
      </c>
    </row>
    <row r="146" spans="2:6" ht="17" x14ac:dyDescent="0.2">
      <c r="C146" s="8" t="s">
        <v>453</v>
      </c>
    </row>
    <row r="147" spans="2:6" ht="102" x14ac:dyDescent="0.2">
      <c r="B147" s="10"/>
      <c r="C147" s="8" t="s">
        <v>478</v>
      </c>
      <c r="D147" s="9" t="s">
        <v>446</v>
      </c>
      <c r="E147" s="10" t="s">
        <v>447</v>
      </c>
    </row>
    <row r="148" spans="2:6" ht="102" x14ac:dyDescent="0.2">
      <c r="C148" s="8" t="s">
        <v>453</v>
      </c>
      <c r="D148" s="9" t="s">
        <v>448</v>
      </c>
      <c r="E148" s="10" t="s">
        <v>449</v>
      </c>
    </row>
    <row r="149" spans="2:6" ht="102" x14ac:dyDescent="0.2">
      <c r="C149" s="8" t="s">
        <v>453</v>
      </c>
      <c r="D149" s="9" t="s">
        <v>450</v>
      </c>
      <c r="E149" s="10" t="s">
        <v>451</v>
      </c>
      <c r="F149" s="10" t="s">
        <v>452</v>
      </c>
    </row>
  </sheetData>
  <autoFilter ref="A1:F1" xr:uid="{14330FEE-E6B5-7442-B12D-151D20BDE1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F8A6-41A7-F04A-B17F-E98FFC1BE58A}">
  <dimension ref="A1:D502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29.83203125" customWidth="1"/>
    <col min="2" max="2" width="58.83203125" customWidth="1"/>
    <col min="3" max="3" width="68.5" bestFit="1" customWidth="1"/>
    <col min="4" max="4" width="31.1640625" bestFit="1" customWidth="1"/>
  </cols>
  <sheetData>
    <row r="1" spans="1:4" x14ac:dyDescent="0.2">
      <c r="A1" s="12" t="s">
        <v>297</v>
      </c>
      <c r="B1" s="12" t="s">
        <v>239</v>
      </c>
      <c r="C1" s="12" t="s">
        <v>240</v>
      </c>
      <c r="D1" s="12" t="s">
        <v>247</v>
      </c>
    </row>
    <row r="2" spans="1:4" x14ac:dyDescent="0.2">
      <c r="A2" s="10"/>
      <c r="B2" s="9"/>
      <c r="C2" s="9"/>
      <c r="D2" s="9"/>
    </row>
    <row r="3" spans="1:4" x14ac:dyDescent="0.2">
      <c r="A3" s="10"/>
      <c r="B3" s="9">
        <v>0</v>
      </c>
      <c r="C3" s="9"/>
      <c r="D3" s="9"/>
    </row>
    <row r="4" spans="1:4" x14ac:dyDescent="0.2">
      <c r="A4" s="9" t="s">
        <v>454</v>
      </c>
      <c r="B4" s="9">
        <v>0</v>
      </c>
      <c r="C4" s="9"/>
      <c r="D4" s="9"/>
    </row>
    <row r="5" spans="1:4" x14ac:dyDescent="0.2">
      <c r="A5" s="9" t="s">
        <v>454</v>
      </c>
      <c r="B5" s="9">
        <v>0</v>
      </c>
      <c r="C5" s="9"/>
      <c r="D5" s="9"/>
    </row>
    <row r="6" spans="1:4" ht="17" x14ac:dyDescent="0.2">
      <c r="A6" s="9" t="s">
        <v>454</v>
      </c>
      <c r="B6" s="9" t="s">
        <v>241</v>
      </c>
      <c r="C6" s="13" t="s">
        <v>479</v>
      </c>
      <c r="D6" s="10"/>
    </row>
    <row r="7" spans="1:4" ht="17" x14ac:dyDescent="0.2">
      <c r="A7" s="9" t="s">
        <v>454</v>
      </c>
      <c r="B7" s="9" t="s">
        <v>241</v>
      </c>
      <c r="C7" s="13" t="s">
        <v>480</v>
      </c>
      <c r="D7" s="10"/>
    </row>
    <row r="8" spans="1:4" ht="17" x14ac:dyDescent="0.2">
      <c r="A8" s="9" t="s">
        <v>454</v>
      </c>
      <c r="B8" s="9" t="s">
        <v>241</v>
      </c>
      <c r="C8" s="13" t="s">
        <v>481</v>
      </c>
      <c r="D8" s="10"/>
    </row>
    <row r="9" spans="1:4" ht="17" x14ac:dyDescent="0.2">
      <c r="A9" s="9" t="s">
        <v>454</v>
      </c>
      <c r="B9" s="9" t="s">
        <v>241</v>
      </c>
      <c r="C9" s="13" t="s">
        <v>482</v>
      </c>
      <c r="D9" s="10"/>
    </row>
    <row r="10" spans="1:4" ht="17" x14ac:dyDescent="0.2">
      <c r="A10" s="9" t="s">
        <v>454</v>
      </c>
      <c r="B10" s="9" t="s">
        <v>243</v>
      </c>
      <c r="C10" s="13" t="s">
        <v>479</v>
      </c>
      <c r="D10" s="10"/>
    </row>
    <row r="11" spans="1:4" ht="17" x14ac:dyDescent="0.2">
      <c r="A11" s="9" t="s">
        <v>454</v>
      </c>
      <c r="B11" s="9" t="s">
        <v>243</v>
      </c>
      <c r="C11" s="13" t="s">
        <v>483</v>
      </c>
      <c r="D11" s="10"/>
    </row>
    <row r="12" spans="1:4" ht="17" x14ac:dyDescent="0.2">
      <c r="A12" s="9" t="s">
        <v>454</v>
      </c>
      <c r="B12" s="9" t="s">
        <v>243</v>
      </c>
      <c r="C12" s="13" t="s">
        <v>484</v>
      </c>
      <c r="D12" s="10"/>
    </row>
    <row r="13" spans="1:4" ht="17" x14ac:dyDescent="0.2">
      <c r="A13" s="9" t="s">
        <v>454</v>
      </c>
      <c r="B13" s="9" t="s">
        <v>243</v>
      </c>
      <c r="C13" s="13" t="s">
        <v>482</v>
      </c>
      <c r="D13" s="10"/>
    </row>
    <row r="14" spans="1:4" ht="17" x14ac:dyDescent="0.2">
      <c r="A14" s="9" t="s">
        <v>454</v>
      </c>
      <c r="B14" s="9" t="s">
        <v>243</v>
      </c>
      <c r="C14" s="13" t="s">
        <v>485</v>
      </c>
      <c r="D14" s="10"/>
    </row>
    <row r="15" spans="1:4" ht="17" x14ac:dyDescent="0.2">
      <c r="A15" s="9" t="s">
        <v>454</v>
      </c>
      <c r="B15" s="9" t="s">
        <v>245</v>
      </c>
      <c r="C15" s="14" t="s">
        <v>479</v>
      </c>
      <c r="D15" s="14" t="s">
        <v>488</v>
      </c>
    </row>
    <row r="16" spans="1:4" ht="17" x14ac:dyDescent="0.2">
      <c r="A16" s="9" t="s">
        <v>454</v>
      </c>
      <c r="B16" s="9" t="s">
        <v>245</v>
      </c>
      <c r="C16" s="14" t="s">
        <v>480</v>
      </c>
      <c r="D16" s="14" t="s">
        <v>489</v>
      </c>
    </row>
    <row r="17" spans="1:4" ht="17" x14ac:dyDescent="0.2">
      <c r="A17" s="9" t="s">
        <v>454</v>
      </c>
      <c r="B17" s="9" t="s">
        <v>245</v>
      </c>
      <c r="C17" s="14" t="s">
        <v>486</v>
      </c>
      <c r="D17" s="14" t="s">
        <v>490</v>
      </c>
    </row>
    <row r="18" spans="1:4" ht="17" x14ac:dyDescent="0.2">
      <c r="A18" s="9" t="s">
        <v>454</v>
      </c>
      <c r="B18" s="9" t="s">
        <v>245</v>
      </c>
      <c r="C18" s="14" t="s">
        <v>487</v>
      </c>
      <c r="D18" s="14" t="s">
        <v>491</v>
      </c>
    </row>
    <row r="19" spans="1:4" x14ac:dyDescent="0.2">
      <c r="A19" s="9" t="s">
        <v>454</v>
      </c>
      <c r="B19" s="9" t="s">
        <v>245</v>
      </c>
      <c r="C19" s="9"/>
      <c r="D19" s="9"/>
    </row>
    <row r="20" spans="1:4" x14ac:dyDescent="0.2">
      <c r="A20" s="9" t="s">
        <v>454</v>
      </c>
      <c r="B20" s="9" t="s">
        <v>245</v>
      </c>
      <c r="C20" s="9"/>
      <c r="D20" s="9"/>
    </row>
    <row r="21" spans="1:4" x14ac:dyDescent="0.2">
      <c r="A21" s="9" t="s">
        <v>454</v>
      </c>
      <c r="B21" s="9" t="s">
        <v>245</v>
      </c>
      <c r="C21" s="9"/>
      <c r="D21" s="9"/>
    </row>
    <row r="22" spans="1:4" x14ac:dyDescent="0.2">
      <c r="A22" s="9" t="s">
        <v>455</v>
      </c>
      <c r="B22" s="9" t="s">
        <v>245</v>
      </c>
      <c r="C22" s="9"/>
      <c r="D22" s="9"/>
    </row>
    <row r="23" spans="1:4" x14ac:dyDescent="0.2">
      <c r="A23" s="9" t="s">
        <v>455</v>
      </c>
      <c r="B23" s="9" t="s">
        <v>245</v>
      </c>
      <c r="C23" s="9"/>
      <c r="D23" s="9"/>
    </row>
    <row r="24" spans="1:4" ht="17" x14ac:dyDescent="0.2">
      <c r="A24" s="9" t="s">
        <v>455</v>
      </c>
      <c r="B24" s="9" t="s">
        <v>249</v>
      </c>
      <c r="C24" s="13" t="s">
        <v>492</v>
      </c>
      <c r="D24" s="9"/>
    </row>
    <row r="25" spans="1:4" ht="17" x14ac:dyDescent="0.2">
      <c r="A25" s="9" t="s">
        <v>455</v>
      </c>
      <c r="B25" s="9" t="s">
        <v>249</v>
      </c>
      <c r="C25" s="13" t="s">
        <v>493</v>
      </c>
      <c r="D25" s="9"/>
    </row>
    <row r="26" spans="1:4" ht="17" x14ac:dyDescent="0.2">
      <c r="A26" s="9" t="s">
        <v>455</v>
      </c>
      <c r="B26" s="9" t="s">
        <v>249</v>
      </c>
      <c r="C26" s="13" t="s">
        <v>494</v>
      </c>
      <c r="D26" s="9"/>
    </row>
    <row r="27" spans="1:4" ht="17" x14ac:dyDescent="0.2">
      <c r="A27" s="9" t="s">
        <v>455</v>
      </c>
      <c r="B27" s="9" t="s">
        <v>249</v>
      </c>
      <c r="C27" s="13" t="s">
        <v>495</v>
      </c>
      <c r="D27" s="9"/>
    </row>
    <row r="28" spans="1:4" ht="17" x14ac:dyDescent="0.2">
      <c r="A28" s="9" t="s">
        <v>455</v>
      </c>
      <c r="B28" s="9" t="s">
        <v>249</v>
      </c>
      <c r="C28" s="13" t="s">
        <v>496</v>
      </c>
      <c r="D28" s="9"/>
    </row>
    <row r="29" spans="1:4" ht="17" x14ac:dyDescent="0.2">
      <c r="A29" s="9" t="s">
        <v>455</v>
      </c>
      <c r="B29" s="9" t="s">
        <v>249</v>
      </c>
      <c r="C29" s="13" t="s">
        <v>497</v>
      </c>
      <c r="D29" s="9"/>
    </row>
    <row r="30" spans="1:4" ht="17" x14ac:dyDescent="0.2">
      <c r="A30" s="9" t="s">
        <v>455</v>
      </c>
      <c r="B30" s="9" t="s">
        <v>249</v>
      </c>
      <c r="C30" s="13" t="s">
        <v>498</v>
      </c>
      <c r="D30" s="9"/>
    </row>
    <row r="31" spans="1:4" ht="17" x14ac:dyDescent="0.2">
      <c r="A31" s="9" t="s">
        <v>455</v>
      </c>
      <c r="B31" s="9" t="s">
        <v>250</v>
      </c>
      <c r="C31" s="13" t="s">
        <v>499</v>
      </c>
      <c r="D31" s="9"/>
    </row>
    <row r="32" spans="1:4" ht="17" x14ac:dyDescent="0.2">
      <c r="A32" s="9" t="s">
        <v>455</v>
      </c>
      <c r="B32" s="9" t="s">
        <v>250</v>
      </c>
      <c r="C32" s="13" t="s">
        <v>500</v>
      </c>
      <c r="D32" s="9"/>
    </row>
    <row r="33" spans="1:4" ht="17" x14ac:dyDescent="0.2">
      <c r="A33" s="9" t="s">
        <v>455</v>
      </c>
      <c r="B33" s="9" t="s">
        <v>250</v>
      </c>
      <c r="C33" s="13" t="s">
        <v>501</v>
      </c>
      <c r="D33" s="9"/>
    </row>
    <row r="34" spans="1:4" ht="17" x14ac:dyDescent="0.2">
      <c r="A34" s="9" t="s">
        <v>455</v>
      </c>
      <c r="B34" s="9" t="s">
        <v>250</v>
      </c>
      <c r="C34" s="13" t="s">
        <v>502</v>
      </c>
      <c r="D34" s="9"/>
    </row>
    <row r="35" spans="1:4" ht="17" x14ac:dyDescent="0.2">
      <c r="A35" s="9" t="s">
        <v>455</v>
      </c>
      <c r="B35" s="9" t="s">
        <v>250</v>
      </c>
      <c r="C35" s="13" t="s">
        <v>496</v>
      </c>
      <c r="D35" s="9"/>
    </row>
    <row r="36" spans="1:4" ht="17" x14ac:dyDescent="0.2">
      <c r="A36" s="9" t="s">
        <v>455</v>
      </c>
      <c r="B36" s="9" t="s">
        <v>250</v>
      </c>
      <c r="C36" s="13" t="s">
        <v>503</v>
      </c>
      <c r="D36" s="9"/>
    </row>
    <row r="37" spans="1:4" ht="17" x14ac:dyDescent="0.2">
      <c r="A37" s="9" t="s">
        <v>455</v>
      </c>
      <c r="B37" s="9" t="s">
        <v>250</v>
      </c>
      <c r="C37" s="13" t="s">
        <v>504</v>
      </c>
      <c r="D37" s="9"/>
    </row>
    <row r="38" spans="1:4" ht="17" x14ac:dyDescent="0.2">
      <c r="A38" s="9" t="s">
        <v>455</v>
      </c>
      <c r="B38" s="9" t="s">
        <v>251</v>
      </c>
      <c r="C38" s="16" t="s">
        <v>492</v>
      </c>
      <c r="D38" s="17"/>
    </row>
    <row r="39" spans="1:4" ht="17" x14ac:dyDescent="0.2">
      <c r="A39" s="9" t="s">
        <v>455</v>
      </c>
      <c r="B39" s="9" t="s">
        <v>251</v>
      </c>
      <c r="C39" s="14" t="s">
        <v>493</v>
      </c>
      <c r="D39" s="14" t="s">
        <v>509</v>
      </c>
    </row>
    <row r="40" spans="1:4" ht="17" x14ac:dyDescent="0.2">
      <c r="A40" s="9" t="s">
        <v>455</v>
      </c>
      <c r="B40" s="9" t="s">
        <v>251</v>
      </c>
      <c r="C40" s="14" t="s">
        <v>505</v>
      </c>
      <c r="D40" s="14" t="s">
        <v>908</v>
      </c>
    </row>
    <row r="41" spans="1:4" ht="17" x14ac:dyDescent="0.2">
      <c r="A41" s="9" t="s">
        <v>455</v>
      </c>
      <c r="B41" s="9" t="s">
        <v>251</v>
      </c>
      <c r="C41" s="14" t="s">
        <v>506</v>
      </c>
      <c r="D41" s="15" t="s">
        <v>909</v>
      </c>
    </row>
    <row r="42" spans="1:4" ht="17" x14ac:dyDescent="0.2">
      <c r="A42" s="9" t="s">
        <v>455</v>
      </c>
      <c r="B42" s="9" t="s">
        <v>251</v>
      </c>
      <c r="C42" s="16" t="s">
        <v>496</v>
      </c>
      <c r="D42" s="16"/>
    </row>
    <row r="43" spans="1:4" ht="17" x14ac:dyDescent="0.2">
      <c r="A43" s="9" t="s">
        <v>455</v>
      </c>
      <c r="B43" s="9" t="s">
        <v>251</v>
      </c>
      <c r="C43" s="14" t="s">
        <v>507</v>
      </c>
      <c r="D43" s="14" t="s">
        <v>510</v>
      </c>
    </row>
    <row r="44" spans="1:4" ht="17" x14ac:dyDescent="0.2">
      <c r="A44" s="9" t="s">
        <v>455</v>
      </c>
      <c r="B44" s="9" t="s">
        <v>251</v>
      </c>
      <c r="C44" s="14" t="s">
        <v>508</v>
      </c>
      <c r="D44" s="14" t="s">
        <v>511</v>
      </c>
    </row>
    <row r="45" spans="1:4" x14ac:dyDescent="0.2">
      <c r="A45" s="9" t="s">
        <v>455</v>
      </c>
      <c r="B45" s="9" t="s">
        <v>251</v>
      </c>
      <c r="C45" s="9"/>
      <c r="D45" s="9"/>
    </row>
    <row r="46" spans="1:4" x14ac:dyDescent="0.2">
      <c r="A46" s="9" t="s">
        <v>455</v>
      </c>
      <c r="B46" s="9" t="s">
        <v>251</v>
      </c>
      <c r="C46" s="9"/>
      <c r="D46" s="9"/>
    </row>
    <row r="47" spans="1:4" x14ac:dyDescent="0.2">
      <c r="A47" s="9" t="s">
        <v>455</v>
      </c>
      <c r="B47" s="9" t="s">
        <v>251</v>
      </c>
      <c r="C47" s="9"/>
      <c r="D47" s="9"/>
    </row>
    <row r="48" spans="1:4" x14ac:dyDescent="0.2">
      <c r="A48" s="9" t="s">
        <v>456</v>
      </c>
      <c r="B48" s="9" t="s">
        <v>251</v>
      </c>
      <c r="C48" s="9"/>
      <c r="D48" s="9"/>
    </row>
    <row r="49" spans="1:4" x14ac:dyDescent="0.2">
      <c r="A49" s="9" t="s">
        <v>456</v>
      </c>
      <c r="B49" s="9" t="s">
        <v>251</v>
      </c>
      <c r="C49" s="9"/>
      <c r="D49" s="9"/>
    </row>
    <row r="50" spans="1:4" ht="17" x14ac:dyDescent="0.2">
      <c r="A50" s="9" t="s">
        <v>456</v>
      </c>
      <c r="B50" s="9" t="s">
        <v>258</v>
      </c>
      <c r="C50" s="13" t="s">
        <v>512</v>
      </c>
      <c r="D50" s="9"/>
    </row>
    <row r="51" spans="1:4" ht="17" x14ac:dyDescent="0.2">
      <c r="A51" s="9" t="s">
        <v>456</v>
      </c>
      <c r="B51" s="9" t="s">
        <v>258</v>
      </c>
      <c r="C51" s="13" t="s">
        <v>513</v>
      </c>
      <c r="D51" s="9"/>
    </row>
    <row r="52" spans="1:4" ht="17" x14ac:dyDescent="0.2">
      <c r="A52" s="9" t="s">
        <v>456</v>
      </c>
      <c r="B52" s="9" t="s">
        <v>258</v>
      </c>
      <c r="C52" s="13" t="s">
        <v>514</v>
      </c>
      <c r="D52" s="9"/>
    </row>
    <row r="53" spans="1:4" ht="17" x14ac:dyDescent="0.2">
      <c r="A53" s="9" t="s">
        <v>456</v>
      </c>
      <c r="B53" s="9" t="s">
        <v>258</v>
      </c>
      <c r="C53" s="13" t="s">
        <v>515</v>
      </c>
      <c r="D53" s="9"/>
    </row>
    <row r="54" spans="1:4" ht="17" x14ac:dyDescent="0.2">
      <c r="A54" s="9" t="s">
        <v>456</v>
      </c>
      <c r="B54" s="9" t="s">
        <v>258</v>
      </c>
      <c r="C54" s="13" t="s">
        <v>516</v>
      </c>
      <c r="D54" s="9"/>
    </row>
    <row r="55" spans="1:4" ht="17" x14ac:dyDescent="0.2">
      <c r="A55" s="9" t="s">
        <v>456</v>
      </c>
      <c r="B55" s="9" t="s">
        <v>258</v>
      </c>
      <c r="C55" s="13" t="s">
        <v>517</v>
      </c>
      <c r="D55" s="9"/>
    </row>
    <row r="56" spans="1:4" ht="17" x14ac:dyDescent="0.2">
      <c r="A56" s="9" t="s">
        <v>456</v>
      </c>
      <c r="B56" s="9" t="s">
        <v>258</v>
      </c>
      <c r="C56" s="13" t="s">
        <v>518</v>
      </c>
      <c r="D56" s="9"/>
    </row>
    <row r="57" spans="1:4" ht="17" x14ac:dyDescent="0.2">
      <c r="A57" s="9" t="s">
        <v>456</v>
      </c>
      <c r="B57" s="9" t="s">
        <v>258</v>
      </c>
      <c r="C57" s="13" t="s">
        <v>519</v>
      </c>
      <c r="D57" s="9"/>
    </row>
    <row r="58" spans="1:4" ht="17" x14ac:dyDescent="0.2">
      <c r="A58" s="9" t="s">
        <v>456</v>
      </c>
      <c r="B58" s="9" t="s">
        <v>258</v>
      </c>
      <c r="C58" s="13" t="s">
        <v>520</v>
      </c>
      <c r="D58" s="9"/>
    </row>
    <row r="59" spans="1:4" ht="17" x14ac:dyDescent="0.2">
      <c r="A59" s="9" t="s">
        <v>456</v>
      </c>
      <c r="B59" s="9" t="s">
        <v>260</v>
      </c>
      <c r="C59" s="13" t="s">
        <v>512</v>
      </c>
      <c r="D59" s="9"/>
    </row>
    <row r="60" spans="1:4" ht="17" x14ac:dyDescent="0.2">
      <c r="A60" s="9" t="s">
        <v>456</v>
      </c>
      <c r="B60" s="9" t="s">
        <v>260</v>
      </c>
      <c r="C60" s="13" t="s">
        <v>513</v>
      </c>
      <c r="D60" s="9"/>
    </row>
    <row r="61" spans="1:4" ht="17" x14ac:dyDescent="0.2">
      <c r="A61" s="9" t="s">
        <v>456</v>
      </c>
      <c r="B61" s="9" t="s">
        <v>260</v>
      </c>
      <c r="C61" s="13" t="s">
        <v>521</v>
      </c>
      <c r="D61" s="9"/>
    </row>
    <row r="62" spans="1:4" ht="17" x14ac:dyDescent="0.2">
      <c r="A62" s="9" t="s">
        <v>456</v>
      </c>
      <c r="B62" s="9" t="s">
        <v>260</v>
      </c>
      <c r="C62" s="13" t="s">
        <v>522</v>
      </c>
      <c r="D62" s="9"/>
    </row>
    <row r="63" spans="1:4" ht="17" x14ac:dyDescent="0.2">
      <c r="A63" s="9" t="s">
        <v>456</v>
      </c>
      <c r="B63" s="9" t="s">
        <v>260</v>
      </c>
      <c r="C63" s="13" t="s">
        <v>516</v>
      </c>
      <c r="D63" s="9"/>
    </row>
    <row r="64" spans="1:4" ht="17" x14ac:dyDescent="0.2">
      <c r="A64" s="9" t="s">
        <v>456</v>
      </c>
      <c r="B64" s="9" t="s">
        <v>260</v>
      </c>
      <c r="C64" s="13" t="s">
        <v>523</v>
      </c>
      <c r="D64" s="9"/>
    </row>
    <row r="65" spans="1:4" ht="17" x14ac:dyDescent="0.2">
      <c r="A65" s="9" t="s">
        <v>456</v>
      </c>
      <c r="B65" s="9" t="s">
        <v>260</v>
      </c>
      <c r="C65" s="13" t="s">
        <v>518</v>
      </c>
      <c r="D65" s="9"/>
    </row>
    <row r="66" spans="1:4" ht="17" x14ac:dyDescent="0.2">
      <c r="A66" s="9" t="s">
        <v>456</v>
      </c>
      <c r="B66" s="9" t="s">
        <v>260</v>
      </c>
      <c r="C66" s="13" t="s">
        <v>524</v>
      </c>
      <c r="D66" s="9"/>
    </row>
    <row r="67" spans="1:4" ht="17" x14ac:dyDescent="0.2">
      <c r="A67" s="9" t="s">
        <v>456</v>
      </c>
      <c r="B67" s="9" t="s">
        <v>260</v>
      </c>
      <c r="C67" s="13" t="s">
        <v>525</v>
      </c>
      <c r="D67" s="9"/>
    </row>
    <row r="68" spans="1:4" ht="17" x14ac:dyDescent="0.2">
      <c r="A68" s="9" t="s">
        <v>456</v>
      </c>
      <c r="B68" s="9" t="s">
        <v>262</v>
      </c>
      <c r="C68" s="14" t="s">
        <v>526</v>
      </c>
      <c r="D68" s="14" t="s">
        <v>489</v>
      </c>
    </row>
    <row r="69" spans="1:4" ht="17" x14ac:dyDescent="0.2">
      <c r="A69" s="9" t="s">
        <v>456</v>
      </c>
      <c r="B69" s="9" t="s">
        <v>262</v>
      </c>
      <c r="C69" s="14" t="s">
        <v>527</v>
      </c>
      <c r="D69" s="14" t="s">
        <v>533</v>
      </c>
    </row>
    <row r="70" spans="1:4" ht="17" x14ac:dyDescent="0.2">
      <c r="A70" s="9" t="s">
        <v>456</v>
      </c>
      <c r="B70" s="9" t="s">
        <v>262</v>
      </c>
      <c r="C70" s="14" t="s">
        <v>528</v>
      </c>
      <c r="D70" s="14" t="s">
        <v>534</v>
      </c>
    </row>
    <row r="71" spans="1:4" ht="17" x14ac:dyDescent="0.2">
      <c r="A71" s="9" t="s">
        <v>456</v>
      </c>
      <c r="B71" s="9" t="s">
        <v>262</v>
      </c>
      <c r="C71" s="14" t="s">
        <v>529</v>
      </c>
      <c r="D71" s="14" t="s">
        <v>535</v>
      </c>
    </row>
    <row r="72" spans="1:4" ht="17" x14ac:dyDescent="0.2">
      <c r="A72" s="9" t="s">
        <v>456</v>
      </c>
      <c r="B72" s="9" t="s">
        <v>262</v>
      </c>
      <c r="C72" s="14" t="s">
        <v>516</v>
      </c>
      <c r="D72" s="14" t="s">
        <v>536</v>
      </c>
    </row>
    <row r="73" spans="1:4" ht="17" x14ac:dyDescent="0.2">
      <c r="A73" s="9" t="s">
        <v>456</v>
      </c>
      <c r="B73" s="9" t="s">
        <v>262</v>
      </c>
      <c r="C73" s="14" t="s">
        <v>530</v>
      </c>
      <c r="D73" s="14" t="s">
        <v>537</v>
      </c>
    </row>
    <row r="74" spans="1:4" ht="17" x14ac:dyDescent="0.2">
      <c r="A74" s="9" t="s">
        <v>456</v>
      </c>
      <c r="B74" s="9" t="s">
        <v>262</v>
      </c>
      <c r="C74" s="14" t="s">
        <v>531</v>
      </c>
      <c r="D74" s="14" t="s">
        <v>538</v>
      </c>
    </row>
    <row r="75" spans="1:4" ht="17" x14ac:dyDescent="0.2">
      <c r="A75" s="9" t="s">
        <v>456</v>
      </c>
      <c r="B75" s="9" t="s">
        <v>262</v>
      </c>
      <c r="C75" s="14" t="s">
        <v>532</v>
      </c>
      <c r="D75" s="14" t="s">
        <v>539</v>
      </c>
    </row>
    <row r="76" spans="1:4" x14ac:dyDescent="0.2">
      <c r="A76" s="9" t="s">
        <v>456</v>
      </c>
      <c r="B76" s="9" t="s">
        <v>262</v>
      </c>
      <c r="C76" s="9"/>
      <c r="D76" s="9"/>
    </row>
    <row r="77" spans="1:4" x14ac:dyDescent="0.2">
      <c r="A77" s="9" t="s">
        <v>456</v>
      </c>
      <c r="B77" s="9" t="s">
        <v>262</v>
      </c>
      <c r="C77" s="9"/>
      <c r="D77" s="9"/>
    </row>
    <row r="78" spans="1:4" x14ac:dyDescent="0.2">
      <c r="A78" s="9" t="s">
        <v>456</v>
      </c>
      <c r="B78" s="9" t="s">
        <v>262</v>
      </c>
      <c r="C78" s="9"/>
      <c r="D78" s="9"/>
    </row>
    <row r="79" spans="1:4" x14ac:dyDescent="0.2">
      <c r="A79" s="9" t="s">
        <v>457</v>
      </c>
      <c r="B79" s="9" t="s">
        <v>262</v>
      </c>
      <c r="C79" s="9"/>
      <c r="D79" s="9"/>
    </row>
    <row r="80" spans="1:4" x14ac:dyDescent="0.2">
      <c r="A80" s="9" t="s">
        <v>457</v>
      </c>
      <c r="B80" s="9" t="s">
        <v>262</v>
      </c>
      <c r="C80" s="9"/>
      <c r="D80" s="9"/>
    </row>
    <row r="81" spans="1:4" ht="17" x14ac:dyDescent="0.2">
      <c r="A81" s="9" t="s">
        <v>457</v>
      </c>
      <c r="B81" s="9" t="s">
        <v>266</v>
      </c>
      <c r="C81" s="13" t="s">
        <v>540</v>
      </c>
      <c r="D81" s="9"/>
    </row>
    <row r="82" spans="1:4" ht="17" x14ac:dyDescent="0.2">
      <c r="A82" s="9" t="s">
        <v>457</v>
      </c>
      <c r="B82" s="9" t="s">
        <v>266</v>
      </c>
      <c r="C82" s="13" t="s">
        <v>541</v>
      </c>
      <c r="D82" s="9"/>
    </row>
    <row r="83" spans="1:4" ht="17" x14ac:dyDescent="0.2">
      <c r="A83" s="9" t="s">
        <v>457</v>
      </c>
      <c r="B83" s="9" t="s">
        <v>266</v>
      </c>
      <c r="C83" s="13" t="s">
        <v>542</v>
      </c>
      <c r="D83" s="9"/>
    </row>
    <row r="84" spans="1:4" ht="17" x14ac:dyDescent="0.2">
      <c r="A84" s="9" t="s">
        <v>457</v>
      </c>
      <c r="B84" s="9" t="s">
        <v>266</v>
      </c>
      <c r="C84" s="13" t="s">
        <v>543</v>
      </c>
      <c r="D84" s="9"/>
    </row>
    <row r="85" spans="1:4" ht="17" x14ac:dyDescent="0.2">
      <c r="A85" s="9" t="s">
        <v>457</v>
      </c>
      <c r="B85" s="9" t="s">
        <v>266</v>
      </c>
      <c r="C85" s="13" t="s">
        <v>544</v>
      </c>
      <c r="D85" s="9"/>
    </row>
    <row r="86" spans="1:4" ht="17" x14ac:dyDescent="0.2">
      <c r="A86" s="9" t="s">
        <v>457</v>
      </c>
      <c r="B86" s="9" t="s">
        <v>266</v>
      </c>
      <c r="C86" s="13" t="s">
        <v>545</v>
      </c>
      <c r="D86" s="9"/>
    </row>
    <row r="87" spans="1:4" ht="17" x14ac:dyDescent="0.2">
      <c r="A87" s="9" t="s">
        <v>457</v>
      </c>
      <c r="B87" s="9" t="s">
        <v>268</v>
      </c>
      <c r="C87" s="13" t="s">
        <v>540</v>
      </c>
      <c r="D87" s="9"/>
    </row>
    <row r="88" spans="1:4" ht="17" x14ac:dyDescent="0.2">
      <c r="A88" s="9" t="s">
        <v>457</v>
      </c>
      <c r="B88" s="9" t="s">
        <v>268</v>
      </c>
      <c r="C88" s="13" t="s">
        <v>546</v>
      </c>
      <c r="D88" s="9"/>
    </row>
    <row r="89" spans="1:4" ht="17" x14ac:dyDescent="0.2">
      <c r="A89" s="9" t="s">
        <v>457</v>
      </c>
      <c r="B89" s="9" t="s">
        <v>268</v>
      </c>
      <c r="C89" s="13" t="s">
        <v>547</v>
      </c>
      <c r="D89" s="9"/>
    </row>
    <row r="90" spans="1:4" ht="17" x14ac:dyDescent="0.2">
      <c r="A90" s="9" t="s">
        <v>457</v>
      </c>
      <c r="B90" s="9" t="s">
        <v>268</v>
      </c>
      <c r="C90" s="13" t="s">
        <v>548</v>
      </c>
      <c r="D90" s="9"/>
    </row>
    <row r="91" spans="1:4" ht="17" x14ac:dyDescent="0.2">
      <c r="A91" s="9" t="s">
        <v>457</v>
      </c>
      <c r="B91" s="9" t="s">
        <v>268</v>
      </c>
      <c r="C91" s="13" t="s">
        <v>549</v>
      </c>
      <c r="D91" s="9"/>
    </row>
    <row r="92" spans="1:4" ht="17" x14ac:dyDescent="0.2">
      <c r="A92" s="9" t="s">
        <v>457</v>
      </c>
      <c r="B92" s="9" t="s">
        <v>268</v>
      </c>
      <c r="C92" s="13" t="s">
        <v>550</v>
      </c>
      <c r="D92" s="9"/>
    </row>
    <row r="93" spans="1:4" ht="17" x14ac:dyDescent="0.2">
      <c r="A93" s="9" t="s">
        <v>457</v>
      </c>
      <c r="B93" s="9" t="s">
        <v>270</v>
      </c>
      <c r="C93" s="14" t="s">
        <v>551</v>
      </c>
      <c r="D93" s="14" t="s">
        <v>555</v>
      </c>
    </row>
    <row r="94" spans="1:4" ht="17" x14ac:dyDescent="0.2">
      <c r="A94" s="9" t="s">
        <v>457</v>
      </c>
      <c r="B94" s="9" t="s">
        <v>270</v>
      </c>
      <c r="C94" s="14" t="s">
        <v>552</v>
      </c>
      <c r="D94" s="14" t="s">
        <v>556</v>
      </c>
    </row>
    <row r="95" spans="1:4" ht="17" x14ac:dyDescent="0.2">
      <c r="A95" s="9" t="s">
        <v>457</v>
      </c>
      <c r="B95" s="9" t="s">
        <v>270</v>
      </c>
      <c r="C95" s="14" t="s">
        <v>553</v>
      </c>
      <c r="D95" s="14" t="s">
        <v>536</v>
      </c>
    </row>
    <row r="96" spans="1:4" ht="17" x14ac:dyDescent="0.2">
      <c r="A96" s="9" t="s">
        <v>457</v>
      </c>
      <c r="B96" s="9" t="s">
        <v>270</v>
      </c>
      <c r="C96" s="14" t="s">
        <v>554</v>
      </c>
      <c r="D96" s="14" t="s">
        <v>557</v>
      </c>
    </row>
    <row r="97" spans="1:4" ht="17" x14ac:dyDescent="0.2">
      <c r="A97" s="9" t="s">
        <v>457</v>
      </c>
      <c r="B97" s="9" t="s">
        <v>270</v>
      </c>
      <c r="C97" s="14" t="s">
        <v>549</v>
      </c>
      <c r="D97" s="14" t="s">
        <v>558</v>
      </c>
    </row>
    <row r="98" spans="1:4" x14ac:dyDescent="0.2">
      <c r="A98" s="9" t="s">
        <v>457</v>
      </c>
      <c r="B98" s="9" t="s">
        <v>270</v>
      </c>
      <c r="C98" s="9"/>
      <c r="D98" s="9"/>
    </row>
    <row r="99" spans="1:4" x14ac:dyDescent="0.2">
      <c r="A99" s="9" t="s">
        <v>457</v>
      </c>
      <c r="B99" s="9" t="s">
        <v>270</v>
      </c>
      <c r="C99" s="9"/>
      <c r="D99" s="9"/>
    </row>
    <row r="100" spans="1:4" x14ac:dyDescent="0.2">
      <c r="A100" s="9" t="s">
        <v>457</v>
      </c>
      <c r="B100" s="9" t="s">
        <v>270</v>
      </c>
      <c r="C100" s="9"/>
      <c r="D100" s="9"/>
    </row>
    <row r="101" spans="1:4" x14ac:dyDescent="0.2">
      <c r="A101" s="9" t="s">
        <v>458</v>
      </c>
      <c r="B101" s="9" t="s">
        <v>270</v>
      </c>
      <c r="C101" s="9"/>
      <c r="D101" s="9"/>
    </row>
    <row r="102" spans="1:4" x14ac:dyDescent="0.2">
      <c r="A102" s="9" t="s">
        <v>458</v>
      </c>
      <c r="B102" s="9" t="s">
        <v>270</v>
      </c>
      <c r="C102" s="9"/>
      <c r="D102" s="9"/>
    </row>
    <row r="103" spans="1:4" ht="17" x14ac:dyDescent="0.2">
      <c r="A103" s="9" t="s">
        <v>458</v>
      </c>
      <c r="B103" s="9" t="s">
        <v>274</v>
      </c>
      <c r="C103" s="13" t="s">
        <v>559</v>
      </c>
      <c r="D103" s="9"/>
    </row>
    <row r="104" spans="1:4" ht="17" x14ac:dyDescent="0.2">
      <c r="A104" s="9" t="s">
        <v>458</v>
      </c>
      <c r="B104" s="9" t="s">
        <v>274</v>
      </c>
      <c r="C104" s="13" t="s">
        <v>560</v>
      </c>
      <c r="D104" s="9"/>
    </row>
    <row r="105" spans="1:4" ht="17" x14ac:dyDescent="0.2">
      <c r="A105" s="9" t="s">
        <v>458</v>
      </c>
      <c r="B105" s="9" t="s">
        <v>274</v>
      </c>
      <c r="C105" s="13" t="s">
        <v>561</v>
      </c>
      <c r="D105" s="9"/>
    </row>
    <row r="106" spans="1:4" ht="17" x14ac:dyDescent="0.2">
      <c r="A106" s="9" t="s">
        <v>458</v>
      </c>
      <c r="B106" s="9" t="s">
        <v>274</v>
      </c>
      <c r="C106" s="13" t="s">
        <v>562</v>
      </c>
      <c r="D106" s="9"/>
    </row>
    <row r="107" spans="1:4" ht="17" x14ac:dyDescent="0.2">
      <c r="A107" s="9" t="s">
        <v>458</v>
      </c>
      <c r="B107" s="9" t="s">
        <v>276</v>
      </c>
      <c r="C107" s="13" t="s">
        <v>563</v>
      </c>
      <c r="D107" s="9"/>
    </row>
    <row r="108" spans="1:4" ht="17" x14ac:dyDescent="0.2">
      <c r="A108" s="9" t="s">
        <v>458</v>
      </c>
      <c r="B108" s="9" t="s">
        <v>276</v>
      </c>
      <c r="C108" s="13" t="s">
        <v>564</v>
      </c>
      <c r="D108" s="9"/>
    </row>
    <row r="109" spans="1:4" ht="17" x14ac:dyDescent="0.2">
      <c r="A109" s="9" t="s">
        <v>458</v>
      </c>
      <c r="B109" s="9" t="s">
        <v>276</v>
      </c>
      <c r="C109" s="13" t="s">
        <v>565</v>
      </c>
      <c r="D109" s="9"/>
    </row>
    <row r="110" spans="1:4" ht="17" x14ac:dyDescent="0.2">
      <c r="A110" s="9" t="s">
        <v>458</v>
      </c>
      <c r="B110" s="9" t="s">
        <v>278</v>
      </c>
      <c r="C110" s="14" t="s">
        <v>559</v>
      </c>
      <c r="D110" s="14" t="s">
        <v>569</v>
      </c>
    </row>
    <row r="111" spans="1:4" ht="17" x14ac:dyDescent="0.2">
      <c r="A111" s="9" t="s">
        <v>458</v>
      </c>
      <c r="B111" s="9" t="s">
        <v>278</v>
      </c>
      <c r="C111" s="14" t="s">
        <v>566</v>
      </c>
      <c r="D111" s="14" t="s">
        <v>570</v>
      </c>
    </row>
    <row r="112" spans="1:4" ht="17" x14ac:dyDescent="0.2">
      <c r="A112" s="9" t="s">
        <v>458</v>
      </c>
      <c r="B112" s="9" t="s">
        <v>278</v>
      </c>
      <c r="C112" s="14" t="s">
        <v>561</v>
      </c>
      <c r="D112" s="14" t="s">
        <v>571</v>
      </c>
    </row>
    <row r="113" spans="1:4" ht="17" x14ac:dyDescent="0.2">
      <c r="A113" s="9" t="s">
        <v>458</v>
      </c>
      <c r="B113" s="9" t="s">
        <v>278</v>
      </c>
      <c r="C113" s="14" t="s">
        <v>567</v>
      </c>
      <c r="D113" s="14" t="s">
        <v>572</v>
      </c>
    </row>
    <row r="114" spans="1:4" ht="17" x14ac:dyDescent="0.2">
      <c r="A114" s="9" t="s">
        <v>458</v>
      </c>
      <c r="B114" s="9" t="s">
        <v>278</v>
      </c>
      <c r="C114" s="14" t="s">
        <v>568</v>
      </c>
      <c r="D114" s="14" t="s">
        <v>573</v>
      </c>
    </row>
    <row r="115" spans="1:4" x14ac:dyDescent="0.2">
      <c r="A115" s="9" t="s">
        <v>458</v>
      </c>
      <c r="B115" s="9" t="s">
        <v>278</v>
      </c>
      <c r="C115" s="9"/>
      <c r="D115" s="9"/>
    </row>
    <row r="116" spans="1:4" x14ac:dyDescent="0.2">
      <c r="A116" s="9" t="s">
        <v>458</v>
      </c>
      <c r="B116" s="9" t="s">
        <v>278</v>
      </c>
      <c r="C116" s="9"/>
      <c r="D116" s="9"/>
    </row>
    <row r="117" spans="1:4" x14ac:dyDescent="0.2">
      <c r="A117" s="9" t="s">
        <v>458</v>
      </c>
      <c r="B117" s="9" t="s">
        <v>278</v>
      </c>
      <c r="C117" s="9"/>
      <c r="D117" s="9"/>
    </row>
    <row r="118" spans="1:4" x14ac:dyDescent="0.2">
      <c r="A118" s="9" t="s">
        <v>458</v>
      </c>
      <c r="B118" s="9" t="s">
        <v>278</v>
      </c>
      <c r="C118" s="9"/>
      <c r="D118" s="9"/>
    </row>
    <row r="119" spans="1:4" x14ac:dyDescent="0.2">
      <c r="A119" s="9" t="s">
        <v>459</v>
      </c>
      <c r="B119" s="9" t="s">
        <v>278</v>
      </c>
      <c r="C119" s="9"/>
      <c r="D119" s="9"/>
    </row>
    <row r="120" spans="1:4" x14ac:dyDescent="0.2">
      <c r="A120" s="9" t="s">
        <v>459</v>
      </c>
      <c r="B120" s="9" t="s">
        <v>278</v>
      </c>
      <c r="C120" s="9"/>
      <c r="D120" s="9"/>
    </row>
    <row r="121" spans="1:4" ht="17" x14ac:dyDescent="0.2">
      <c r="A121" s="9" t="s">
        <v>459</v>
      </c>
      <c r="B121" s="9" t="s">
        <v>282</v>
      </c>
      <c r="C121" s="13" t="s">
        <v>574</v>
      </c>
      <c r="D121" s="9"/>
    </row>
    <row r="122" spans="1:4" ht="17" x14ac:dyDescent="0.2">
      <c r="A122" s="9" t="s">
        <v>459</v>
      </c>
      <c r="B122" s="9" t="s">
        <v>282</v>
      </c>
      <c r="C122" s="13" t="s">
        <v>575</v>
      </c>
      <c r="D122" s="9"/>
    </row>
    <row r="123" spans="1:4" ht="17" x14ac:dyDescent="0.2">
      <c r="A123" s="9" t="s">
        <v>459</v>
      </c>
      <c r="B123" s="9" t="s">
        <v>282</v>
      </c>
      <c r="C123" s="13" t="s">
        <v>576</v>
      </c>
      <c r="D123" s="9"/>
    </row>
    <row r="124" spans="1:4" ht="17" x14ac:dyDescent="0.2">
      <c r="A124" s="9" t="s">
        <v>459</v>
      </c>
      <c r="B124" s="9" t="s">
        <v>282</v>
      </c>
      <c r="C124" s="13" t="s">
        <v>577</v>
      </c>
      <c r="D124" s="9"/>
    </row>
    <row r="125" spans="1:4" ht="17" x14ac:dyDescent="0.2">
      <c r="A125" s="9" t="s">
        <v>459</v>
      </c>
      <c r="B125" s="9" t="s">
        <v>282</v>
      </c>
      <c r="C125" s="13" t="s">
        <v>578</v>
      </c>
      <c r="D125" s="9"/>
    </row>
    <row r="126" spans="1:4" ht="17" x14ac:dyDescent="0.2">
      <c r="A126" s="9" t="s">
        <v>459</v>
      </c>
      <c r="B126" s="9" t="s">
        <v>282</v>
      </c>
      <c r="C126" s="13" t="s">
        <v>579</v>
      </c>
      <c r="D126" s="9"/>
    </row>
    <row r="127" spans="1:4" ht="17" x14ac:dyDescent="0.2">
      <c r="A127" s="9" t="s">
        <v>459</v>
      </c>
      <c r="B127" s="9" t="s">
        <v>282</v>
      </c>
      <c r="C127" s="13" t="s">
        <v>580</v>
      </c>
      <c r="D127" s="9"/>
    </row>
    <row r="128" spans="1:4" ht="17" x14ac:dyDescent="0.2">
      <c r="A128" s="9" t="s">
        <v>459</v>
      </c>
      <c r="B128" s="9" t="s">
        <v>284</v>
      </c>
      <c r="C128" s="13" t="s">
        <v>574</v>
      </c>
      <c r="D128" s="9"/>
    </row>
    <row r="129" spans="1:4" ht="17" x14ac:dyDescent="0.2">
      <c r="A129" s="9" t="s">
        <v>459</v>
      </c>
      <c r="B129" s="9" t="s">
        <v>284</v>
      </c>
      <c r="C129" s="13" t="s">
        <v>581</v>
      </c>
      <c r="D129" s="9"/>
    </row>
    <row r="130" spans="1:4" ht="17" x14ac:dyDescent="0.2">
      <c r="A130" s="9" t="s">
        <v>459</v>
      </c>
      <c r="B130" s="9" t="s">
        <v>284</v>
      </c>
      <c r="C130" s="13" t="s">
        <v>582</v>
      </c>
      <c r="D130" s="9"/>
    </row>
    <row r="131" spans="1:4" ht="17" x14ac:dyDescent="0.2">
      <c r="A131" s="9" t="s">
        <v>459</v>
      </c>
      <c r="B131" s="9" t="s">
        <v>284</v>
      </c>
      <c r="C131" s="13" t="s">
        <v>583</v>
      </c>
      <c r="D131" s="9"/>
    </row>
    <row r="132" spans="1:4" ht="17" x14ac:dyDescent="0.2">
      <c r="A132" s="9" t="s">
        <v>459</v>
      </c>
      <c r="B132" s="9" t="s">
        <v>284</v>
      </c>
      <c r="C132" s="13" t="s">
        <v>578</v>
      </c>
      <c r="D132" s="9"/>
    </row>
    <row r="133" spans="1:4" ht="17" x14ac:dyDescent="0.2">
      <c r="A133" s="9" t="s">
        <v>459</v>
      </c>
      <c r="B133" s="9" t="s">
        <v>284</v>
      </c>
      <c r="C133" s="13" t="s">
        <v>579</v>
      </c>
      <c r="D133" s="9"/>
    </row>
    <row r="134" spans="1:4" ht="17" x14ac:dyDescent="0.2">
      <c r="A134" s="9" t="s">
        <v>459</v>
      </c>
      <c r="B134" s="9" t="s">
        <v>284</v>
      </c>
      <c r="C134" s="13" t="s">
        <v>584</v>
      </c>
      <c r="D134" s="9"/>
    </row>
    <row r="135" spans="1:4" ht="17" x14ac:dyDescent="0.2">
      <c r="A135" s="9" t="s">
        <v>459</v>
      </c>
      <c r="B135" s="9" t="s">
        <v>286</v>
      </c>
      <c r="C135" s="16" t="s">
        <v>574</v>
      </c>
      <c r="D135" s="17"/>
    </row>
    <row r="136" spans="1:4" ht="17" x14ac:dyDescent="0.2">
      <c r="A136" s="9" t="s">
        <v>459</v>
      </c>
      <c r="B136" s="9" t="s">
        <v>286</v>
      </c>
      <c r="C136" s="14" t="s">
        <v>585</v>
      </c>
      <c r="D136" s="14" t="s">
        <v>590</v>
      </c>
    </row>
    <row r="137" spans="1:4" ht="17" x14ac:dyDescent="0.2">
      <c r="A137" s="9" t="s">
        <v>459</v>
      </c>
      <c r="B137" s="9" t="s">
        <v>286</v>
      </c>
      <c r="C137" s="14" t="s">
        <v>576</v>
      </c>
      <c r="D137" s="14" t="s">
        <v>591</v>
      </c>
    </row>
    <row r="138" spans="1:4" ht="17" x14ac:dyDescent="0.2">
      <c r="A138" s="9" t="s">
        <v>459</v>
      </c>
      <c r="B138" s="9" t="s">
        <v>286</v>
      </c>
      <c r="C138" s="14" t="s">
        <v>586</v>
      </c>
      <c r="D138" s="14" t="s">
        <v>592</v>
      </c>
    </row>
    <row r="139" spans="1:4" ht="17" x14ac:dyDescent="0.2">
      <c r="A139" s="9" t="s">
        <v>459</v>
      </c>
      <c r="B139" s="9" t="s">
        <v>286</v>
      </c>
      <c r="C139" s="14" t="s">
        <v>587</v>
      </c>
      <c r="D139" s="14" t="s">
        <v>593</v>
      </c>
    </row>
    <row r="140" spans="1:4" ht="17" x14ac:dyDescent="0.2">
      <c r="A140" s="9" t="s">
        <v>459</v>
      </c>
      <c r="B140" s="9" t="s">
        <v>286</v>
      </c>
      <c r="C140" s="14" t="s">
        <v>588</v>
      </c>
      <c r="D140" s="14" t="s">
        <v>594</v>
      </c>
    </row>
    <row r="141" spans="1:4" ht="17" x14ac:dyDescent="0.2">
      <c r="A141" s="9" t="s">
        <v>459</v>
      </c>
      <c r="B141" s="9" t="s">
        <v>286</v>
      </c>
      <c r="C141" s="14" t="s">
        <v>589</v>
      </c>
      <c r="D141" s="14" t="s">
        <v>595</v>
      </c>
    </row>
    <row r="142" spans="1:4" x14ac:dyDescent="0.2">
      <c r="A142" s="9" t="s">
        <v>459</v>
      </c>
      <c r="B142" s="9" t="s">
        <v>286</v>
      </c>
      <c r="C142" s="9"/>
      <c r="D142" s="9"/>
    </row>
    <row r="143" spans="1:4" x14ac:dyDescent="0.2">
      <c r="A143" s="9" t="s">
        <v>459</v>
      </c>
      <c r="B143" s="9" t="s">
        <v>286</v>
      </c>
      <c r="C143" s="9"/>
      <c r="D143" s="9"/>
    </row>
    <row r="144" spans="1:4" x14ac:dyDescent="0.2">
      <c r="A144" s="9" t="s">
        <v>460</v>
      </c>
      <c r="B144" s="9" t="s">
        <v>286</v>
      </c>
      <c r="C144" s="9"/>
      <c r="D144" s="9"/>
    </row>
    <row r="145" spans="1:4" x14ac:dyDescent="0.2">
      <c r="A145" s="9" t="s">
        <v>460</v>
      </c>
      <c r="B145" s="9" t="s">
        <v>286</v>
      </c>
      <c r="C145" s="9"/>
      <c r="D145" s="9"/>
    </row>
    <row r="146" spans="1:4" ht="17" x14ac:dyDescent="0.2">
      <c r="A146" s="9" t="s">
        <v>460</v>
      </c>
      <c r="B146" s="9" t="s">
        <v>290</v>
      </c>
      <c r="C146" s="13" t="s">
        <v>596</v>
      </c>
      <c r="D146" s="9"/>
    </row>
    <row r="147" spans="1:4" ht="17" x14ac:dyDescent="0.2">
      <c r="A147" s="9" t="s">
        <v>460</v>
      </c>
      <c r="B147" s="9" t="s">
        <v>290</v>
      </c>
      <c r="C147" s="13" t="s">
        <v>597</v>
      </c>
      <c r="D147" s="9"/>
    </row>
    <row r="148" spans="1:4" ht="17" x14ac:dyDescent="0.2">
      <c r="A148" s="9" t="s">
        <v>460</v>
      </c>
      <c r="B148" s="9" t="s">
        <v>290</v>
      </c>
      <c r="C148" s="13" t="s">
        <v>598</v>
      </c>
      <c r="D148" s="9"/>
    </row>
    <row r="149" spans="1:4" ht="17" x14ac:dyDescent="0.2">
      <c r="A149" s="9" t="s">
        <v>460</v>
      </c>
      <c r="B149" s="9" t="s">
        <v>290</v>
      </c>
      <c r="C149" s="13" t="s">
        <v>599</v>
      </c>
      <c r="D149" s="9"/>
    </row>
    <row r="150" spans="1:4" ht="17" x14ac:dyDescent="0.2">
      <c r="A150" s="9" t="s">
        <v>460</v>
      </c>
      <c r="B150" s="9" t="s">
        <v>292</v>
      </c>
      <c r="C150" s="13" t="s">
        <v>596</v>
      </c>
      <c r="D150" s="9"/>
    </row>
    <row r="151" spans="1:4" ht="17" x14ac:dyDescent="0.2">
      <c r="A151" s="9" t="s">
        <v>460</v>
      </c>
      <c r="B151" s="9" t="s">
        <v>292</v>
      </c>
      <c r="C151" s="13" t="s">
        <v>600</v>
      </c>
      <c r="D151" s="9"/>
    </row>
    <row r="152" spans="1:4" ht="17" x14ac:dyDescent="0.2">
      <c r="A152" s="9" t="s">
        <v>460</v>
      </c>
      <c r="B152" s="9" t="s">
        <v>292</v>
      </c>
      <c r="C152" s="13" t="s">
        <v>601</v>
      </c>
      <c r="D152" s="9"/>
    </row>
    <row r="153" spans="1:4" ht="17" x14ac:dyDescent="0.2">
      <c r="A153" s="9" t="s">
        <v>460</v>
      </c>
      <c r="B153" s="9" t="s">
        <v>292</v>
      </c>
      <c r="C153" s="13" t="s">
        <v>602</v>
      </c>
      <c r="D153" s="9"/>
    </row>
    <row r="154" spans="1:4" ht="17" x14ac:dyDescent="0.2">
      <c r="A154" s="9" t="s">
        <v>460</v>
      </c>
      <c r="B154" s="9" t="s">
        <v>292</v>
      </c>
      <c r="C154" s="13" t="s">
        <v>603</v>
      </c>
      <c r="D154" s="9"/>
    </row>
    <row r="155" spans="1:4" ht="17" x14ac:dyDescent="0.2">
      <c r="A155" s="9" t="s">
        <v>460</v>
      </c>
      <c r="B155" s="9" t="s">
        <v>294</v>
      </c>
      <c r="C155" s="14" t="s">
        <v>596</v>
      </c>
      <c r="D155" s="14" t="s">
        <v>604</v>
      </c>
    </row>
    <row r="156" spans="1:4" ht="17" x14ac:dyDescent="0.2">
      <c r="A156" s="9" t="s">
        <v>460</v>
      </c>
      <c r="B156" s="9" t="s">
        <v>294</v>
      </c>
      <c r="C156" s="14" t="s">
        <v>597</v>
      </c>
      <c r="D156" s="14" t="s">
        <v>605</v>
      </c>
    </row>
    <row r="157" spans="1:4" ht="17" x14ac:dyDescent="0.2">
      <c r="A157" s="9" t="s">
        <v>460</v>
      </c>
      <c r="B157" s="9" t="s">
        <v>294</v>
      </c>
      <c r="C157" s="14" t="s">
        <v>598</v>
      </c>
      <c r="D157" s="14" t="s">
        <v>606</v>
      </c>
    </row>
    <row r="158" spans="1:4" ht="17" x14ac:dyDescent="0.2">
      <c r="A158" s="9" t="s">
        <v>460</v>
      </c>
      <c r="B158" s="9" t="s">
        <v>294</v>
      </c>
      <c r="C158" s="14" t="s">
        <v>599</v>
      </c>
      <c r="D158" s="14" t="s">
        <v>556</v>
      </c>
    </row>
    <row r="159" spans="1:4" x14ac:dyDescent="0.2">
      <c r="A159" s="9" t="s">
        <v>460</v>
      </c>
      <c r="B159" s="9" t="s">
        <v>294</v>
      </c>
      <c r="C159" s="9"/>
      <c r="D159" s="9"/>
    </row>
    <row r="160" spans="1:4" x14ac:dyDescent="0.2">
      <c r="A160" s="9" t="s">
        <v>460</v>
      </c>
      <c r="B160" s="9" t="s">
        <v>294</v>
      </c>
      <c r="C160" s="9"/>
      <c r="D160" s="9"/>
    </row>
    <row r="161" spans="1:4" ht="17" x14ac:dyDescent="0.2">
      <c r="A161" s="9" t="s">
        <v>461</v>
      </c>
      <c r="B161" s="9" t="s">
        <v>299</v>
      </c>
      <c r="C161" s="13" t="s">
        <v>607</v>
      </c>
      <c r="D161" s="9"/>
    </row>
    <row r="162" spans="1:4" ht="17" x14ac:dyDescent="0.2">
      <c r="A162" s="9" t="s">
        <v>461</v>
      </c>
      <c r="B162" s="9" t="s">
        <v>299</v>
      </c>
      <c r="C162" s="13" t="s">
        <v>608</v>
      </c>
      <c r="D162" s="9"/>
    </row>
    <row r="163" spans="1:4" ht="17" x14ac:dyDescent="0.2">
      <c r="A163" s="9" t="s">
        <v>461</v>
      </c>
      <c r="B163" s="9" t="s">
        <v>299</v>
      </c>
      <c r="C163" s="13" t="s">
        <v>609</v>
      </c>
      <c r="D163" s="9"/>
    </row>
    <row r="164" spans="1:4" ht="17" x14ac:dyDescent="0.2">
      <c r="A164" s="9" t="s">
        <v>461</v>
      </c>
      <c r="B164" s="9" t="s">
        <v>299</v>
      </c>
      <c r="C164" s="13" t="s">
        <v>610</v>
      </c>
      <c r="D164" s="9"/>
    </row>
    <row r="165" spans="1:4" ht="17" x14ac:dyDescent="0.2">
      <c r="A165" s="9" t="s">
        <v>461</v>
      </c>
      <c r="B165" s="9" t="s">
        <v>299</v>
      </c>
      <c r="C165" s="13" t="s">
        <v>611</v>
      </c>
      <c r="D165" s="9"/>
    </row>
    <row r="166" spans="1:4" ht="17" x14ac:dyDescent="0.2">
      <c r="A166" s="9" t="s">
        <v>461</v>
      </c>
      <c r="B166" s="9" t="s">
        <v>302</v>
      </c>
      <c r="C166" s="13" t="s">
        <v>607</v>
      </c>
      <c r="D166" s="9"/>
    </row>
    <row r="167" spans="1:4" ht="17" x14ac:dyDescent="0.2">
      <c r="A167" s="9" t="s">
        <v>461</v>
      </c>
      <c r="B167" s="9" t="s">
        <v>302</v>
      </c>
      <c r="C167" s="13" t="s">
        <v>612</v>
      </c>
      <c r="D167" s="9"/>
    </row>
    <row r="168" spans="1:4" ht="17" x14ac:dyDescent="0.2">
      <c r="A168" s="9" t="s">
        <v>461</v>
      </c>
      <c r="B168" s="9" t="s">
        <v>302</v>
      </c>
      <c r="C168" s="13" t="s">
        <v>613</v>
      </c>
      <c r="D168" s="9"/>
    </row>
    <row r="169" spans="1:4" ht="17" x14ac:dyDescent="0.2">
      <c r="A169" s="9" t="s">
        <v>461</v>
      </c>
      <c r="B169" s="9" t="s">
        <v>302</v>
      </c>
      <c r="C169" s="13" t="s">
        <v>614</v>
      </c>
      <c r="D169" s="9"/>
    </row>
    <row r="170" spans="1:4" ht="17" x14ac:dyDescent="0.2">
      <c r="A170" s="9" t="s">
        <v>461</v>
      </c>
      <c r="B170" s="9" t="s">
        <v>302</v>
      </c>
      <c r="C170" s="13" t="s">
        <v>615</v>
      </c>
      <c r="D170" s="9"/>
    </row>
    <row r="171" spans="1:4" ht="17" x14ac:dyDescent="0.2">
      <c r="A171" s="9" t="s">
        <v>461</v>
      </c>
      <c r="B171" s="9" t="s">
        <v>304</v>
      </c>
      <c r="C171" s="14" t="s">
        <v>616</v>
      </c>
      <c r="D171" s="14" t="s">
        <v>619</v>
      </c>
    </row>
    <row r="172" spans="1:4" ht="17" x14ac:dyDescent="0.2">
      <c r="A172" s="9" t="s">
        <v>461</v>
      </c>
      <c r="B172" s="9" t="s">
        <v>304</v>
      </c>
      <c r="C172" s="14" t="s">
        <v>608</v>
      </c>
      <c r="D172" s="14" t="s">
        <v>620</v>
      </c>
    </row>
    <row r="173" spans="1:4" ht="17" x14ac:dyDescent="0.2">
      <c r="A173" s="9" t="s">
        <v>461</v>
      </c>
      <c r="B173" s="9" t="s">
        <v>304</v>
      </c>
      <c r="C173" s="14" t="s">
        <v>617</v>
      </c>
      <c r="D173" s="14" t="s">
        <v>621</v>
      </c>
    </row>
    <row r="174" spans="1:4" ht="17" x14ac:dyDescent="0.2">
      <c r="A174" s="9" t="s">
        <v>461</v>
      </c>
      <c r="B174" s="9" t="s">
        <v>304</v>
      </c>
      <c r="C174" s="14" t="s">
        <v>614</v>
      </c>
      <c r="D174" s="14" t="s">
        <v>622</v>
      </c>
    </row>
    <row r="175" spans="1:4" ht="17" x14ac:dyDescent="0.2">
      <c r="A175" s="9" t="s">
        <v>461</v>
      </c>
      <c r="B175" s="9" t="s">
        <v>304</v>
      </c>
      <c r="C175" s="14" t="s">
        <v>618</v>
      </c>
      <c r="D175" s="14" t="s">
        <v>556</v>
      </c>
    </row>
    <row r="176" spans="1:4" x14ac:dyDescent="0.2">
      <c r="A176" s="9" t="s">
        <v>461</v>
      </c>
      <c r="B176" s="9" t="s">
        <v>304</v>
      </c>
      <c r="C176" s="9"/>
      <c r="D176" s="9"/>
    </row>
    <row r="177" spans="1:4" ht="17" x14ac:dyDescent="0.2">
      <c r="A177" s="9" t="s">
        <v>462</v>
      </c>
      <c r="B177" s="9" t="s">
        <v>308</v>
      </c>
      <c r="C177" s="13" t="s">
        <v>623</v>
      </c>
      <c r="D177" s="9"/>
    </row>
    <row r="178" spans="1:4" ht="17" x14ac:dyDescent="0.2">
      <c r="A178" s="9" t="s">
        <v>462</v>
      </c>
      <c r="B178" s="9" t="s">
        <v>308</v>
      </c>
      <c r="C178" s="13" t="s">
        <v>624</v>
      </c>
      <c r="D178" s="9"/>
    </row>
    <row r="179" spans="1:4" ht="17" x14ac:dyDescent="0.2">
      <c r="A179" s="9" t="s">
        <v>462</v>
      </c>
      <c r="B179" s="9" t="s">
        <v>308</v>
      </c>
      <c r="C179" s="13" t="s">
        <v>625</v>
      </c>
      <c r="D179" s="9"/>
    </row>
    <row r="180" spans="1:4" ht="17" x14ac:dyDescent="0.2">
      <c r="A180" s="9" t="s">
        <v>462</v>
      </c>
      <c r="B180" s="9" t="s">
        <v>308</v>
      </c>
      <c r="C180" s="13" t="s">
        <v>626</v>
      </c>
      <c r="D180" s="9"/>
    </row>
    <row r="181" spans="1:4" ht="17" x14ac:dyDescent="0.2">
      <c r="A181" s="9" t="s">
        <v>462</v>
      </c>
      <c r="B181" s="9" t="s">
        <v>308</v>
      </c>
      <c r="C181" s="13" t="s">
        <v>627</v>
      </c>
      <c r="D181" s="9"/>
    </row>
    <row r="182" spans="1:4" ht="17" x14ac:dyDescent="0.2">
      <c r="A182" s="9" t="s">
        <v>462</v>
      </c>
      <c r="B182" s="9" t="s">
        <v>308</v>
      </c>
      <c r="C182" s="13" t="s">
        <v>628</v>
      </c>
      <c r="D182" s="9"/>
    </row>
    <row r="183" spans="1:4" ht="17" x14ac:dyDescent="0.2">
      <c r="A183" s="9" t="s">
        <v>462</v>
      </c>
      <c r="B183" s="9" t="s">
        <v>310</v>
      </c>
      <c r="C183" s="13" t="s">
        <v>629</v>
      </c>
      <c r="D183" s="9"/>
    </row>
    <row r="184" spans="1:4" ht="17" x14ac:dyDescent="0.2">
      <c r="A184" s="9" t="s">
        <v>462</v>
      </c>
      <c r="B184" s="9" t="s">
        <v>310</v>
      </c>
      <c r="C184" s="13" t="s">
        <v>630</v>
      </c>
      <c r="D184" s="9"/>
    </row>
    <row r="185" spans="1:4" ht="17" x14ac:dyDescent="0.2">
      <c r="A185" s="9" t="s">
        <v>462</v>
      </c>
      <c r="B185" s="9" t="s">
        <v>310</v>
      </c>
      <c r="C185" s="13" t="s">
        <v>631</v>
      </c>
      <c r="D185" s="9"/>
    </row>
    <row r="186" spans="1:4" ht="17" x14ac:dyDescent="0.2">
      <c r="A186" s="9" t="s">
        <v>462</v>
      </c>
      <c r="B186" s="9" t="s">
        <v>310</v>
      </c>
      <c r="C186" s="13" t="s">
        <v>626</v>
      </c>
      <c r="D186" s="9"/>
    </row>
    <row r="187" spans="1:4" ht="17" x14ac:dyDescent="0.2">
      <c r="A187" s="9" t="s">
        <v>462</v>
      </c>
      <c r="B187" s="9" t="s">
        <v>310</v>
      </c>
      <c r="C187" s="13" t="s">
        <v>632</v>
      </c>
      <c r="D187" s="9"/>
    </row>
    <row r="188" spans="1:4" ht="17" x14ac:dyDescent="0.2">
      <c r="A188" s="9" t="s">
        <v>462</v>
      </c>
      <c r="B188" s="9" t="s">
        <v>310</v>
      </c>
      <c r="C188" s="13" t="s">
        <v>633</v>
      </c>
      <c r="D188" s="9"/>
    </row>
    <row r="189" spans="1:4" ht="17" x14ac:dyDescent="0.2">
      <c r="A189" s="9" t="s">
        <v>462</v>
      </c>
      <c r="B189" s="9" t="s">
        <v>310</v>
      </c>
      <c r="C189" s="13" t="s">
        <v>634</v>
      </c>
      <c r="D189" s="9"/>
    </row>
    <row r="190" spans="1:4" ht="17" x14ac:dyDescent="0.2">
      <c r="A190" s="9" t="s">
        <v>462</v>
      </c>
      <c r="B190" s="9" t="s">
        <v>310</v>
      </c>
      <c r="C190" s="13" t="s">
        <v>635</v>
      </c>
      <c r="D190" s="9"/>
    </row>
    <row r="191" spans="1:4" ht="17" x14ac:dyDescent="0.2">
      <c r="A191" s="9" t="s">
        <v>462</v>
      </c>
      <c r="B191" s="9" t="s">
        <v>312</v>
      </c>
      <c r="C191" s="14" t="s">
        <v>623</v>
      </c>
      <c r="D191" s="14" t="s">
        <v>639</v>
      </c>
    </row>
    <row r="192" spans="1:4" ht="17" x14ac:dyDescent="0.2">
      <c r="A192" s="9" t="s">
        <v>462</v>
      </c>
      <c r="B192" s="9" t="s">
        <v>312</v>
      </c>
      <c r="C192" s="14" t="s">
        <v>362</v>
      </c>
      <c r="D192" s="14" t="s">
        <v>640</v>
      </c>
    </row>
    <row r="193" spans="1:4" ht="17" x14ac:dyDescent="0.2">
      <c r="A193" s="9" t="s">
        <v>462</v>
      </c>
      <c r="B193" s="9" t="s">
        <v>312</v>
      </c>
      <c r="C193" s="14" t="s">
        <v>631</v>
      </c>
      <c r="D193" s="14" t="s">
        <v>641</v>
      </c>
    </row>
    <row r="194" spans="1:4" ht="17" x14ac:dyDescent="0.2">
      <c r="A194" s="9" t="s">
        <v>462</v>
      </c>
      <c r="B194" s="9" t="s">
        <v>312</v>
      </c>
      <c r="C194" s="16" t="s">
        <v>636</v>
      </c>
      <c r="D194" s="17"/>
    </row>
    <row r="195" spans="1:4" ht="17" x14ac:dyDescent="0.2">
      <c r="A195" s="9" t="s">
        <v>462</v>
      </c>
      <c r="B195" s="9" t="s">
        <v>312</v>
      </c>
      <c r="C195" s="14" t="s">
        <v>637</v>
      </c>
      <c r="D195" s="14" t="s">
        <v>642</v>
      </c>
    </row>
    <row r="196" spans="1:4" ht="17" x14ac:dyDescent="0.2">
      <c r="A196" s="9" t="s">
        <v>462</v>
      </c>
      <c r="B196" s="9" t="s">
        <v>312</v>
      </c>
      <c r="C196" s="14" t="s">
        <v>638</v>
      </c>
      <c r="D196" s="14" t="s">
        <v>643</v>
      </c>
    </row>
    <row r="197" spans="1:4" x14ac:dyDescent="0.2">
      <c r="A197" s="9" t="s">
        <v>462</v>
      </c>
      <c r="B197" s="9" t="s">
        <v>312</v>
      </c>
      <c r="C197" s="9"/>
      <c r="D197" s="9"/>
    </row>
    <row r="198" spans="1:4" x14ac:dyDescent="0.2">
      <c r="A198" s="9" t="s">
        <v>462</v>
      </c>
      <c r="B198" s="9" t="s">
        <v>312</v>
      </c>
      <c r="C198" s="9"/>
      <c r="D198" s="9"/>
    </row>
    <row r="199" spans="1:4" x14ac:dyDescent="0.2">
      <c r="A199" s="9" t="s">
        <v>463</v>
      </c>
      <c r="B199" s="9" t="s">
        <v>312</v>
      </c>
      <c r="C199" s="9"/>
      <c r="D199" s="9"/>
    </row>
    <row r="200" spans="1:4" x14ac:dyDescent="0.2">
      <c r="A200" s="9" t="s">
        <v>463</v>
      </c>
      <c r="B200" s="9" t="s">
        <v>312</v>
      </c>
      <c r="C200" s="9"/>
      <c r="D200" s="9"/>
    </row>
    <row r="201" spans="1:4" ht="17" x14ac:dyDescent="0.2">
      <c r="A201" s="9" t="s">
        <v>463</v>
      </c>
      <c r="B201" s="9" t="s">
        <v>316</v>
      </c>
      <c r="C201" s="13" t="s">
        <v>644</v>
      </c>
      <c r="D201" s="9"/>
    </row>
    <row r="202" spans="1:4" ht="17" x14ac:dyDescent="0.2">
      <c r="A202" s="9" t="s">
        <v>463</v>
      </c>
      <c r="B202" s="9" t="s">
        <v>316</v>
      </c>
      <c r="C202" s="13" t="s">
        <v>645</v>
      </c>
      <c r="D202" s="9"/>
    </row>
    <row r="203" spans="1:4" ht="17" x14ac:dyDescent="0.2">
      <c r="A203" s="9" t="s">
        <v>463</v>
      </c>
      <c r="B203" s="9" t="s">
        <v>316</v>
      </c>
      <c r="C203" s="13" t="s">
        <v>646</v>
      </c>
      <c r="D203" s="9"/>
    </row>
    <row r="204" spans="1:4" ht="17" x14ac:dyDescent="0.2">
      <c r="A204" s="9" t="s">
        <v>463</v>
      </c>
      <c r="B204" s="9" t="s">
        <v>316</v>
      </c>
      <c r="C204" s="13" t="s">
        <v>647</v>
      </c>
      <c r="D204" s="9"/>
    </row>
    <row r="205" spans="1:4" ht="17" x14ac:dyDescent="0.2">
      <c r="A205" s="9" t="s">
        <v>463</v>
      </c>
      <c r="B205" s="9" t="s">
        <v>316</v>
      </c>
      <c r="C205" s="13" t="s">
        <v>648</v>
      </c>
      <c r="D205" s="9"/>
    </row>
    <row r="206" spans="1:4" ht="17" x14ac:dyDescent="0.2">
      <c r="A206" s="9" t="s">
        <v>463</v>
      </c>
      <c r="B206" s="9" t="s">
        <v>316</v>
      </c>
      <c r="C206" s="13" t="s">
        <v>649</v>
      </c>
      <c r="D206" s="9"/>
    </row>
    <row r="207" spans="1:4" ht="17" x14ac:dyDescent="0.2">
      <c r="A207" s="9" t="s">
        <v>463</v>
      </c>
      <c r="B207" s="9" t="s">
        <v>318</v>
      </c>
      <c r="C207" s="13" t="s">
        <v>644</v>
      </c>
      <c r="D207" s="9"/>
    </row>
    <row r="208" spans="1:4" ht="17" x14ac:dyDescent="0.2">
      <c r="A208" s="9" t="s">
        <v>463</v>
      </c>
      <c r="B208" s="9" t="s">
        <v>318</v>
      </c>
      <c r="C208" s="13" t="s">
        <v>650</v>
      </c>
      <c r="D208" s="9"/>
    </row>
    <row r="209" spans="1:4" ht="17" x14ac:dyDescent="0.2">
      <c r="A209" s="9" t="s">
        <v>463</v>
      </c>
      <c r="B209" s="9" t="s">
        <v>318</v>
      </c>
      <c r="C209" s="13" t="s">
        <v>651</v>
      </c>
      <c r="D209" s="9"/>
    </row>
    <row r="210" spans="1:4" ht="17" x14ac:dyDescent="0.2">
      <c r="A210" s="9" t="s">
        <v>463</v>
      </c>
      <c r="B210" s="9" t="s">
        <v>318</v>
      </c>
      <c r="C210" s="13" t="s">
        <v>652</v>
      </c>
      <c r="D210" s="9"/>
    </row>
    <row r="211" spans="1:4" ht="17" x14ac:dyDescent="0.2">
      <c r="A211" s="9" t="s">
        <v>463</v>
      </c>
      <c r="B211" s="9" t="s">
        <v>318</v>
      </c>
      <c r="C211" s="13" t="s">
        <v>648</v>
      </c>
      <c r="D211" s="9"/>
    </row>
    <row r="212" spans="1:4" ht="17" x14ac:dyDescent="0.2">
      <c r="A212" s="9" t="s">
        <v>463</v>
      </c>
      <c r="B212" s="9" t="s">
        <v>318</v>
      </c>
      <c r="C212" s="13" t="s">
        <v>628</v>
      </c>
      <c r="D212" s="9"/>
    </row>
    <row r="213" spans="1:4" ht="17" x14ac:dyDescent="0.2">
      <c r="A213" s="9" t="s">
        <v>463</v>
      </c>
      <c r="B213" s="9" t="s">
        <v>320</v>
      </c>
      <c r="C213" s="14" t="s">
        <v>653</v>
      </c>
      <c r="D213" s="14" t="s">
        <v>656</v>
      </c>
    </row>
    <row r="214" spans="1:4" ht="17" x14ac:dyDescent="0.2">
      <c r="A214" s="9" t="s">
        <v>463</v>
      </c>
      <c r="B214" s="9" t="s">
        <v>320</v>
      </c>
      <c r="C214" s="14" t="s">
        <v>645</v>
      </c>
      <c r="D214" s="14" t="s">
        <v>657</v>
      </c>
    </row>
    <row r="215" spans="1:4" ht="17" x14ac:dyDescent="0.2">
      <c r="A215" s="9" t="s">
        <v>463</v>
      </c>
      <c r="B215" s="9" t="s">
        <v>320</v>
      </c>
      <c r="C215" s="14" t="s">
        <v>654</v>
      </c>
      <c r="D215" s="14" t="s">
        <v>658</v>
      </c>
    </row>
    <row r="216" spans="1:4" ht="17" x14ac:dyDescent="0.2">
      <c r="A216" s="9" t="s">
        <v>463</v>
      </c>
      <c r="B216" s="9" t="s">
        <v>320</v>
      </c>
      <c r="C216" s="14" t="s">
        <v>647</v>
      </c>
      <c r="D216" s="14" t="s">
        <v>659</v>
      </c>
    </row>
    <row r="217" spans="1:4" ht="17" x14ac:dyDescent="0.2">
      <c r="A217" s="9" t="s">
        <v>463</v>
      </c>
      <c r="B217" s="9" t="s">
        <v>320</v>
      </c>
      <c r="C217" s="14" t="s">
        <v>655</v>
      </c>
      <c r="D217" s="14" t="s">
        <v>570</v>
      </c>
    </row>
    <row r="218" spans="1:4" ht="17" x14ac:dyDescent="0.2">
      <c r="A218" s="9" t="s">
        <v>463</v>
      </c>
      <c r="B218" s="9" t="s">
        <v>320</v>
      </c>
      <c r="C218" s="14" t="s">
        <v>628</v>
      </c>
      <c r="D218" s="14" t="s">
        <v>660</v>
      </c>
    </row>
    <row r="219" spans="1:4" x14ac:dyDescent="0.2">
      <c r="A219" s="9" t="s">
        <v>463</v>
      </c>
      <c r="B219" s="9" t="s">
        <v>320</v>
      </c>
      <c r="C219" s="9"/>
      <c r="D219" s="9"/>
    </row>
    <row r="220" spans="1:4" x14ac:dyDescent="0.2">
      <c r="A220" s="9" t="s">
        <v>463</v>
      </c>
      <c r="B220" s="9" t="s">
        <v>320</v>
      </c>
      <c r="C220" s="9"/>
      <c r="D220" s="9"/>
    </row>
    <row r="221" spans="1:4" ht="17" x14ac:dyDescent="0.2">
      <c r="A221" s="9" t="s">
        <v>464</v>
      </c>
      <c r="B221" s="9" t="s">
        <v>323</v>
      </c>
      <c r="C221" s="13" t="s">
        <v>499</v>
      </c>
      <c r="D221" s="9"/>
    </row>
    <row r="222" spans="1:4" ht="17" x14ac:dyDescent="0.2">
      <c r="A222" s="9" t="s">
        <v>464</v>
      </c>
      <c r="B222" s="9" t="s">
        <v>323</v>
      </c>
      <c r="C222" s="13" t="s">
        <v>661</v>
      </c>
      <c r="D222" s="9"/>
    </row>
    <row r="223" spans="1:4" ht="17" x14ac:dyDescent="0.2">
      <c r="A223" s="9" t="s">
        <v>464</v>
      </c>
      <c r="B223" s="9" t="s">
        <v>323</v>
      </c>
      <c r="C223" s="13" t="s">
        <v>662</v>
      </c>
      <c r="D223" s="9"/>
    </row>
    <row r="224" spans="1:4" ht="17" x14ac:dyDescent="0.2">
      <c r="A224" s="9" t="s">
        <v>464</v>
      </c>
      <c r="B224" s="9" t="s">
        <v>323</v>
      </c>
      <c r="C224" s="13" t="s">
        <v>663</v>
      </c>
      <c r="D224" s="9"/>
    </row>
    <row r="225" spans="1:4" ht="17" x14ac:dyDescent="0.2">
      <c r="A225" s="9" t="s">
        <v>464</v>
      </c>
      <c r="B225" s="9" t="s">
        <v>323</v>
      </c>
      <c r="C225" s="13" t="s">
        <v>664</v>
      </c>
      <c r="D225" s="9"/>
    </row>
    <row r="226" spans="1:4" ht="17" x14ac:dyDescent="0.2">
      <c r="A226" s="9" t="s">
        <v>464</v>
      </c>
      <c r="B226" s="9" t="s">
        <v>326</v>
      </c>
      <c r="C226" s="13" t="s">
        <v>665</v>
      </c>
      <c r="D226" s="9"/>
    </row>
    <row r="227" spans="1:4" ht="17" x14ac:dyDescent="0.2">
      <c r="A227" s="9" t="s">
        <v>464</v>
      </c>
      <c r="B227" s="9" t="s">
        <v>326</v>
      </c>
      <c r="C227" s="13" t="s">
        <v>493</v>
      </c>
      <c r="D227" s="9"/>
    </row>
    <row r="228" spans="1:4" ht="17" x14ac:dyDescent="0.2">
      <c r="A228" s="9" t="s">
        <v>464</v>
      </c>
      <c r="B228" s="9" t="s">
        <v>326</v>
      </c>
      <c r="C228" s="13" t="s">
        <v>666</v>
      </c>
      <c r="D228" s="9"/>
    </row>
    <row r="229" spans="1:4" ht="17" x14ac:dyDescent="0.2">
      <c r="A229" s="9" t="s">
        <v>464</v>
      </c>
      <c r="B229" s="9" t="s">
        <v>326</v>
      </c>
      <c r="C229" s="13" t="s">
        <v>663</v>
      </c>
      <c r="D229" s="9"/>
    </row>
    <row r="230" spans="1:4" ht="17" x14ac:dyDescent="0.2">
      <c r="A230" s="9" t="s">
        <v>464</v>
      </c>
      <c r="B230" s="9" t="s">
        <v>326</v>
      </c>
      <c r="C230" s="13" t="s">
        <v>667</v>
      </c>
      <c r="D230" s="9"/>
    </row>
    <row r="231" spans="1:4" ht="17" x14ac:dyDescent="0.2">
      <c r="A231" s="9" t="s">
        <v>464</v>
      </c>
      <c r="B231" s="9" t="s">
        <v>328</v>
      </c>
      <c r="C231" s="14" t="s">
        <v>668</v>
      </c>
      <c r="D231" s="14" t="s">
        <v>672</v>
      </c>
    </row>
    <row r="232" spans="1:4" ht="17" x14ac:dyDescent="0.2">
      <c r="A232" s="9" t="s">
        <v>464</v>
      </c>
      <c r="B232" s="9" t="s">
        <v>328</v>
      </c>
      <c r="C232" s="14" t="s">
        <v>669</v>
      </c>
      <c r="D232" s="14" t="s">
        <v>673</v>
      </c>
    </row>
    <row r="233" spans="1:4" ht="17" x14ac:dyDescent="0.2">
      <c r="A233" s="9" t="s">
        <v>464</v>
      </c>
      <c r="B233" s="9" t="s">
        <v>328</v>
      </c>
      <c r="C233" s="14" t="s">
        <v>670</v>
      </c>
      <c r="D233" s="14" t="s">
        <v>674</v>
      </c>
    </row>
    <row r="234" spans="1:4" ht="17" x14ac:dyDescent="0.2">
      <c r="A234" s="9" t="s">
        <v>464</v>
      </c>
      <c r="B234" s="9" t="s">
        <v>328</v>
      </c>
      <c r="C234" s="14" t="s">
        <v>663</v>
      </c>
      <c r="D234" s="14" t="s">
        <v>675</v>
      </c>
    </row>
    <row r="235" spans="1:4" ht="17" x14ac:dyDescent="0.2">
      <c r="A235" s="9" t="s">
        <v>464</v>
      </c>
      <c r="B235" s="9" t="s">
        <v>328</v>
      </c>
      <c r="C235" s="14" t="s">
        <v>671</v>
      </c>
      <c r="D235" s="14" t="s">
        <v>676</v>
      </c>
    </row>
    <row r="236" spans="1:4" x14ac:dyDescent="0.2">
      <c r="A236" s="9" t="s">
        <v>464</v>
      </c>
      <c r="B236" s="9" t="s">
        <v>328</v>
      </c>
      <c r="C236" s="9"/>
      <c r="D236" s="9"/>
    </row>
    <row r="237" spans="1:4" x14ac:dyDescent="0.2">
      <c r="A237" s="9" t="s">
        <v>465</v>
      </c>
      <c r="B237" s="9" t="s">
        <v>328</v>
      </c>
      <c r="C237" s="9"/>
      <c r="D237" s="9"/>
    </row>
    <row r="238" spans="1:4" ht="17" x14ac:dyDescent="0.2">
      <c r="A238" s="9" t="s">
        <v>465</v>
      </c>
      <c r="B238" s="9" t="s">
        <v>332</v>
      </c>
      <c r="C238" s="13" t="s">
        <v>559</v>
      </c>
      <c r="D238" s="9"/>
    </row>
    <row r="239" spans="1:4" ht="17" x14ac:dyDescent="0.2">
      <c r="A239" s="9" t="s">
        <v>465</v>
      </c>
      <c r="B239" s="9" t="s">
        <v>332</v>
      </c>
      <c r="C239" s="13" t="s">
        <v>677</v>
      </c>
      <c r="D239" s="9"/>
    </row>
    <row r="240" spans="1:4" ht="17" x14ac:dyDescent="0.2">
      <c r="A240" s="9" t="s">
        <v>465</v>
      </c>
      <c r="B240" s="9" t="s">
        <v>332</v>
      </c>
      <c r="C240" s="13" t="s">
        <v>678</v>
      </c>
      <c r="D240" s="9"/>
    </row>
    <row r="241" spans="1:4" ht="17" x14ac:dyDescent="0.2">
      <c r="A241" s="9" t="s">
        <v>465</v>
      </c>
      <c r="B241" s="9" t="s">
        <v>334</v>
      </c>
      <c r="C241" s="13" t="s">
        <v>559</v>
      </c>
      <c r="D241" s="9"/>
    </row>
    <row r="242" spans="1:4" ht="17" x14ac:dyDescent="0.2">
      <c r="A242" s="9" t="s">
        <v>465</v>
      </c>
      <c r="B242" s="9" t="s">
        <v>334</v>
      </c>
      <c r="C242" s="13" t="s">
        <v>679</v>
      </c>
      <c r="D242" s="9"/>
    </row>
    <row r="243" spans="1:4" ht="17" x14ac:dyDescent="0.2">
      <c r="A243" s="9" t="s">
        <v>465</v>
      </c>
      <c r="B243" s="9" t="s">
        <v>334</v>
      </c>
      <c r="C243" s="13" t="s">
        <v>680</v>
      </c>
      <c r="D243" s="9"/>
    </row>
    <row r="244" spans="1:4" ht="17" x14ac:dyDescent="0.2">
      <c r="A244" s="9" t="s">
        <v>465</v>
      </c>
      <c r="B244" s="9" t="s">
        <v>336</v>
      </c>
      <c r="C244" s="14" t="s">
        <v>559</v>
      </c>
      <c r="D244" s="14" t="s">
        <v>682</v>
      </c>
    </row>
    <row r="245" spans="1:4" ht="17" x14ac:dyDescent="0.2">
      <c r="A245" s="9" t="s">
        <v>465</v>
      </c>
      <c r="B245" s="9" t="s">
        <v>336</v>
      </c>
      <c r="C245" s="14" t="s">
        <v>677</v>
      </c>
      <c r="D245" s="14" t="s">
        <v>683</v>
      </c>
    </row>
    <row r="246" spans="1:4" ht="17" x14ac:dyDescent="0.2">
      <c r="A246" s="9" t="s">
        <v>465</v>
      </c>
      <c r="B246" s="9" t="s">
        <v>336</v>
      </c>
      <c r="C246" s="14" t="s">
        <v>681</v>
      </c>
      <c r="D246" s="14" t="s">
        <v>592</v>
      </c>
    </row>
    <row r="247" spans="1:4" x14ac:dyDescent="0.2">
      <c r="A247" s="9" t="s">
        <v>465</v>
      </c>
      <c r="B247" s="9" t="s">
        <v>336</v>
      </c>
      <c r="C247" s="9"/>
      <c r="D247" s="9"/>
    </row>
    <row r="248" spans="1:4" x14ac:dyDescent="0.2">
      <c r="A248" s="9" t="s">
        <v>465</v>
      </c>
      <c r="B248" s="9" t="s">
        <v>336</v>
      </c>
      <c r="C248" s="9"/>
      <c r="D248" s="9"/>
    </row>
    <row r="249" spans="1:4" ht="17" x14ac:dyDescent="0.2">
      <c r="A249" s="9" t="s">
        <v>466</v>
      </c>
      <c r="B249" s="9" t="s">
        <v>340</v>
      </c>
      <c r="C249" s="13" t="s">
        <v>684</v>
      </c>
      <c r="D249" s="9"/>
    </row>
    <row r="250" spans="1:4" ht="17" x14ac:dyDescent="0.2">
      <c r="A250" s="9" t="s">
        <v>466</v>
      </c>
      <c r="B250" s="9" t="s">
        <v>340</v>
      </c>
      <c r="C250" s="13" t="s">
        <v>685</v>
      </c>
      <c r="D250" s="9"/>
    </row>
    <row r="251" spans="1:4" ht="17" x14ac:dyDescent="0.2">
      <c r="A251" s="9" t="s">
        <v>466</v>
      </c>
      <c r="B251" s="9" t="s">
        <v>340</v>
      </c>
      <c r="C251" s="13" t="s">
        <v>686</v>
      </c>
      <c r="D251" s="9"/>
    </row>
    <row r="252" spans="1:4" ht="17" x14ac:dyDescent="0.2">
      <c r="A252" s="9" t="s">
        <v>466</v>
      </c>
      <c r="B252" s="9" t="s">
        <v>340</v>
      </c>
      <c r="C252" s="13" t="s">
        <v>687</v>
      </c>
      <c r="D252" s="9"/>
    </row>
    <row r="253" spans="1:4" ht="17" x14ac:dyDescent="0.2">
      <c r="A253" s="9" t="s">
        <v>466</v>
      </c>
      <c r="B253" s="9" t="s">
        <v>340</v>
      </c>
      <c r="C253" s="13" t="s">
        <v>688</v>
      </c>
      <c r="D253" s="9"/>
    </row>
    <row r="254" spans="1:4" ht="17" x14ac:dyDescent="0.2">
      <c r="A254" s="9" t="s">
        <v>466</v>
      </c>
      <c r="B254" s="9" t="s">
        <v>342</v>
      </c>
      <c r="C254" s="13" t="s">
        <v>689</v>
      </c>
      <c r="D254" s="9"/>
    </row>
    <row r="255" spans="1:4" ht="17" x14ac:dyDescent="0.2">
      <c r="A255" s="9" t="s">
        <v>466</v>
      </c>
      <c r="B255" s="9" t="s">
        <v>342</v>
      </c>
      <c r="C255" s="13" t="s">
        <v>690</v>
      </c>
      <c r="D255" s="9"/>
    </row>
    <row r="256" spans="1:4" ht="17" x14ac:dyDescent="0.2">
      <c r="A256" s="9" t="s">
        <v>466</v>
      </c>
      <c r="B256" s="9" t="s">
        <v>342</v>
      </c>
      <c r="C256" s="13" t="s">
        <v>691</v>
      </c>
      <c r="D256" s="9"/>
    </row>
    <row r="257" spans="1:4" ht="17" x14ac:dyDescent="0.2">
      <c r="A257" s="9" t="s">
        <v>466</v>
      </c>
      <c r="B257" s="9" t="s">
        <v>342</v>
      </c>
      <c r="C257" s="13" t="s">
        <v>692</v>
      </c>
      <c r="D257" s="9"/>
    </row>
    <row r="258" spans="1:4" ht="17" x14ac:dyDescent="0.2">
      <c r="A258" s="9" t="s">
        <v>466</v>
      </c>
      <c r="B258" s="9" t="s">
        <v>342</v>
      </c>
      <c r="C258" s="13" t="s">
        <v>687</v>
      </c>
      <c r="D258" s="9"/>
    </row>
    <row r="259" spans="1:4" ht="17" x14ac:dyDescent="0.2">
      <c r="A259" s="9" t="s">
        <v>466</v>
      </c>
      <c r="B259" s="9" t="s">
        <v>342</v>
      </c>
      <c r="C259" s="13" t="s">
        <v>693</v>
      </c>
      <c r="D259" s="9"/>
    </row>
    <row r="260" spans="1:4" ht="17" x14ac:dyDescent="0.2">
      <c r="A260" s="9" t="s">
        <v>466</v>
      </c>
      <c r="B260" s="9" t="s">
        <v>344</v>
      </c>
      <c r="C260" s="14" t="s">
        <v>694</v>
      </c>
      <c r="D260" s="14" t="s">
        <v>698</v>
      </c>
    </row>
    <row r="261" spans="1:4" ht="17" x14ac:dyDescent="0.2">
      <c r="A261" s="9" t="s">
        <v>466</v>
      </c>
      <c r="B261" s="9" t="s">
        <v>344</v>
      </c>
      <c r="C261" s="14" t="s">
        <v>695</v>
      </c>
      <c r="D261" s="14" t="s">
        <v>699</v>
      </c>
    </row>
    <row r="262" spans="1:4" ht="17" x14ac:dyDescent="0.2">
      <c r="A262" s="9" t="s">
        <v>466</v>
      </c>
      <c r="B262" s="9" t="s">
        <v>344</v>
      </c>
      <c r="C262" s="14" t="s">
        <v>691</v>
      </c>
      <c r="D262" s="14" t="s">
        <v>700</v>
      </c>
    </row>
    <row r="263" spans="1:4" ht="17" x14ac:dyDescent="0.2">
      <c r="A263" s="9" t="s">
        <v>466</v>
      </c>
      <c r="B263" s="9" t="s">
        <v>344</v>
      </c>
      <c r="C263" s="14" t="s">
        <v>686</v>
      </c>
      <c r="D263" s="14" t="s">
        <v>701</v>
      </c>
    </row>
    <row r="264" spans="1:4" ht="17" x14ac:dyDescent="0.2">
      <c r="A264" s="9" t="s">
        <v>466</v>
      </c>
      <c r="B264" s="9" t="s">
        <v>344</v>
      </c>
      <c r="C264" s="14" t="s">
        <v>696</v>
      </c>
      <c r="D264" s="14" t="s">
        <v>702</v>
      </c>
    </row>
    <row r="265" spans="1:4" ht="17" x14ac:dyDescent="0.2">
      <c r="A265" s="9" t="s">
        <v>466</v>
      </c>
      <c r="B265" s="9" t="s">
        <v>344</v>
      </c>
      <c r="C265" s="16" t="s">
        <v>697</v>
      </c>
      <c r="D265" s="18"/>
    </row>
    <row r="266" spans="1:4" x14ac:dyDescent="0.2">
      <c r="A266" s="9" t="s">
        <v>466</v>
      </c>
      <c r="B266" s="9" t="s">
        <v>344</v>
      </c>
      <c r="C266" s="9"/>
      <c r="D266" s="9"/>
    </row>
    <row r="267" spans="1:4" x14ac:dyDescent="0.2">
      <c r="A267" s="9" t="s">
        <v>466</v>
      </c>
      <c r="B267" s="9" t="s">
        <v>344</v>
      </c>
      <c r="C267" s="9"/>
      <c r="D267" s="9"/>
    </row>
    <row r="268" spans="1:4" ht="17" x14ac:dyDescent="0.2">
      <c r="A268" s="9" t="s">
        <v>467</v>
      </c>
      <c r="B268" s="9" t="s">
        <v>348</v>
      </c>
      <c r="C268" s="13" t="s">
        <v>703</v>
      </c>
      <c r="D268" s="9"/>
    </row>
    <row r="269" spans="1:4" ht="17" x14ac:dyDescent="0.2">
      <c r="A269" s="9" t="s">
        <v>467</v>
      </c>
      <c r="B269" s="9" t="s">
        <v>348</v>
      </c>
      <c r="C269" s="13" t="s">
        <v>560</v>
      </c>
      <c r="D269" s="9"/>
    </row>
    <row r="270" spans="1:4" ht="17" x14ac:dyDescent="0.2">
      <c r="A270" s="9" t="s">
        <v>467</v>
      </c>
      <c r="B270" s="9" t="s">
        <v>348</v>
      </c>
      <c r="C270" s="13" t="s">
        <v>704</v>
      </c>
      <c r="D270" s="9"/>
    </row>
    <row r="271" spans="1:4" ht="17" x14ac:dyDescent="0.2">
      <c r="A271" s="9" t="s">
        <v>467</v>
      </c>
      <c r="B271" s="9" t="s">
        <v>348</v>
      </c>
      <c r="C271" s="13" t="s">
        <v>705</v>
      </c>
      <c r="D271" s="9"/>
    </row>
    <row r="272" spans="1:4" ht="17" x14ac:dyDescent="0.2">
      <c r="A272" s="9" t="s">
        <v>467</v>
      </c>
      <c r="B272" s="9" t="s">
        <v>350</v>
      </c>
      <c r="C272" s="13" t="s">
        <v>706</v>
      </c>
      <c r="D272" s="9"/>
    </row>
    <row r="273" spans="1:4" ht="17" x14ac:dyDescent="0.2">
      <c r="A273" s="9" t="s">
        <v>467</v>
      </c>
      <c r="B273" s="9" t="s">
        <v>350</v>
      </c>
      <c r="C273" s="13" t="s">
        <v>707</v>
      </c>
      <c r="D273" s="9"/>
    </row>
    <row r="274" spans="1:4" ht="17" x14ac:dyDescent="0.2">
      <c r="A274" s="9" t="s">
        <v>467</v>
      </c>
      <c r="B274" s="9" t="s">
        <v>350</v>
      </c>
      <c r="C274" s="13" t="s">
        <v>704</v>
      </c>
      <c r="D274" s="9"/>
    </row>
    <row r="275" spans="1:4" ht="17" x14ac:dyDescent="0.2">
      <c r="A275" s="9" t="s">
        <v>467</v>
      </c>
      <c r="B275" s="9" t="s">
        <v>350</v>
      </c>
      <c r="C275" s="13" t="s">
        <v>705</v>
      </c>
      <c r="D275" s="9"/>
    </row>
    <row r="276" spans="1:4" ht="17" x14ac:dyDescent="0.2">
      <c r="A276" s="9" t="s">
        <v>467</v>
      </c>
      <c r="B276" s="9" t="s">
        <v>352</v>
      </c>
      <c r="C276" s="14" t="s">
        <v>706</v>
      </c>
      <c r="D276" s="14" t="s">
        <v>709</v>
      </c>
    </row>
    <row r="277" spans="1:4" ht="17" x14ac:dyDescent="0.2">
      <c r="A277" s="9" t="s">
        <v>467</v>
      </c>
      <c r="B277" s="9" t="s">
        <v>352</v>
      </c>
      <c r="C277" s="14" t="s">
        <v>708</v>
      </c>
      <c r="D277" s="14" t="s">
        <v>710</v>
      </c>
    </row>
    <row r="278" spans="1:4" x14ac:dyDescent="0.2">
      <c r="A278" s="9" t="s">
        <v>467</v>
      </c>
      <c r="B278" s="9" t="s">
        <v>352</v>
      </c>
      <c r="C278" s="9"/>
      <c r="D278" s="9"/>
    </row>
    <row r="279" spans="1:4" ht="17" x14ac:dyDescent="0.2">
      <c r="A279" s="9" t="s">
        <v>468</v>
      </c>
      <c r="B279" s="9" t="s">
        <v>356</v>
      </c>
      <c r="C279" s="13" t="s">
        <v>711</v>
      </c>
      <c r="D279" s="9"/>
    </row>
    <row r="280" spans="1:4" ht="17" x14ac:dyDescent="0.2">
      <c r="A280" s="9" t="s">
        <v>468</v>
      </c>
      <c r="B280" s="9" t="s">
        <v>356</v>
      </c>
      <c r="C280" s="13" t="s">
        <v>712</v>
      </c>
      <c r="D280" s="9"/>
    </row>
    <row r="281" spans="1:4" ht="17" x14ac:dyDescent="0.2">
      <c r="A281" s="9" t="s">
        <v>468</v>
      </c>
      <c r="B281" s="9" t="s">
        <v>356</v>
      </c>
      <c r="C281" s="13" t="s">
        <v>713</v>
      </c>
      <c r="D281" s="9"/>
    </row>
    <row r="282" spans="1:4" ht="17" x14ac:dyDescent="0.2">
      <c r="A282" s="9" t="s">
        <v>468</v>
      </c>
      <c r="B282" s="9" t="s">
        <v>356</v>
      </c>
      <c r="C282" s="13" t="s">
        <v>714</v>
      </c>
      <c r="D282" s="9"/>
    </row>
    <row r="283" spans="1:4" ht="17" x14ac:dyDescent="0.2">
      <c r="A283" s="9" t="s">
        <v>468</v>
      </c>
      <c r="B283" s="9" t="s">
        <v>356</v>
      </c>
      <c r="C283" s="13" t="s">
        <v>715</v>
      </c>
      <c r="D283" s="9"/>
    </row>
    <row r="284" spans="1:4" ht="17" x14ac:dyDescent="0.2">
      <c r="A284" s="9" t="s">
        <v>468</v>
      </c>
      <c r="B284" s="9" t="s">
        <v>356</v>
      </c>
      <c r="C284" s="13" t="s">
        <v>716</v>
      </c>
      <c r="D284" s="9"/>
    </row>
    <row r="285" spans="1:4" ht="17" x14ac:dyDescent="0.2">
      <c r="A285" s="9" t="s">
        <v>468</v>
      </c>
      <c r="B285" s="9" t="s">
        <v>358</v>
      </c>
      <c r="C285" s="13" t="s">
        <v>711</v>
      </c>
      <c r="D285" s="9"/>
    </row>
    <row r="286" spans="1:4" ht="17" x14ac:dyDescent="0.2">
      <c r="A286" s="9" t="s">
        <v>468</v>
      </c>
      <c r="B286" s="9" t="s">
        <v>358</v>
      </c>
      <c r="C286" s="13" t="s">
        <v>717</v>
      </c>
      <c r="D286" s="9"/>
    </row>
    <row r="287" spans="1:4" ht="17" x14ac:dyDescent="0.2">
      <c r="A287" s="9" t="s">
        <v>468</v>
      </c>
      <c r="B287" s="9" t="s">
        <v>358</v>
      </c>
      <c r="C287" s="13" t="s">
        <v>646</v>
      </c>
      <c r="D287" s="9"/>
    </row>
    <row r="288" spans="1:4" ht="17" x14ac:dyDescent="0.2">
      <c r="A288" s="9" t="s">
        <v>468</v>
      </c>
      <c r="B288" s="9" t="s">
        <v>358</v>
      </c>
      <c r="C288" s="13" t="s">
        <v>718</v>
      </c>
      <c r="D288" s="9"/>
    </row>
    <row r="289" spans="1:4" ht="17" x14ac:dyDescent="0.2">
      <c r="A289" s="9" t="s">
        <v>468</v>
      </c>
      <c r="B289" s="9" t="s">
        <v>358</v>
      </c>
      <c r="C289" s="13" t="s">
        <v>719</v>
      </c>
      <c r="D289" s="9"/>
    </row>
    <row r="290" spans="1:4" ht="17" x14ac:dyDescent="0.2">
      <c r="A290" s="9" t="s">
        <v>468</v>
      </c>
      <c r="B290" s="9" t="s">
        <v>358</v>
      </c>
      <c r="C290" s="13" t="s">
        <v>720</v>
      </c>
      <c r="D290" s="9"/>
    </row>
    <row r="291" spans="1:4" ht="17" x14ac:dyDescent="0.2">
      <c r="A291" s="9" t="s">
        <v>468</v>
      </c>
      <c r="B291" s="9" t="s">
        <v>360</v>
      </c>
      <c r="C291" s="14" t="s">
        <v>361</v>
      </c>
      <c r="D291" s="14" t="s">
        <v>724</v>
      </c>
    </row>
    <row r="292" spans="1:4" ht="17" x14ac:dyDescent="0.2">
      <c r="A292" s="9" t="s">
        <v>468</v>
      </c>
      <c r="B292" s="9" t="s">
        <v>360</v>
      </c>
      <c r="C292" s="14" t="s">
        <v>362</v>
      </c>
      <c r="D292" s="14" t="s">
        <v>725</v>
      </c>
    </row>
    <row r="293" spans="1:4" ht="17" x14ac:dyDescent="0.2">
      <c r="A293" s="9" t="s">
        <v>468</v>
      </c>
      <c r="B293" s="9" t="s">
        <v>360</v>
      </c>
      <c r="C293" s="14" t="s">
        <v>721</v>
      </c>
      <c r="D293" s="14" t="s">
        <v>726</v>
      </c>
    </row>
    <row r="294" spans="1:4" ht="17" x14ac:dyDescent="0.2">
      <c r="A294" s="9" t="s">
        <v>468</v>
      </c>
      <c r="B294" s="9" t="s">
        <v>360</v>
      </c>
      <c r="C294" s="14" t="s">
        <v>647</v>
      </c>
      <c r="D294" s="14" t="s">
        <v>727</v>
      </c>
    </row>
    <row r="295" spans="1:4" ht="17" x14ac:dyDescent="0.2">
      <c r="A295" s="9" t="s">
        <v>468</v>
      </c>
      <c r="B295" s="9" t="s">
        <v>360</v>
      </c>
      <c r="C295" s="14" t="s">
        <v>722</v>
      </c>
      <c r="D295" s="14" t="s">
        <v>700</v>
      </c>
    </row>
    <row r="296" spans="1:4" ht="17" x14ac:dyDescent="0.2">
      <c r="A296" s="9" t="s">
        <v>468</v>
      </c>
      <c r="B296" s="9" t="s">
        <v>360</v>
      </c>
      <c r="C296" s="14" t="s">
        <v>723</v>
      </c>
      <c r="D296" s="14" t="s">
        <v>728</v>
      </c>
    </row>
    <row r="297" spans="1:4" x14ac:dyDescent="0.2">
      <c r="A297" s="9" t="s">
        <v>468</v>
      </c>
      <c r="B297" s="9" t="s">
        <v>360</v>
      </c>
      <c r="C297" s="9"/>
      <c r="D297" s="9"/>
    </row>
    <row r="298" spans="1:4" x14ac:dyDescent="0.2">
      <c r="A298" s="9" t="s">
        <v>468</v>
      </c>
      <c r="B298" s="9" t="s">
        <v>360</v>
      </c>
      <c r="C298" s="9"/>
      <c r="D298" s="9"/>
    </row>
    <row r="299" spans="1:4" x14ac:dyDescent="0.2">
      <c r="A299" s="9" t="s">
        <v>468</v>
      </c>
      <c r="B299" s="9" t="s">
        <v>360</v>
      </c>
      <c r="C299" s="9"/>
      <c r="D299" s="9"/>
    </row>
    <row r="300" spans="1:4" x14ac:dyDescent="0.2">
      <c r="A300" s="9" t="s">
        <v>468</v>
      </c>
      <c r="B300" s="9" t="s">
        <v>360</v>
      </c>
      <c r="C300" s="9"/>
      <c r="D300" s="9"/>
    </row>
    <row r="301" spans="1:4" ht="17" x14ac:dyDescent="0.2">
      <c r="A301" s="9" t="s">
        <v>469</v>
      </c>
      <c r="B301" s="9" t="s">
        <v>367</v>
      </c>
      <c r="C301" s="13" t="s">
        <v>729</v>
      </c>
      <c r="D301" s="9"/>
    </row>
    <row r="302" spans="1:4" ht="17" x14ac:dyDescent="0.2">
      <c r="A302" s="9" t="s">
        <v>469</v>
      </c>
      <c r="B302" s="9" t="s">
        <v>367</v>
      </c>
      <c r="C302" s="13" t="s">
        <v>730</v>
      </c>
      <c r="D302" s="9"/>
    </row>
    <row r="303" spans="1:4" ht="17" x14ac:dyDescent="0.2">
      <c r="A303" s="9" t="s">
        <v>469</v>
      </c>
      <c r="B303" s="9" t="s">
        <v>367</v>
      </c>
      <c r="C303" s="13" t="s">
        <v>731</v>
      </c>
      <c r="D303" s="9"/>
    </row>
    <row r="304" spans="1:4" ht="17" x14ac:dyDescent="0.2">
      <c r="A304" s="9" t="s">
        <v>469</v>
      </c>
      <c r="B304" s="9" t="s">
        <v>367</v>
      </c>
      <c r="C304" s="13" t="s">
        <v>732</v>
      </c>
      <c r="D304" s="9"/>
    </row>
    <row r="305" spans="1:4" ht="17" x14ac:dyDescent="0.2">
      <c r="A305" s="9" t="s">
        <v>469</v>
      </c>
      <c r="B305" s="9" t="s">
        <v>369</v>
      </c>
      <c r="C305" s="13" t="s">
        <v>729</v>
      </c>
      <c r="D305" s="9"/>
    </row>
    <row r="306" spans="1:4" ht="17" x14ac:dyDescent="0.2">
      <c r="A306" s="9" t="s">
        <v>469</v>
      </c>
      <c r="B306" s="9" t="s">
        <v>369</v>
      </c>
      <c r="C306" s="13" t="s">
        <v>730</v>
      </c>
      <c r="D306" s="9"/>
    </row>
    <row r="307" spans="1:4" ht="17" x14ac:dyDescent="0.2">
      <c r="A307" s="9" t="s">
        <v>469</v>
      </c>
      <c r="B307" s="9" t="s">
        <v>369</v>
      </c>
      <c r="C307" s="13" t="s">
        <v>731</v>
      </c>
      <c r="D307" s="9"/>
    </row>
    <row r="308" spans="1:4" ht="17" x14ac:dyDescent="0.2">
      <c r="A308" s="9" t="s">
        <v>469</v>
      </c>
      <c r="B308" s="9" t="s">
        <v>369</v>
      </c>
      <c r="C308" s="13" t="s">
        <v>732</v>
      </c>
      <c r="D308" s="9"/>
    </row>
    <row r="309" spans="1:4" ht="17" x14ac:dyDescent="0.2">
      <c r="A309" s="9" t="s">
        <v>469</v>
      </c>
      <c r="B309" s="9" t="s">
        <v>370</v>
      </c>
      <c r="C309" s="14" t="s">
        <v>729</v>
      </c>
      <c r="D309" s="14" t="s">
        <v>734</v>
      </c>
    </row>
    <row r="310" spans="1:4" ht="17" x14ac:dyDescent="0.2">
      <c r="A310" s="9" t="s">
        <v>469</v>
      </c>
      <c r="B310" s="9" t="s">
        <v>370</v>
      </c>
      <c r="C310" s="14" t="s">
        <v>730</v>
      </c>
      <c r="D310" s="14" t="s">
        <v>735</v>
      </c>
    </row>
    <row r="311" spans="1:4" ht="17" x14ac:dyDescent="0.2">
      <c r="A311" s="9" t="s">
        <v>469</v>
      </c>
      <c r="B311" s="9" t="s">
        <v>370</v>
      </c>
      <c r="C311" s="14" t="s">
        <v>733</v>
      </c>
      <c r="D311" s="14" t="s">
        <v>736</v>
      </c>
    </row>
    <row r="312" spans="1:4" x14ac:dyDescent="0.2">
      <c r="A312" s="9" t="s">
        <v>469</v>
      </c>
      <c r="B312" s="9" t="s">
        <v>370</v>
      </c>
      <c r="C312" s="9"/>
      <c r="D312" s="9"/>
    </row>
    <row r="313" spans="1:4" x14ac:dyDescent="0.2">
      <c r="A313" s="9" t="s">
        <v>469</v>
      </c>
      <c r="B313" s="9" t="s">
        <v>370</v>
      </c>
      <c r="C313" s="9"/>
      <c r="D313" s="9"/>
    </row>
    <row r="314" spans="1:4" ht="17" x14ac:dyDescent="0.2">
      <c r="A314" s="9" t="s">
        <v>470</v>
      </c>
      <c r="B314" s="9" t="s">
        <v>374</v>
      </c>
      <c r="C314" s="13" t="s">
        <v>737</v>
      </c>
      <c r="D314" s="9"/>
    </row>
    <row r="315" spans="1:4" ht="17" x14ac:dyDescent="0.2">
      <c r="A315" s="9" t="s">
        <v>470</v>
      </c>
      <c r="B315" s="9" t="s">
        <v>374</v>
      </c>
      <c r="C315" s="13" t="s">
        <v>738</v>
      </c>
      <c r="D315" s="9"/>
    </row>
    <row r="316" spans="1:4" ht="17" x14ac:dyDescent="0.2">
      <c r="A316" s="9" t="s">
        <v>470</v>
      </c>
      <c r="B316" s="9" t="s">
        <v>374</v>
      </c>
      <c r="C316" s="13" t="s">
        <v>739</v>
      </c>
      <c r="D316" s="9"/>
    </row>
    <row r="317" spans="1:4" ht="17" x14ac:dyDescent="0.2">
      <c r="A317" s="9" t="s">
        <v>470</v>
      </c>
      <c r="B317" s="9" t="s">
        <v>374</v>
      </c>
      <c r="C317" s="13" t="s">
        <v>740</v>
      </c>
      <c r="D317" s="9"/>
    </row>
    <row r="318" spans="1:4" ht="17" x14ac:dyDescent="0.2">
      <c r="A318" s="9" t="s">
        <v>470</v>
      </c>
      <c r="B318" s="9" t="s">
        <v>374</v>
      </c>
      <c r="C318" s="13" t="s">
        <v>741</v>
      </c>
      <c r="D318" s="9"/>
    </row>
    <row r="319" spans="1:4" ht="17" x14ac:dyDescent="0.2">
      <c r="A319" s="9" t="s">
        <v>470</v>
      </c>
      <c r="B319" s="9" t="s">
        <v>374</v>
      </c>
      <c r="C319" s="13" t="s">
        <v>742</v>
      </c>
      <c r="D319" s="9"/>
    </row>
    <row r="320" spans="1:4" ht="17" x14ac:dyDescent="0.2">
      <c r="A320" s="9" t="s">
        <v>470</v>
      </c>
      <c r="B320" s="9" t="s">
        <v>376</v>
      </c>
      <c r="C320" s="13" t="s">
        <v>743</v>
      </c>
      <c r="D320" s="9"/>
    </row>
    <row r="321" spans="1:4" ht="17" x14ac:dyDescent="0.2">
      <c r="A321" s="9" t="s">
        <v>470</v>
      </c>
      <c r="B321" s="9" t="s">
        <v>376</v>
      </c>
      <c r="C321" s="13" t="s">
        <v>738</v>
      </c>
      <c r="D321" s="9"/>
    </row>
    <row r="322" spans="1:4" ht="17" x14ac:dyDescent="0.2">
      <c r="A322" s="9" t="s">
        <v>470</v>
      </c>
      <c r="B322" s="9" t="s">
        <v>376</v>
      </c>
      <c r="C322" s="13" t="s">
        <v>744</v>
      </c>
      <c r="D322" s="9"/>
    </row>
    <row r="323" spans="1:4" ht="17" x14ac:dyDescent="0.2">
      <c r="A323" s="9" t="s">
        <v>470</v>
      </c>
      <c r="B323" s="9" t="s">
        <v>376</v>
      </c>
      <c r="C323" s="13" t="s">
        <v>745</v>
      </c>
      <c r="D323" s="9"/>
    </row>
    <row r="324" spans="1:4" ht="17" x14ac:dyDescent="0.2">
      <c r="A324" s="9" t="s">
        <v>470</v>
      </c>
      <c r="B324" s="9" t="s">
        <v>376</v>
      </c>
      <c r="C324" s="13" t="s">
        <v>746</v>
      </c>
      <c r="D324" s="9"/>
    </row>
    <row r="325" spans="1:4" ht="17" x14ac:dyDescent="0.2">
      <c r="A325" s="9" t="s">
        <v>470</v>
      </c>
      <c r="B325" s="9" t="s">
        <v>376</v>
      </c>
      <c r="C325" s="13" t="s">
        <v>747</v>
      </c>
      <c r="D325" s="9"/>
    </row>
    <row r="326" spans="1:4" ht="17" x14ac:dyDescent="0.2">
      <c r="A326" s="9" t="s">
        <v>470</v>
      </c>
      <c r="B326" s="9" t="s">
        <v>378</v>
      </c>
      <c r="C326" s="14" t="s">
        <v>748</v>
      </c>
      <c r="D326" s="14" t="s">
        <v>752</v>
      </c>
    </row>
    <row r="327" spans="1:4" ht="17" x14ac:dyDescent="0.2">
      <c r="A327" s="9" t="s">
        <v>470</v>
      </c>
      <c r="B327" s="9" t="s">
        <v>378</v>
      </c>
      <c r="C327" s="14" t="s">
        <v>749</v>
      </c>
      <c r="D327" s="14" t="s">
        <v>753</v>
      </c>
    </row>
    <row r="328" spans="1:4" ht="17" x14ac:dyDescent="0.2">
      <c r="A328" s="9" t="s">
        <v>470</v>
      </c>
      <c r="B328" s="9" t="s">
        <v>378</v>
      </c>
      <c r="C328" s="16" t="s">
        <v>750</v>
      </c>
      <c r="D328" s="17"/>
    </row>
    <row r="329" spans="1:4" ht="17" x14ac:dyDescent="0.2">
      <c r="A329" s="9" t="s">
        <v>470</v>
      </c>
      <c r="B329" s="9" t="s">
        <v>378</v>
      </c>
      <c r="C329" s="14" t="s">
        <v>751</v>
      </c>
      <c r="D329" s="14" t="s">
        <v>754</v>
      </c>
    </row>
    <row r="330" spans="1:4" ht="17" x14ac:dyDescent="0.2">
      <c r="A330" s="9" t="s">
        <v>470</v>
      </c>
      <c r="B330" s="9" t="s">
        <v>378</v>
      </c>
      <c r="C330" s="14" t="s">
        <v>722</v>
      </c>
      <c r="D330" s="14" t="s">
        <v>755</v>
      </c>
    </row>
    <row r="331" spans="1:4" ht="17" x14ac:dyDescent="0.2">
      <c r="A331" s="9" t="s">
        <v>470</v>
      </c>
      <c r="B331" s="9" t="s">
        <v>378</v>
      </c>
      <c r="C331" s="14" t="s">
        <v>747</v>
      </c>
      <c r="D331" s="14" t="s">
        <v>756</v>
      </c>
    </row>
    <row r="332" spans="1:4" x14ac:dyDescent="0.2">
      <c r="A332" s="9" t="s">
        <v>470</v>
      </c>
      <c r="B332" s="9" t="s">
        <v>378</v>
      </c>
      <c r="C332" s="9"/>
      <c r="D332" s="9"/>
    </row>
    <row r="333" spans="1:4" ht="17" x14ac:dyDescent="0.2">
      <c r="A333" s="9" t="s">
        <v>471</v>
      </c>
      <c r="B333" s="9" t="s">
        <v>383</v>
      </c>
      <c r="C333" s="13" t="s">
        <v>757</v>
      </c>
      <c r="D333" s="9"/>
    </row>
    <row r="334" spans="1:4" ht="17" x14ac:dyDescent="0.2">
      <c r="A334" s="9" t="s">
        <v>471</v>
      </c>
      <c r="B334" s="9" t="s">
        <v>383</v>
      </c>
      <c r="C334" s="13" t="s">
        <v>758</v>
      </c>
      <c r="D334" s="9"/>
    </row>
    <row r="335" spans="1:4" ht="17" x14ac:dyDescent="0.2">
      <c r="A335" s="9" t="s">
        <v>471</v>
      </c>
      <c r="B335" s="9" t="s">
        <v>383</v>
      </c>
      <c r="C335" s="13" t="s">
        <v>505</v>
      </c>
      <c r="D335" s="9"/>
    </row>
    <row r="336" spans="1:4" ht="17" x14ac:dyDescent="0.2">
      <c r="A336" s="9" t="s">
        <v>471</v>
      </c>
      <c r="B336" s="9" t="s">
        <v>383</v>
      </c>
      <c r="C336" s="13" t="s">
        <v>759</v>
      </c>
      <c r="D336" s="9"/>
    </row>
    <row r="337" spans="1:4" ht="17" x14ac:dyDescent="0.2">
      <c r="A337" s="9" t="s">
        <v>471</v>
      </c>
      <c r="B337" s="9" t="s">
        <v>383</v>
      </c>
      <c r="C337" s="13" t="s">
        <v>760</v>
      </c>
      <c r="D337" s="9"/>
    </row>
    <row r="338" spans="1:4" ht="17" x14ac:dyDescent="0.2">
      <c r="A338" s="9" t="s">
        <v>471</v>
      </c>
      <c r="B338" s="9" t="s">
        <v>383</v>
      </c>
      <c r="C338" s="13" t="s">
        <v>761</v>
      </c>
      <c r="D338" s="9"/>
    </row>
    <row r="339" spans="1:4" ht="17" x14ac:dyDescent="0.2">
      <c r="A339" s="9" t="s">
        <v>471</v>
      </c>
      <c r="B339" s="9" t="s">
        <v>384</v>
      </c>
      <c r="C339" s="13" t="s">
        <v>757</v>
      </c>
      <c r="D339" s="9"/>
    </row>
    <row r="340" spans="1:4" ht="17" x14ac:dyDescent="0.2">
      <c r="A340" s="9" t="s">
        <v>471</v>
      </c>
      <c r="B340" s="9" t="s">
        <v>384</v>
      </c>
      <c r="C340" s="13" t="s">
        <v>758</v>
      </c>
      <c r="D340" s="9"/>
    </row>
    <row r="341" spans="1:4" ht="17" x14ac:dyDescent="0.2">
      <c r="A341" s="9" t="s">
        <v>471</v>
      </c>
      <c r="B341" s="9" t="s">
        <v>384</v>
      </c>
      <c r="C341" s="13" t="s">
        <v>762</v>
      </c>
      <c r="D341" s="9"/>
    </row>
    <row r="342" spans="1:4" ht="17" x14ac:dyDescent="0.2">
      <c r="A342" s="9" t="s">
        <v>471</v>
      </c>
      <c r="B342" s="9" t="s">
        <v>384</v>
      </c>
      <c r="C342" s="13" t="s">
        <v>763</v>
      </c>
      <c r="D342" s="9"/>
    </row>
    <row r="343" spans="1:4" ht="17" x14ac:dyDescent="0.2">
      <c r="A343" s="9" t="s">
        <v>471</v>
      </c>
      <c r="B343" s="9" t="s">
        <v>384</v>
      </c>
      <c r="C343" s="13" t="s">
        <v>760</v>
      </c>
      <c r="D343" s="9"/>
    </row>
    <row r="344" spans="1:4" ht="17" x14ac:dyDescent="0.2">
      <c r="A344" s="9" t="s">
        <v>471</v>
      </c>
      <c r="B344" s="9" t="s">
        <v>384</v>
      </c>
      <c r="C344" s="13" t="s">
        <v>497</v>
      </c>
      <c r="D344" s="9"/>
    </row>
    <row r="345" spans="1:4" ht="17" x14ac:dyDescent="0.2">
      <c r="A345" s="9" t="s">
        <v>471</v>
      </c>
      <c r="B345" s="9" t="s">
        <v>386</v>
      </c>
      <c r="C345" s="14" t="s">
        <v>764</v>
      </c>
      <c r="D345" s="14" t="s">
        <v>769</v>
      </c>
    </row>
    <row r="346" spans="1:4" ht="17" x14ac:dyDescent="0.2">
      <c r="A346" s="9" t="s">
        <v>471</v>
      </c>
      <c r="B346" s="9" t="s">
        <v>386</v>
      </c>
      <c r="C346" s="14" t="s">
        <v>765</v>
      </c>
      <c r="D346" s="14" t="s">
        <v>770</v>
      </c>
    </row>
    <row r="347" spans="1:4" ht="17" x14ac:dyDescent="0.2">
      <c r="A347" s="9" t="s">
        <v>471</v>
      </c>
      <c r="B347" s="9" t="s">
        <v>386</v>
      </c>
      <c r="C347" s="14" t="s">
        <v>766</v>
      </c>
      <c r="D347" s="14" t="s">
        <v>771</v>
      </c>
    </row>
    <row r="348" spans="1:4" ht="17" x14ac:dyDescent="0.2">
      <c r="A348" s="9" t="s">
        <v>471</v>
      </c>
      <c r="B348" s="9" t="s">
        <v>386</v>
      </c>
      <c r="C348" s="14" t="s">
        <v>502</v>
      </c>
      <c r="D348" s="14" t="s">
        <v>772</v>
      </c>
    </row>
    <row r="349" spans="1:4" ht="17" x14ac:dyDescent="0.2">
      <c r="A349" s="9" t="s">
        <v>471</v>
      </c>
      <c r="B349" s="9" t="s">
        <v>386</v>
      </c>
      <c r="C349" s="14" t="s">
        <v>767</v>
      </c>
      <c r="D349" s="14" t="s">
        <v>622</v>
      </c>
    </row>
    <row r="350" spans="1:4" ht="17" x14ac:dyDescent="0.2">
      <c r="A350" s="9" t="s">
        <v>471</v>
      </c>
      <c r="B350" s="9" t="s">
        <v>386</v>
      </c>
      <c r="C350" s="14" t="s">
        <v>768</v>
      </c>
      <c r="D350" s="14" t="s">
        <v>773</v>
      </c>
    </row>
    <row r="351" spans="1:4" x14ac:dyDescent="0.2">
      <c r="A351" s="9" t="s">
        <v>471</v>
      </c>
      <c r="B351" s="9" t="s">
        <v>386</v>
      </c>
      <c r="C351" s="9"/>
      <c r="D351" s="9"/>
    </row>
    <row r="352" spans="1:4" ht="17" x14ac:dyDescent="0.2">
      <c r="A352" s="9" t="s">
        <v>472</v>
      </c>
      <c r="B352" s="9" t="s">
        <v>390</v>
      </c>
      <c r="C352" s="13" t="s">
        <v>774</v>
      </c>
      <c r="D352" s="9"/>
    </row>
    <row r="353" spans="1:4" ht="17" x14ac:dyDescent="0.2">
      <c r="A353" s="9" t="s">
        <v>472</v>
      </c>
      <c r="B353" s="9" t="s">
        <v>390</v>
      </c>
      <c r="C353" s="13" t="s">
        <v>775</v>
      </c>
      <c r="D353" s="9"/>
    </row>
    <row r="354" spans="1:4" ht="17" x14ac:dyDescent="0.2">
      <c r="A354" s="9" t="s">
        <v>472</v>
      </c>
      <c r="B354" s="9" t="s">
        <v>390</v>
      </c>
      <c r="C354" s="13" t="s">
        <v>776</v>
      </c>
      <c r="D354" s="9"/>
    </row>
    <row r="355" spans="1:4" ht="17" x14ac:dyDescent="0.2">
      <c r="A355" s="9" t="s">
        <v>472</v>
      </c>
      <c r="B355" s="9" t="s">
        <v>390</v>
      </c>
      <c r="C355" s="13" t="s">
        <v>777</v>
      </c>
      <c r="D355" s="9"/>
    </row>
    <row r="356" spans="1:4" ht="17" x14ac:dyDescent="0.2">
      <c r="A356" s="9" t="s">
        <v>472</v>
      </c>
      <c r="B356" s="9" t="s">
        <v>390</v>
      </c>
      <c r="C356" s="13" t="s">
        <v>778</v>
      </c>
      <c r="D356" s="9"/>
    </row>
    <row r="357" spans="1:4" ht="17" x14ac:dyDescent="0.2">
      <c r="A357" s="9" t="s">
        <v>472</v>
      </c>
      <c r="B357" s="9" t="s">
        <v>390</v>
      </c>
      <c r="C357" s="13" t="s">
        <v>779</v>
      </c>
      <c r="D357" s="9"/>
    </row>
    <row r="358" spans="1:4" ht="17" x14ac:dyDescent="0.2">
      <c r="A358" s="9" t="s">
        <v>472</v>
      </c>
      <c r="B358" s="9" t="s">
        <v>392</v>
      </c>
      <c r="C358" s="13" t="s">
        <v>780</v>
      </c>
      <c r="D358" s="9"/>
    </row>
    <row r="359" spans="1:4" ht="17" x14ac:dyDescent="0.2">
      <c r="A359" s="9" t="s">
        <v>472</v>
      </c>
      <c r="B359" s="9" t="s">
        <v>392</v>
      </c>
      <c r="C359" s="13" t="s">
        <v>781</v>
      </c>
      <c r="D359" s="9"/>
    </row>
    <row r="360" spans="1:4" ht="17" x14ac:dyDescent="0.2">
      <c r="A360" s="9" t="s">
        <v>472</v>
      </c>
      <c r="B360" s="9" t="s">
        <v>392</v>
      </c>
      <c r="C360" s="13" t="s">
        <v>782</v>
      </c>
      <c r="D360" s="9"/>
    </row>
    <row r="361" spans="1:4" ht="17" x14ac:dyDescent="0.2">
      <c r="A361" s="9" t="s">
        <v>472</v>
      </c>
      <c r="B361" s="9" t="s">
        <v>392</v>
      </c>
      <c r="C361" s="13" t="s">
        <v>783</v>
      </c>
      <c r="D361" s="9"/>
    </row>
    <row r="362" spans="1:4" ht="17" x14ac:dyDescent="0.2">
      <c r="A362" s="9" t="s">
        <v>472</v>
      </c>
      <c r="B362" s="9" t="s">
        <v>392</v>
      </c>
      <c r="C362" s="13" t="s">
        <v>784</v>
      </c>
      <c r="D362" s="9"/>
    </row>
    <row r="363" spans="1:4" ht="17" x14ac:dyDescent="0.2">
      <c r="A363" s="9" t="s">
        <v>472</v>
      </c>
      <c r="B363" s="9" t="s">
        <v>392</v>
      </c>
      <c r="C363" s="13" t="s">
        <v>785</v>
      </c>
      <c r="D363" s="9"/>
    </row>
    <row r="364" spans="1:4" ht="17" x14ac:dyDescent="0.2">
      <c r="A364" s="9" t="s">
        <v>472</v>
      </c>
      <c r="B364" s="9" t="s">
        <v>394</v>
      </c>
      <c r="C364" s="14" t="s">
        <v>786</v>
      </c>
      <c r="D364" s="14" t="s">
        <v>790</v>
      </c>
    </row>
    <row r="365" spans="1:4" ht="17" x14ac:dyDescent="0.2">
      <c r="A365" s="9" t="s">
        <v>472</v>
      </c>
      <c r="B365" s="9" t="s">
        <v>394</v>
      </c>
      <c r="C365" s="14" t="s">
        <v>787</v>
      </c>
      <c r="D365" s="14" t="s">
        <v>791</v>
      </c>
    </row>
    <row r="366" spans="1:4" ht="17" x14ac:dyDescent="0.2">
      <c r="A366" s="9" t="s">
        <v>472</v>
      </c>
      <c r="B366" s="9" t="s">
        <v>394</v>
      </c>
      <c r="C366" s="14" t="s">
        <v>788</v>
      </c>
      <c r="D366" s="14" t="s">
        <v>792</v>
      </c>
    </row>
    <row r="367" spans="1:4" ht="17" x14ac:dyDescent="0.2">
      <c r="A367" s="9" t="s">
        <v>472</v>
      </c>
      <c r="B367" s="9" t="s">
        <v>394</v>
      </c>
      <c r="C367" s="14" t="s">
        <v>789</v>
      </c>
      <c r="D367" s="14" t="s">
        <v>793</v>
      </c>
    </row>
    <row r="368" spans="1:4" ht="17" x14ac:dyDescent="0.2">
      <c r="A368" s="9" t="s">
        <v>472</v>
      </c>
      <c r="B368" s="9" t="s">
        <v>394</v>
      </c>
      <c r="C368" s="14" t="s">
        <v>784</v>
      </c>
      <c r="D368" s="14" t="s">
        <v>793</v>
      </c>
    </row>
    <row r="369" spans="1:4" ht="17" x14ac:dyDescent="0.2">
      <c r="A369" s="9" t="s">
        <v>472</v>
      </c>
      <c r="B369" s="9" t="s">
        <v>394</v>
      </c>
      <c r="C369" s="14" t="s">
        <v>785</v>
      </c>
      <c r="D369" s="14" t="s">
        <v>794</v>
      </c>
    </row>
    <row r="370" spans="1:4" x14ac:dyDescent="0.2">
      <c r="A370" s="9" t="s">
        <v>472</v>
      </c>
      <c r="B370" s="9" t="s">
        <v>394</v>
      </c>
      <c r="C370" s="9"/>
      <c r="D370" s="9"/>
    </row>
    <row r="371" spans="1:4" x14ac:dyDescent="0.2">
      <c r="A371" s="9" t="s">
        <v>472</v>
      </c>
      <c r="B371" s="9" t="s">
        <v>394</v>
      </c>
      <c r="C371" s="9"/>
      <c r="D371" s="9"/>
    </row>
    <row r="372" spans="1:4" ht="17" x14ac:dyDescent="0.2">
      <c r="A372" s="9" t="s">
        <v>473</v>
      </c>
      <c r="B372" s="9" t="s">
        <v>398</v>
      </c>
      <c r="C372" s="13" t="s">
        <v>795</v>
      </c>
      <c r="D372" s="9"/>
    </row>
    <row r="373" spans="1:4" ht="17" x14ac:dyDescent="0.2">
      <c r="A373" s="9" t="s">
        <v>473</v>
      </c>
      <c r="B373" s="9" t="s">
        <v>398</v>
      </c>
      <c r="C373" s="13" t="s">
        <v>796</v>
      </c>
      <c r="D373" s="9"/>
    </row>
    <row r="374" spans="1:4" ht="17" x14ac:dyDescent="0.2">
      <c r="A374" s="9" t="s">
        <v>473</v>
      </c>
      <c r="B374" s="9" t="s">
        <v>398</v>
      </c>
      <c r="C374" s="13" t="s">
        <v>797</v>
      </c>
      <c r="D374" s="9"/>
    </row>
    <row r="375" spans="1:4" ht="17" x14ac:dyDescent="0.2">
      <c r="A375" s="9" t="s">
        <v>473</v>
      </c>
      <c r="B375" s="9" t="s">
        <v>398</v>
      </c>
      <c r="C375" s="13" t="s">
        <v>487</v>
      </c>
      <c r="D375" s="9"/>
    </row>
    <row r="376" spans="1:4" ht="17" x14ac:dyDescent="0.2">
      <c r="A376" s="9" t="s">
        <v>473</v>
      </c>
      <c r="B376" s="9" t="s">
        <v>400</v>
      </c>
      <c r="C376" s="13" t="s">
        <v>798</v>
      </c>
      <c r="D376" s="9"/>
    </row>
    <row r="377" spans="1:4" ht="17" x14ac:dyDescent="0.2">
      <c r="A377" s="9" t="s">
        <v>473</v>
      </c>
      <c r="B377" s="9" t="s">
        <v>400</v>
      </c>
      <c r="C377" s="13" t="s">
        <v>799</v>
      </c>
      <c r="D377" s="9"/>
    </row>
    <row r="378" spans="1:4" ht="17" x14ac:dyDescent="0.2">
      <c r="A378" s="9" t="s">
        <v>473</v>
      </c>
      <c r="B378" s="9" t="s">
        <v>400</v>
      </c>
      <c r="C378" s="13" t="s">
        <v>481</v>
      </c>
      <c r="D378" s="9"/>
    </row>
    <row r="379" spans="1:4" ht="17" x14ac:dyDescent="0.2">
      <c r="A379" s="9" t="s">
        <v>473</v>
      </c>
      <c r="B379" s="9" t="s">
        <v>402</v>
      </c>
      <c r="C379" s="14" t="s">
        <v>800</v>
      </c>
      <c r="D379" s="14" t="s">
        <v>801</v>
      </c>
    </row>
    <row r="380" spans="1:4" ht="17" x14ac:dyDescent="0.2">
      <c r="A380" s="9" t="s">
        <v>473</v>
      </c>
      <c r="B380" s="9" t="s">
        <v>402</v>
      </c>
      <c r="C380" s="14" t="s">
        <v>796</v>
      </c>
      <c r="D380" s="14" t="s">
        <v>802</v>
      </c>
    </row>
    <row r="381" spans="1:4" x14ac:dyDescent="0.2">
      <c r="A381" s="9" t="s">
        <v>473</v>
      </c>
      <c r="B381" s="9" t="s">
        <v>402</v>
      </c>
      <c r="C381" s="9"/>
      <c r="D381" s="9"/>
    </row>
    <row r="382" spans="1:4" ht="17" x14ac:dyDescent="0.2">
      <c r="A382" s="9" t="s">
        <v>474</v>
      </c>
      <c r="B382" s="9" t="s">
        <v>407</v>
      </c>
      <c r="C382" s="13" t="s">
        <v>803</v>
      </c>
      <c r="D382" s="9"/>
    </row>
    <row r="383" spans="1:4" ht="17" x14ac:dyDescent="0.2">
      <c r="A383" s="9" t="s">
        <v>474</v>
      </c>
      <c r="B383" s="9" t="s">
        <v>407</v>
      </c>
      <c r="C383" s="13" t="s">
        <v>650</v>
      </c>
      <c r="D383" s="9"/>
    </row>
    <row r="384" spans="1:4" ht="17" x14ac:dyDescent="0.2">
      <c r="A384" s="9" t="s">
        <v>474</v>
      </c>
      <c r="B384" s="9" t="s">
        <v>407</v>
      </c>
      <c r="C384" s="13" t="s">
        <v>804</v>
      </c>
      <c r="D384" s="9"/>
    </row>
    <row r="385" spans="1:4" ht="17" x14ac:dyDescent="0.2">
      <c r="A385" s="9" t="s">
        <v>474</v>
      </c>
      <c r="B385" s="9" t="s">
        <v>407</v>
      </c>
      <c r="C385" s="13" t="s">
        <v>805</v>
      </c>
      <c r="D385" s="9"/>
    </row>
    <row r="386" spans="1:4" ht="17" x14ac:dyDescent="0.2">
      <c r="A386" s="9" t="s">
        <v>474</v>
      </c>
      <c r="B386" s="9" t="s">
        <v>407</v>
      </c>
      <c r="C386" s="13" t="s">
        <v>648</v>
      </c>
      <c r="D386" s="9"/>
    </row>
    <row r="387" spans="1:4" ht="17" x14ac:dyDescent="0.2">
      <c r="A387" s="9" t="s">
        <v>474</v>
      </c>
      <c r="B387" s="9" t="s">
        <v>407</v>
      </c>
      <c r="C387" s="13" t="s">
        <v>806</v>
      </c>
      <c r="D387" s="9"/>
    </row>
    <row r="388" spans="1:4" ht="17" x14ac:dyDescent="0.2">
      <c r="A388" s="9" t="s">
        <v>474</v>
      </c>
      <c r="B388" s="9" t="s">
        <v>408</v>
      </c>
      <c r="C388" s="13" t="s">
        <v>807</v>
      </c>
      <c r="D388" s="9"/>
    </row>
    <row r="389" spans="1:4" ht="17" x14ac:dyDescent="0.2">
      <c r="A389" s="9" t="s">
        <v>474</v>
      </c>
      <c r="B389" s="9" t="s">
        <v>408</v>
      </c>
      <c r="C389" s="13" t="s">
        <v>560</v>
      </c>
      <c r="D389" s="9"/>
    </row>
    <row r="390" spans="1:4" ht="17" x14ac:dyDescent="0.2">
      <c r="A390" s="9" t="s">
        <v>474</v>
      </c>
      <c r="B390" s="9" t="s">
        <v>408</v>
      </c>
      <c r="C390" s="13" t="s">
        <v>804</v>
      </c>
      <c r="D390" s="9"/>
    </row>
    <row r="391" spans="1:4" ht="17" x14ac:dyDescent="0.2">
      <c r="A391" s="9" t="s">
        <v>474</v>
      </c>
      <c r="B391" s="9" t="s">
        <v>408</v>
      </c>
      <c r="C391" s="13" t="s">
        <v>647</v>
      </c>
      <c r="D391" s="9"/>
    </row>
    <row r="392" spans="1:4" ht="17" x14ac:dyDescent="0.2">
      <c r="A392" s="9" t="s">
        <v>474</v>
      </c>
      <c r="B392" s="9" t="s">
        <v>408</v>
      </c>
      <c r="C392" s="13" t="s">
        <v>808</v>
      </c>
      <c r="D392" s="9"/>
    </row>
    <row r="393" spans="1:4" ht="17" x14ac:dyDescent="0.2">
      <c r="A393" s="9" t="s">
        <v>474</v>
      </c>
      <c r="B393" s="9" t="s">
        <v>408</v>
      </c>
      <c r="C393" s="13" t="s">
        <v>693</v>
      </c>
      <c r="D393" s="9"/>
    </row>
    <row r="394" spans="1:4" ht="17" x14ac:dyDescent="0.2">
      <c r="A394" s="9" t="s">
        <v>474</v>
      </c>
      <c r="B394" s="9" t="s">
        <v>408</v>
      </c>
      <c r="C394" s="13" t="s">
        <v>809</v>
      </c>
      <c r="D394" s="9"/>
    </row>
    <row r="395" spans="1:4" ht="17" x14ac:dyDescent="0.2">
      <c r="A395" s="9" t="s">
        <v>474</v>
      </c>
      <c r="B395" s="9" t="s">
        <v>408</v>
      </c>
      <c r="C395" s="13" t="s">
        <v>810</v>
      </c>
      <c r="D395" s="9"/>
    </row>
    <row r="396" spans="1:4" ht="17" x14ac:dyDescent="0.2">
      <c r="A396" s="9" t="s">
        <v>474</v>
      </c>
      <c r="B396" s="9" t="s">
        <v>412</v>
      </c>
      <c r="C396" s="14" t="s">
        <v>811</v>
      </c>
      <c r="D396" s="14" t="s">
        <v>814</v>
      </c>
    </row>
    <row r="397" spans="1:4" ht="17" x14ac:dyDescent="0.2">
      <c r="A397" s="9" t="s">
        <v>474</v>
      </c>
      <c r="B397" s="9" t="s">
        <v>412</v>
      </c>
      <c r="C397" s="14" t="s">
        <v>650</v>
      </c>
      <c r="D397" s="14" t="s">
        <v>815</v>
      </c>
    </row>
    <row r="398" spans="1:4" ht="17" x14ac:dyDescent="0.2">
      <c r="A398" s="9" t="s">
        <v>474</v>
      </c>
      <c r="B398" s="9" t="s">
        <v>412</v>
      </c>
      <c r="C398" s="14" t="s">
        <v>812</v>
      </c>
      <c r="D398" s="14" t="s">
        <v>816</v>
      </c>
    </row>
    <row r="399" spans="1:4" ht="17" x14ac:dyDescent="0.2">
      <c r="A399" s="9" t="s">
        <v>474</v>
      </c>
      <c r="B399" s="9" t="s">
        <v>412</v>
      </c>
      <c r="C399" s="14" t="s">
        <v>805</v>
      </c>
      <c r="D399" s="14" t="s">
        <v>592</v>
      </c>
    </row>
    <row r="400" spans="1:4" ht="17" x14ac:dyDescent="0.2">
      <c r="A400" s="9" t="s">
        <v>474</v>
      </c>
      <c r="B400" s="9" t="s">
        <v>412</v>
      </c>
      <c r="C400" s="16" t="s">
        <v>813</v>
      </c>
      <c r="D400" s="17"/>
    </row>
    <row r="401" spans="1:4" ht="17" x14ac:dyDescent="0.2">
      <c r="A401" s="9" t="s">
        <v>474</v>
      </c>
      <c r="B401" s="9" t="s">
        <v>412</v>
      </c>
      <c r="C401" s="14" t="s">
        <v>806</v>
      </c>
      <c r="D401" s="14" t="s">
        <v>817</v>
      </c>
    </row>
    <row r="402" spans="1:4" x14ac:dyDescent="0.2">
      <c r="A402" s="9" t="s">
        <v>474</v>
      </c>
      <c r="B402" s="9" t="s">
        <v>412</v>
      </c>
      <c r="C402" s="9"/>
      <c r="D402" s="9"/>
    </row>
    <row r="403" spans="1:4" x14ac:dyDescent="0.2">
      <c r="A403" s="9" t="s">
        <v>474</v>
      </c>
      <c r="B403" s="9" t="s">
        <v>412</v>
      </c>
      <c r="C403" s="9"/>
      <c r="D403" s="9"/>
    </row>
    <row r="404" spans="1:4" ht="17" x14ac:dyDescent="0.2">
      <c r="A404" s="9" t="s">
        <v>475</v>
      </c>
      <c r="B404" s="9" t="s">
        <v>414</v>
      </c>
      <c r="C404" s="13" t="s">
        <v>818</v>
      </c>
      <c r="D404" s="9"/>
    </row>
    <row r="405" spans="1:4" ht="17" x14ac:dyDescent="0.2">
      <c r="A405" s="9" t="s">
        <v>475</v>
      </c>
      <c r="B405" s="9" t="s">
        <v>414</v>
      </c>
      <c r="C405" s="13" t="s">
        <v>819</v>
      </c>
      <c r="D405" s="9"/>
    </row>
    <row r="406" spans="1:4" ht="17" x14ac:dyDescent="0.2">
      <c r="A406" s="9" t="s">
        <v>475</v>
      </c>
      <c r="B406" s="9" t="s">
        <v>414</v>
      </c>
      <c r="C406" s="13" t="s">
        <v>820</v>
      </c>
      <c r="D406" s="9"/>
    </row>
    <row r="407" spans="1:4" ht="17" x14ac:dyDescent="0.2">
      <c r="A407" s="9" t="s">
        <v>475</v>
      </c>
      <c r="B407" s="9" t="s">
        <v>414</v>
      </c>
      <c r="C407" s="13" t="s">
        <v>821</v>
      </c>
      <c r="D407" s="9"/>
    </row>
    <row r="408" spans="1:4" ht="17" x14ac:dyDescent="0.2">
      <c r="A408" s="9" t="s">
        <v>475</v>
      </c>
      <c r="B408" s="9" t="s">
        <v>414</v>
      </c>
      <c r="C408" s="13" t="s">
        <v>822</v>
      </c>
      <c r="D408" s="9"/>
    </row>
    <row r="409" spans="1:4" ht="17" x14ac:dyDescent="0.2">
      <c r="A409" s="9" t="s">
        <v>475</v>
      </c>
      <c r="B409" s="9" t="s">
        <v>414</v>
      </c>
      <c r="C409" s="13" t="s">
        <v>823</v>
      </c>
      <c r="D409" s="9"/>
    </row>
    <row r="410" spans="1:4" ht="17" x14ac:dyDescent="0.2">
      <c r="A410" s="9" t="s">
        <v>475</v>
      </c>
      <c r="B410" s="9" t="s">
        <v>414</v>
      </c>
      <c r="C410" s="13" t="s">
        <v>824</v>
      </c>
      <c r="D410" s="9"/>
    </row>
    <row r="411" spans="1:4" ht="17" x14ac:dyDescent="0.2">
      <c r="A411" s="9" t="s">
        <v>475</v>
      </c>
      <c r="B411" s="9" t="s">
        <v>416</v>
      </c>
      <c r="C411" s="13" t="s">
        <v>818</v>
      </c>
      <c r="D411" s="9"/>
    </row>
    <row r="412" spans="1:4" ht="17" x14ac:dyDescent="0.2">
      <c r="A412" s="9" t="s">
        <v>475</v>
      </c>
      <c r="B412" s="9" t="s">
        <v>416</v>
      </c>
      <c r="C412" s="13" t="s">
        <v>819</v>
      </c>
      <c r="D412" s="9"/>
    </row>
    <row r="413" spans="1:4" ht="17" x14ac:dyDescent="0.2">
      <c r="A413" s="9" t="s">
        <v>475</v>
      </c>
      <c r="B413" s="9" t="s">
        <v>416</v>
      </c>
      <c r="C413" s="13" t="s">
        <v>825</v>
      </c>
      <c r="D413" s="9"/>
    </row>
    <row r="414" spans="1:4" ht="17" x14ac:dyDescent="0.2">
      <c r="A414" s="9" t="s">
        <v>475</v>
      </c>
      <c r="B414" s="9" t="s">
        <v>416</v>
      </c>
      <c r="C414" s="13" t="s">
        <v>826</v>
      </c>
      <c r="D414" s="9"/>
    </row>
    <row r="415" spans="1:4" ht="17" x14ac:dyDescent="0.2">
      <c r="A415" s="9" t="s">
        <v>475</v>
      </c>
      <c r="B415" s="9" t="s">
        <v>416</v>
      </c>
      <c r="C415" s="13" t="s">
        <v>827</v>
      </c>
      <c r="D415" s="9"/>
    </row>
    <row r="416" spans="1:4" ht="17" x14ac:dyDescent="0.2">
      <c r="A416" s="9" t="s">
        <v>475</v>
      </c>
      <c r="B416" s="9" t="s">
        <v>416</v>
      </c>
      <c r="C416" s="13" t="s">
        <v>823</v>
      </c>
      <c r="D416" s="9"/>
    </row>
    <row r="417" spans="1:4" ht="17" x14ac:dyDescent="0.2">
      <c r="A417" s="9" t="s">
        <v>475</v>
      </c>
      <c r="B417" s="9" t="s">
        <v>416</v>
      </c>
      <c r="C417" s="13" t="s">
        <v>828</v>
      </c>
      <c r="D417" s="9"/>
    </row>
    <row r="418" spans="1:4" ht="17" x14ac:dyDescent="0.2">
      <c r="A418" s="9" t="s">
        <v>475</v>
      </c>
      <c r="B418" s="9" t="s">
        <v>418</v>
      </c>
      <c r="C418" s="14" t="s">
        <v>818</v>
      </c>
      <c r="D418" s="14" t="s">
        <v>834</v>
      </c>
    </row>
    <row r="419" spans="1:4" ht="17" x14ac:dyDescent="0.2">
      <c r="A419" s="9" t="s">
        <v>475</v>
      </c>
      <c r="B419" s="9" t="s">
        <v>418</v>
      </c>
      <c r="C419" s="14" t="s">
        <v>829</v>
      </c>
      <c r="D419" s="14" t="s">
        <v>835</v>
      </c>
    </row>
    <row r="420" spans="1:4" ht="17" x14ac:dyDescent="0.2">
      <c r="A420" s="9" t="s">
        <v>475</v>
      </c>
      <c r="B420" s="9" t="s">
        <v>418</v>
      </c>
      <c r="C420" s="14" t="s">
        <v>830</v>
      </c>
      <c r="D420" s="14" t="s">
        <v>836</v>
      </c>
    </row>
    <row r="421" spans="1:4" ht="17" x14ac:dyDescent="0.2">
      <c r="A421" s="9" t="s">
        <v>475</v>
      </c>
      <c r="B421" s="9" t="s">
        <v>418</v>
      </c>
      <c r="C421" s="14" t="s">
        <v>826</v>
      </c>
      <c r="D421" s="14" t="s">
        <v>837</v>
      </c>
    </row>
    <row r="422" spans="1:4" ht="17" x14ac:dyDescent="0.2">
      <c r="A422" s="9" t="s">
        <v>475</v>
      </c>
      <c r="B422" s="9" t="s">
        <v>418</v>
      </c>
      <c r="C422" s="14" t="s">
        <v>831</v>
      </c>
      <c r="D422" s="14" t="s">
        <v>838</v>
      </c>
    </row>
    <row r="423" spans="1:4" ht="17" x14ac:dyDescent="0.2">
      <c r="A423" s="9" t="s">
        <v>475</v>
      </c>
      <c r="B423" s="9" t="s">
        <v>418</v>
      </c>
      <c r="C423" s="14" t="s">
        <v>832</v>
      </c>
      <c r="D423" s="14" t="s">
        <v>839</v>
      </c>
    </row>
    <row r="424" spans="1:4" ht="17" x14ac:dyDescent="0.2">
      <c r="A424" s="9" t="s">
        <v>475</v>
      </c>
      <c r="B424" s="9" t="s">
        <v>418</v>
      </c>
      <c r="C424" s="14" t="s">
        <v>833</v>
      </c>
      <c r="D424" s="14" t="s">
        <v>840</v>
      </c>
    </row>
    <row r="425" spans="1:4" x14ac:dyDescent="0.2">
      <c r="A425" s="9" t="s">
        <v>475</v>
      </c>
      <c r="B425" s="9" t="s">
        <v>418</v>
      </c>
      <c r="C425" s="9"/>
      <c r="D425" s="9"/>
    </row>
    <row r="426" spans="1:4" ht="17" x14ac:dyDescent="0.2">
      <c r="A426" s="9" t="s">
        <v>421</v>
      </c>
      <c r="B426" s="9" t="s">
        <v>422</v>
      </c>
      <c r="C426" s="13" t="s">
        <v>841</v>
      </c>
      <c r="D426" s="9"/>
    </row>
    <row r="427" spans="1:4" ht="17" x14ac:dyDescent="0.2">
      <c r="A427" s="9" t="s">
        <v>421</v>
      </c>
      <c r="B427" s="9" t="s">
        <v>422</v>
      </c>
      <c r="C427" s="13" t="s">
        <v>842</v>
      </c>
      <c r="D427" s="9"/>
    </row>
    <row r="428" spans="1:4" ht="17" x14ac:dyDescent="0.2">
      <c r="A428" s="9" t="s">
        <v>421</v>
      </c>
      <c r="B428" s="9" t="s">
        <v>422</v>
      </c>
      <c r="C428" s="13" t="s">
        <v>843</v>
      </c>
      <c r="D428" s="9"/>
    </row>
    <row r="429" spans="1:4" ht="17" x14ac:dyDescent="0.2">
      <c r="A429" s="9" t="s">
        <v>421</v>
      </c>
      <c r="B429" s="9" t="s">
        <v>422</v>
      </c>
      <c r="C429" s="13" t="s">
        <v>844</v>
      </c>
      <c r="D429" s="9"/>
    </row>
    <row r="430" spans="1:4" ht="17" x14ac:dyDescent="0.2">
      <c r="A430" s="9" t="s">
        <v>421</v>
      </c>
      <c r="B430" s="9" t="s">
        <v>422</v>
      </c>
      <c r="C430" s="13" t="s">
        <v>845</v>
      </c>
      <c r="D430" s="9"/>
    </row>
    <row r="431" spans="1:4" ht="17" x14ac:dyDescent="0.2">
      <c r="A431" s="9" t="s">
        <v>421</v>
      </c>
      <c r="B431" s="9" t="s">
        <v>424</v>
      </c>
      <c r="C431" s="13" t="s">
        <v>841</v>
      </c>
      <c r="D431" s="9"/>
    </row>
    <row r="432" spans="1:4" ht="17" x14ac:dyDescent="0.2">
      <c r="A432" s="9" t="s">
        <v>421</v>
      </c>
      <c r="B432" s="9" t="s">
        <v>424</v>
      </c>
      <c r="C432" s="13" t="s">
        <v>846</v>
      </c>
      <c r="D432" s="9"/>
    </row>
    <row r="433" spans="1:4" ht="17" x14ac:dyDescent="0.2">
      <c r="A433" s="9" t="s">
        <v>421</v>
      </c>
      <c r="B433" s="9" t="s">
        <v>424</v>
      </c>
      <c r="C433" s="13" t="s">
        <v>847</v>
      </c>
      <c r="D433" s="9"/>
    </row>
    <row r="434" spans="1:4" ht="17" x14ac:dyDescent="0.2">
      <c r="A434" s="9" t="s">
        <v>421</v>
      </c>
      <c r="B434" s="9" t="s">
        <v>424</v>
      </c>
      <c r="C434" s="13" t="s">
        <v>848</v>
      </c>
      <c r="D434" s="9"/>
    </row>
    <row r="435" spans="1:4" ht="17" x14ac:dyDescent="0.2">
      <c r="A435" s="9" t="s">
        <v>421</v>
      </c>
      <c r="B435" s="9" t="s">
        <v>424</v>
      </c>
      <c r="C435" s="13" t="s">
        <v>849</v>
      </c>
      <c r="D435" s="9"/>
    </row>
    <row r="436" spans="1:4" ht="17" x14ac:dyDescent="0.2">
      <c r="A436" s="9" t="s">
        <v>421</v>
      </c>
      <c r="B436" s="9" t="s">
        <v>426</v>
      </c>
      <c r="C436" s="14" t="s">
        <v>850</v>
      </c>
      <c r="D436" s="14" t="s">
        <v>854</v>
      </c>
    </row>
    <row r="437" spans="1:4" ht="17" x14ac:dyDescent="0.2">
      <c r="A437" s="9" t="s">
        <v>421</v>
      </c>
      <c r="B437" s="9" t="s">
        <v>426</v>
      </c>
      <c r="C437" s="14" t="s">
        <v>851</v>
      </c>
      <c r="D437" s="14" t="s">
        <v>855</v>
      </c>
    </row>
    <row r="438" spans="1:4" ht="17" x14ac:dyDescent="0.2">
      <c r="A438" s="9" t="s">
        <v>421</v>
      </c>
      <c r="B438" s="9" t="s">
        <v>426</v>
      </c>
      <c r="C438" s="14" t="s">
        <v>852</v>
      </c>
      <c r="D438" s="14" t="s">
        <v>856</v>
      </c>
    </row>
    <row r="439" spans="1:4" ht="17" x14ac:dyDescent="0.2">
      <c r="A439" s="9" t="s">
        <v>421</v>
      </c>
      <c r="B439" s="9" t="s">
        <v>426</v>
      </c>
      <c r="C439" s="14" t="s">
        <v>848</v>
      </c>
      <c r="D439" s="14" t="s">
        <v>857</v>
      </c>
    </row>
    <row r="440" spans="1:4" ht="17" x14ac:dyDescent="0.2">
      <c r="A440" s="9" t="s">
        <v>421</v>
      </c>
      <c r="B440" s="9" t="s">
        <v>426</v>
      </c>
      <c r="C440" s="14" t="s">
        <v>853</v>
      </c>
      <c r="D440" s="14" t="s">
        <v>837</v>
      </c>
    </row>
    <row r="441" spans="1:4" x14ac:dyDescent="0.2">
      <c r="A441" s="9" t="s">
        <v>421</v>
      </c>
      <c r="B441" s="9" t="s">
        <v>426</v>
      </c>
      <c r="C441" s="9"/>
      <c r="D441" s="9"/>
    </row>
    <row r="442" spans="1:4" ht="17" x14ac:dyDescent="0.2">
      <c r="A442" s="9" t="s">
        <v>476</v>
      </c>
      <c r="B442" s="9" t="s">
        <v>430</v>
      </c>
      <c r="C442" s="13" t="s">
        <v>858</v>
      </c>
      <c r="D442" s="9"/>
    </row>
    <row r="443" spans="1:4" ht="17" x14ac:dyDescent="0.2">
      <c r="A443" s="9" t="s">
        <v>476</v>
      </c>
      <c r="B443" s="9" t="s">
        <v>430</v>
      </c>
      <c r="C443" s="13" t="s">
        <v>859</v>
      </c>
      <c r="D443" s="9"/>
    </row>
    <row r="444" spans="1:4" ht="17" x14ac:dyDescent="0.2">
      <c r="A444" s="9" t="s">
        <v>476</v>
      </c>
      <c r="B444" s="9" t="s">
        <v>430</v>
      </c>
      <c r="C444" s="13" t="s">
        <v>860</v>
      </c>
      <c r="D444" s="9"/>
    </row>
    <row r="445" spans="1:4" ht="17" x14ac:dyDescent="0.2">
      <c r="A445" s="9" t="s">
        <v>476</v>
      </c>
      <c r="B445" s="9" t="s">
        <v>430</v>
      </c>
      <c r="C445" s="13" t="s">
        <v>861</v>
      </c>
      <c r="D445" s="9"/>
    </row>
    <row r="446" spans="1:4" ht="17" x14ac:dyDescent="0.2">
      <c r="A446" s="9" t="s">
        <v>476</v>
      </c>
      <c r="B446" s="9" t="s">
        <v>430</v>
      </c>
      <c r="C446" s="13" t="s">
        <v>363</v>
      </c>
      <c r="D446" s="9"/>
    </row>
    <row r="447" spans="1:4" ht="17" x14ac:dyDescent="0.2">
      <c r="A447" s="9" t="s">
        <v>476</v>
      </c>
      <c r="B447" s="9" t="s">
        <v>430</v>
      </c>
      <c r="C447" s="13" t="s">
        <v>862</v>
      </c>
      <c r="D447" s="9"/>
    </row>
    <row r="448" spans="1:4" ht="17" x14ac:dyDescent="0.2">
      <c r="A448" s="9" t="s">
        <v>476</v>
      </c>
      <c r="B448" s="9" t="s">
        <v>430</v>
      </c>
      <c r="C448" s="13" t="s">
        <v>863</v>
      </c>
      <c r="D448" s="9"/>
    </row>
    <row r="449" spans="1:4" ht="17" x14ac:dyDescent="0.2">
      <c r="A449" s="9" t="s">
        <v>476</v>
      </c>
      <c r="B449" s="9" t="s">
        <v>430</v>
      </c>
      <c r="C449" s="13" t="s">
        <v>864</v>
      </c>
      <c r="D449" s="9"/>
    </row>
    <row r="450" spans="1:4" ht="17" x14ac:dyDescent="0.2">
      <c r="A450" s="9" t="s">
        <v>476</v>
      </c>
      <c r="B450" s="9" t="s">
        <v>432</v>
      </c>
      <c r="C450" s="13" t="s">
        <v>865</v>
      </c>
      <c r="D450" s="9"/>
    </row>
    <row r="451" spans="1:4" ht="17" x14ac:dyDescent="0.2">
      <c r="A451" s="9" t="s">
        <v>476</v>
      </c>
      <c r="B451" s="9" t="s">
        <v>432</v>
      </c>
      <c r="C451" s="13" t="s">
        <v>866</v>
      </c>
      <c r="D451" s="9"/>
    </row>
    <row r="452" spans="1:4" ht="17" x14ac:dyDescent="0.2">
      <c r="A452" s="9" t="s">
        <v>476</v>
      </c>
      <c r="B452" s="9" t="s">
        <v>432</v>
      </c>
      <c r="C452" s="13" t="s">
        <v>739</v>
      </c>
      <c r="D452" s="9"/>
    </row>
    <row r="453" spans="1:4" ht="17" x14ac:dyDescent="0.2">
      <c r="A453" s="9" t="s">
        <v>476</v>
      </c>
      <c r="B453" s="9" t="s">
        <v>432</v>
      </c>
      <c r="C453" s="13" t="s">
        <v>867</v>
      </c>
      <c r="D453" s="9"/>
    </row>
    <row r="454" spans="1:4" ht="17" x14ac:dyDescent="0.2">
      <c r="A454" s="9" t="s">
        <v>476</v>
      </c>
      <c r="B454" s="9" t="s">
        <v>432</v>
      </c>
      <c r="C454" s="13" t="s">
        <v>868</v>
      </c>
      <c r="D454" s="9"/>
    </row>
    <row r="455" spans="1:4" ht="17" x14ac:dyDescent="0.2">
      <c r="A455" s="9" t="s">
        <v>476</v>
      </c>
      <c r="B455" s="9" t="s">
        <v>432</v>
      </c>
      <c r="C455" s="13" t="s">
        <v>869</v>
      </c>
      <c r="D455" s="9"/>
    </row>
    <row r="456" spans="1:4" ht="17" x14ac:dyDescent="0.2">
      <c r="A456" s="9" t="s">
        <v>476</v>
      </c>
      <c r="B456" s="9" t="s">
        <v>432</v>
      </c>
      <c r="C456" s="13" t="s">
        <v>870</v>
      </c>
      <c r="D456" s="9"/>
    </row>
    <row r="457" spans="1:4" ht="17" x14ac:dyDescent="0.2">
      <c r="A457" s="9" t="s">
        <v>476</v>
      </c>
      <c r="B457" s="9" t="s">
        <v>432</v>
      </c>
      <c r="C457" s="13" t="s">
        <v>871</v>
      </c>
      <c r="D457" s="9"/>
    </row>
    <row r="458" spans="1:4" ht="17" x14ac:dyDescent="0.2">
      <c r="A458" s="9" t="s">
        <v>476</v>
      </c>
      <c r="B458" s="9" t="s">
        <v>434</v>
      </c>
      <c r="C458" s="14" t="s">
        <v>872</v>
      </c>
      <c r="D458" s="14" t="s">
        <v>877</v>
      </c>
    </row>
    <row r="459" spans="1:4" ht="17" x14ac:dyDescent="0.2">
      <c r="A459" s="9" t="s">
        <v>476</v>
      </c>
      <c r="B459" s="9" t="s">
        <v>434</v>
      </c>
      <c r="C459" s="14" t="s">
        <v>873</v>
      </c>
      <c r="D459" s="14" t="s">
        <v>878</v>
      </c>
    </row>
    <row r="460" spans="1:4" ht="17" x14ac:dyDescent="0.2">
      <c r="A460" s="9" t="s">
        <v>476</v>
      </c>
      <c r="B460" s="9" t="s">
        <v>434</v>
      </c>
      <c r="C460" s="16" t="s">
        <v>874</v>
      </c>
      <c r="D460" s="17"/>
    </row>
    <row r="461" spans="1:4" ht="17" x14ac:dyDescent="0.2">
      <c r="A461" s="9" t="s">
        <v>476</v>
      </c>
      <c r="B461" s="9" t="s">
        <v>434</v>
      </c>
      <c r="C461" s="16" t="s">
        <v>861</v>
      </c>
      <c r="D461" s="17"/>
    </row>
    <row r="462" spans="1:4" ht="17" x14ac:dyDescent="0.2">
      <c r="A462" s="9" t="s">
        <v>476</v>
      </c>
      <c r="B462" s="9" t="s">
        <v>434</v>
      </c>
      <c r="C462" s="14" t="s">
        <v>875</v>
      </c>
      <c r="D462" s="14" t="s">
        <v>879</v>
      </c>
    </row>
    <row r="463" spans="1:4" ht="17" x14ac:dyDescent="0.2">
      <c r="A463" s="9" t="s">
        <v>476</v>
      </c>
      <c r="B463" s="9" t="s">
        <v>434</v>
      </c>
      <c r="C463" s="14" t="s">
        <v>862</v>
      </c>
      <c r="D463" s="14" t="s">
        <v>880</v>
      </c>
    </row>
    <row r="464" spans="1:4" ht="17" x14ac:dyDescent="0.2">
      <c r="A464" s="9" t="s">
        <v>476</v>
      </c>
      <c r="B464" s="9" t="s">
        <v>434</v>
      </c>
      <c r="C464" s="14" t="s">
        <v>876</v>
      </c>
      <c r="D464" s="14" t="s">
        <v>881</v>
      </c>
    </row>
    <row r="465" spans="1:4" x14ac:dyDescent="0.2">
      <c r="A465" s="9" t="s">
        <v>476</v>
      </c>
      <c r="B465" s="9" t="s">
        <v>434</v>
      </c>
      <c r="C465" s="9"/>
      <c r="D465" s="9"/>
    </row>
    <row r="466" spans="1:4" x14ac:dyDescent="0.2">
      <c r="A466" s="9" t="s">
        <v>476</v>
      </c>
      <c r="B466" s="9" t="s">
        <v>434</v>
      </c>
      <c r="C466" s="9"/>
      <c r="D466" s="9"/>
    </row>
    <row r="467" spans="1:4" ht="17" x14ac:dyDescent="0.2">
      <c r="A467" s="9" t="s">
        <v>477</v>
      </c>
      <c r="B467" s="9" t="s">
        <v>438</v>
      </c>
      <c r="C467" s="13" t="s">
        <v>882</v>
      </c>
      <c r="D467" s="9"/>
    </row>
    <row r="468" spans="1:4" ht="17" x14ac:dyDescent="0.2">
      <c r="A468" s="9" t="s">
        <v>477</v>
      </c>
      <c r="B468" s="9" t="s">
        <v>438</v>
      </c>
      <c r="C468" s="13" t="s">
        <v>883</v>
      </c>
      <c r="D468" s="9"/>
    </row>
    <row r="469" spans="1:4" ht="17" x14ac:dyDescent="0.2">
      <c r="A469" s="9" t="s">
        <v>477</v>
      </c>
      <c r="B469" s="9" t="s">
        <v>438</v>
      </c>
      <c r="C469" s="13" t="s">
        <v>884</v>
      </c>
      <c r="D469" s="9"/>
    </row>
    <row r="470" spans="1:4" ht="17" x14ac:dyDescent="0.2">
      <c r="A470" s="9" t="s">
        <v>477</v>
      </c>
      <c r="B470" s="9" t="s">
        <v>438</v>
      </c>
      <c r="C470" s="13" t="s">
        <v>885</v>
      </c>
      <c r="D470" s="9"/>
    </row>
    <row r="471" spans="1:4" ht="17" x14ac:dyDescent="0.2">
      <c r="A471" s="9" t="s">
        <v>477</v>
      </c>
      <c r="B471" s="9" t="s">
        <v>438</v>
      </c>
      <c r="C471" s="13" t="s">
        <v>886</v>
      </c>
      <c r="D471" s="9"/>
    </row>
    <row r="472" spans="1:4" ht="17" x14ac:dyDescent="0.2">
      <c r="A472" s="9" t="s">
        <v>477</v>
      </c>
      <c r="B472" s="9" t="s">
        <v>438</v>
      </c>
      <c r="C472" s="13" t="s">
        <v>887</v>
      </c>
      <c r="D472" s="9"/>
    </row>
    <row r="473" spans="1:4" ht="17" x14ac:dyDescent="0.2">
      <c r="A473" s="9" t="s">
        <v>477</v>
      </c>
      <c r="B473" s="9" t="s">
        <v>440</v>
      </c>
      <c r="C473" s="13" t="s">
        <v>888</v>
      </c>
      <c r="D473" s="9"/>
    </row>
    <row r="474" spans="1:4" ht="17" x14ac:dyDescent="0.2">
      <c r="A474" s="9" t="s">
        <v>477</v>
      </c>
      <c r="B474" s="9" t="s">
        <v>440</v>
      </c>
      <c r="C474" s="13" t="s">
        <v>560</v>
      </c>
      <c r="D474" s="9"/>
    </row>
    <row r="475" spans="1:4" ht="17" x14ac:dyDescent="0.2">
      <c r="A475" s="9" t="s">
        <v>477</v>
      </c>
      <c r="B475" s="9" t="s">
        <v>440</v>
      </c>
      <c r="C475" s="13" t="s">
        <v>561</v>
      </c>
      <c r="D475" s="9"/>
    </row>
    <row r="476" spans="1:4" ht="17" x14ac:dyDescent="0.2">
      <c r="A476" s="9" t="s">
        <v>477</v>
      </c>
      <c r="B476" s="9" t="s">
        <v>440</v>
      </c>
      <c r="C476" s="13" t="s">
        <v>889</v>
      </c>
      <c r="D476" s="9"/>
    </row>
    <row r="477" spans="1:4" ht="17" x14ac:dyDescent="0.2">
      <c r="A477" s="9" t="s">
        <v>477</v>
      </c>
      <c r="B477" s="9" t="s">
        <v>440</v>
      </c>
      <c r="C477" s="13" t="s">
        <v>890</v>
      </c>
      <c r="D477" s="9"/>
    </row>
    <row r="478" spans="1:4" ht="17" x14ac:dyDescent="0.2">
      <c r="A478" s="9" t="s">
        <v>477</v>
      </c>
      <c r="B478" s="9" t="s">
        <v>442</v>
      </c>
      <c r="C478" s="14" t="s">
        <v>888</v>
      </c>
      <c r="D478" s="14" t="s">
        <v>893</v>
      </c>
    </row>
    <row r="479" spans="1:4" ht="17" x14ac:dyDescent="0.2">
      <c r="A479" s="9" t="s">
        <v>477</v>
      </c>
      <c r="B479" s="9" t="s">
        <v>442</v>
      </c>
      <c r="C479" s="14" t="s">
        <v>891</v>
      </c>
      <c r="D479" s="14" t="s">
        <v>894</v>
      </c>
    </row>
    <row r="480" spans="1:4" ht="17" x14ac:dyDescent="0.2">
      <c r="A480" s="9" t="s">
        <v>477</v>
      </c>
      <c r="B480" s="9" t="s">
        <v>442</v>
      </c>
      <c r="C480" s="14" t="s">
        <v>892</v>
      </c>
      <c r="D480" s="14" t="s">
        <v>622</v>
      </c>
    </row>
    <row r="481" spans="1:4" x14ac:dyDescent="0.2">
      <c r="A481" s="9" t="s">
        <v>477</v>
      </c>
      <c r="B481" s="9" t="s">
        <v>442</v>
      </c>
      <c r="C481" s="9"/>
      <c r="D481" s="9"/>
    </row>
    <row r="482" spans="1:4" x14ac:dyDescent="0.2">
      <c r="A482" s="9" t="s">
        <v>477</v>
      </c>
      <c r="B482" s="9" t="s">
        <v>442</v>
      </c>
      <c r="C482" s="9"/>
      <c r="D482" s="9"/>
    </row>
    <row r="483" spans="1:4" x14ac:dyDescent="0.2">
      <c r="A483" s="9" t="s">
        <v>477</v>
      </c>
      <c r="B483" s="9" t="s">
        <v>442</v>
      </c>
      <c r="C483" s="9"/>
      <c r="D483" s="9"/>
    </row>
    <row r="484" spans="1:4" ht="17" x14ac:dyDescent="0.2">
      <c r="A484" s="9" t="s">
        <v>478</v>
      </c>
      <c r="B484" s="9" t="s">
        <v>446</v>
      </c>
      <c r="C484" s="13" t="s">
        <v>895</v>
      </c>
      <c r="D484" s="9"/>
    </row>
    <row r="485" spans="1:4" ht="17" x14ac:dyDescent="0.2">
      <c r="A485" s="9" t="s">
        <v>478</v>
      </c>
      <c r="B485" s="9" t="s">
        <v>446</v>
      </c>
      <c r="C485" s="13" t="s">
        <v>712</v>
      </c>
      <c r="D485" s="9"/>
    </row>
    <row r="486" spans="1:4" ht="17" x14ac:dyDescent="0.2">
      <c r="A486" s="9" t="s">
        <v>478</v>
      </c>
      <c r="B486" s="9" t="s">
        <v>446</v>
      </c>
      <c r="C486" s="13" t="s">
        <v>896</v>
      </c>
      <c r="D486" s="9"/>
    </row>
    <row r="487" spans="1:4" ht="17" x14ac:dyDescent="0.2">
      <c r="A487" s="9" t="s">
        <v>478</v>
      </c>
      <c r="B487" s="9" t="s">
        <v>446</v>
      </c>
      <c r="C487" s="13" t="s">
        <v>686</v>
      </c>
      <c r="D487" s="9"/>
    </row>
    <row r="488" spans="1:4" ht="17" x14ac:dyDescent="0.2">
      <c r="A488" s="9" t="s">
        <v>478</v>
      </c>
      <c r="B488" s="9" t="s">
        <v>446</v>
      </c>
      <c r="C488" s="13" t="s">
        <v>897</v>
      </c>
      <c r="D488" s="9"/>
    </row>
    <row r="489" spans="1:4" ht="17" x14ac:dyDescent="0.2">
      <c r="A489" s="9" t="s">
        <v>478</v>
      </c>
      <c r="B489" s="9" t="s">
        <v>446</v>
      </c>
      <c r="C489" s="13" t="s">
        <v>898</v>
      </c>
      <c r="D489" s="9"/>
    </row>
    <row r="490" spans="1:4" ht="17" x14ac:dyDescent="0.2">
      <c r="A490" s="9" t="s">
        <v>478</v>
      </c>
      <c r="B490" s="9" t="s">
        <v>448</v>
      </c>
      <c r="C490" s="13" t="s">
        <v>361</v>
      </c>
      <c r="D490" s="9"/>
    </row>
    <row r="491" spans="1:4" ht="17" x14ac:dyDescent="0.2">
      <c r="A491" s="9" t="s">
        <v>478</v>
      </c>
      <c r="B491" s="9" t="s">
        <v>448</v>
      </c>
      <c r="C491" s="13" t="s">
        <v>899</v>
      </c>
      <c r="D491" s="9"/>
    </row>
    <row r="492" spans="1:4" ht="17" x14ac:dyDescent="0.2">
      <c r="A492" s="9" t="s">
        <v>478</v>
      </c>
      <c r="B492" s="9" t="s">
        <v>448</v>
      </c>
      <c r="C492" s="13" t="s">
        <v>900</v>
      </c>
      <c r="D492" s="9"/>
    </row>
    <row r="493" spans="1:4" ht="17" x14ac:dyDescent="0.2">
      <c r="A493" s="9" t="s">
        <v>478</v>
      </c>
      <c r="B493" s="9" t="s">
        <v>448</v>
      </c>
      <c r="C493" s="13" t="s">
        <v>647</v>
      </c>
      <c r="D493" s="9"/>
    </row>
    <row r="494" spans="1:4" ht="17" x14ac:dyDescent="0.2">
      <c r="A494" s="9" t="s">
        <v>478</v>
      </c>
      <c r="B494" s="9" t="s">
        <v>448</v>
      </c>
      <c r="C494" s="13" t="s">
        <v>897</v>
      </c>
      <c r="D494" s="9"/>
    </row>
    <row r="495" spans="1:4" ht="17" x14ac:dyDescent="0.2">
      <c r="A495" s="9" t="s">
        <v>478</v>
      </c>
      <c r="B495" s="9" t="s">
        <v>448</v>
      </c>
      <c r="C495" s="13" t="s">
        <v>898</v>
      </c>
      <c r="D495" s="9"/>
    </row>
    <row r="496" spans="1:4" ht="17" x14ac:dyDescent="0.2">
      <c r="A496" s="9" t="s">
        <v>478</v>
      </c>
      <c r="B496" s="9" t="s">
        <v>450</v>
      </c>
      <c r="C496" s="14" t="s">
        <v>811</v>
      </c>
      <c r="D496" s="14" t="s">
        <v>902</v>
      </c>
    </row>
    <row r="497" spans="1:4" ht="17" x14ac:dyDescent="0.2">
      <c r="A497" s="9" t="s">
        <v>478</v>
      </c>
      <c r="B497" s="9" t="s">
        <v>450</v>
      </c>
      <c r="C497" s="14" t="s">
        <v>712</v>
      </c>
      <c r="D497" s="14" t="s">
        <v>903</v>
      </c>
    </row>
    <row r="498" spans="1:4" ht="17" x14ac:dyDescent="0.2">
      <c r="A498" s="9" t="s">
        <v>478</v>
      </c>
      <c r="B498" s="9" t="s">
        <v>450</v>
      </c>
      <c r="C498" s="14" t="s">
        <v>896</v>
      </c>
      <c r="D498" s="14" t="s">
        <v>904</v>
      </c>
    </row>
    <row r="499" spans="1:4" ht="17" x14ac:dyDescent="0.2">
      <c r="A499" s="9" t="s">
        <v>478</v>
      </c>
      <c r="B499" s="9" t="s">
        <v>450</v>
      </c>
      <c r="C499" s="14" t="s">
        <v>901</v>
      </c>
      <c r="D499" s="14" t="s">
        <v>905</v>
      </c>
    </row>
    <row r="500" spans="1:4" ht="17" x14ac:dyDescent="0.2">
      <c r="A500" s="9" t="s">
        <v>478</v>
      </c>
      <c r="B500" s="9" t="s">
        <v>450</v>
      </c>
      <c r="C500" s="14" t="s">
        <v>897</v>
      </c>
      <c r="D500" s="14" t="s">
        <v>906</v>
      </c>
    </row>
    <row r="501" spans="1:4" ht="17" x14ac:dyDescent="0.2">
      <c r="A501" s="9" t="s">
        <v>478</v>
      </c>
      <c r="B501" s="9" t="s">
        <v>450</v>
      </c>
      <c r="C501" s="14" t="s">
        <v>898</v>
      </c>
      <c r="D501" s="14" t="s">
        <v>907</v>
      </c>
    </row>
    <row r="502" spans="1:4" x14ac:dyDescent="0.2">
      <c r="A502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0A22-F3F2-6347-A8C1-CCC4B1091863}">
  <dimension ref="A1:M435"/>
  <sheetViews>
    <sheetView workbookViewId="0">
      <pane ySplit="1" topLeftCell="A2" activePane="bottomLeft" state="frozen"/>
      <selection pane="bottomLeft" activeCell="J1" sqref="J1:J1048576"/>
    </sheetView>
  </sheetViews>
  <sheetFormatPr baseColWidth="10" defaultRowHeight="16" x14ac:dyDescent="0.2"/>
  <cols>
    <col min="1" max="1" width="4.6640625" bestFit="1" customWidth="1"/>
    <col min="2" max="2" width="12.83203125" bestFit="1" customWidth="1"/>
    <col min="3" max="3" width="11.83203125" bestFit="1" customWidth="1"/>
    <col min="4" max="4" width="20.83203125" bestFit="1" customWidth="1"/>
    <col min="5" max="5" width="7.6640625" bestFit="1" customWidth="1"/>
    <col min="6" max="6" width="19.6640625" bestFit="1" customWidth="1"/>
    <col min="7" max="7" width="10.6640625" bestFit="1" customWidth="1"/>
    <col min="8" max="8" width="7.5" bestFit="1" customWidth="1"/>
    <col min="9" max="9" width="16.5" bestFit="1" customWidth="1"/>
    <col min="10" max="10" width="60.1640625" bestFit="1" customWidth="1"/>
    <col min="11" max="11" width="66.83203125" bestFit="1" customWidth="1"/>
    <col min="12" max="12" width="68.5" bestFit="1" customWidth="1"/>
    <col min="13" max="13" width="27.5" bestFit="1" customWidth="1"/>
  </cols>
  <sheetData>
    <row r="1" spans="1:13" x14ac:dyDescent="0.2">
      <c r="A1" t="s">
        <v>168</v>
      </c>
      <c r="B1" t="s">
        <v>297</v>
      </c>
      <c r="C1" t="s">
        <v>910</v>
      </c>
      <c r="D1" t="s">
        <v>915</v>
      </c>
      <c r="E1" t="s">
        <v>247</v>
      </c>
      <c r="F1" t="s">
        <v>931</v>
      </c>
      <c r="G1" s="12" t="s">
        <v>937</v>
      </c>
      <c r="H1" s="12" t="s">
        <v>240</v>
      </c>
      <c r="I1" s="12" t="s">
        <v>1074</v>
      </c>
      <c r="J1" s="12" t="s">
        <v>938</v>
      </c>
      <c r="K1" s="24" t="s">
        <v>938</v>
      </c>
      <c r="L1" s="12" t="s">
        <v>240</v>
      </c>
      <c r="M1" s="12" t="s">
        <v>247</v>
      </c>
    </row>
    <row r="2" spans="1:13" ht="17" x14ac:dyDescent="0.2">
      <c r="A2">
        <v>1</v>
      </c>
      <c r="B2" s="19">
        <v>44326.75</v>
      </c>
      <c r="C2" s="19" t="s">
        <v>914</v>
      </c>
      <c r="D2" s="19" t="s">
        <v>921</v>
      </c>
      <c r="E2" s="19"/>
      <c r="F2" s="19" t="s">
        <v>922</v>
      </c>
      <c r="G2" s="9" t="s">
        <v>935</v>
      </c>
      <c r="H2" s="9" t="s">
        <v>939</v>
      </c>
      <c r="I2" s="9" t="s">
        <v>1080</v>
      </c>
      <c r="J2" s="9" t="str">
        <f t="shared" ref="J2:J65" si="0">SUBSTITUTE(SUBSTITUTE(K2,I2&amp;" ",""),I2,"")</f>
        <v>Sub Juniors 4</v>
      </c>
      <c r="K2" s="25" t="s">
        <v>964</v>
      </c>
      <c r="L2" s="13" t="s">
        <v>479</v>
      </c>
      <c r="M2" s="10"/>
    </row>
    <row r="3" spans="1:13" ht="17" x14ac:dyDescent="0.2">
      <c r="A3">
        <v>2</v>
      </c>
      <c r="B3" s="19">
        <v>44326.75</v>
      </c>
      <c r="C3" s="19" t="s">
        <v>914</v>
      </c>
      <c r="D3" s="19" t="s">
        <v>921</v>
      </c>
      <c r="E3" s="19"/>
      <c r="F3" s="19" t="s">
        <v>922</v>
      </c>
      <c r="G3" s="9" t="s">
        <v>935</v>
      </c>
      <c r="H3" s="9" t="s">
        <v>987</v>
      </c>
      <c r="I3" s="9" t="s">
        <v>49</v>
      </c>
      <c r="J3" s="9" t="str">
        <f t="shared" si="0"/>
        <v>Sub Junior 3</v>
      </c>
      <c r="K3" s="9" t="s">
        <v>1011</v>
      </c>
      <c r="L3" s="13" t="s">
        <v>480</v>
      </c>
      <c r="M3" s="10"/>
    </row>
    <row r="4" spans="1:13" ht="17" x14ac:dyDescent="0.2">
      <c r="A4">
        <v>3</v>
      </c>
      <c r="B4" s="19">
        <v>44326.75</v>
      </c>
      <c r="C4" s="19" t="s">
        <v>914</v>
      </c>
      <c r="D4" s="19" t="s">
        <v>921</v>
      </c>
      <c r="E4" s="19"/>
      <c r="F4" s="19" t="s">
        <v>922</v>
      </c>
      <c r="G4" s="9" t="s">
        <v>935</v>
      </c>
      <c r="H4" s="9" t="s">
        <v>1018</v>
      </c>
      <c r="I4" s="9" t="s">
        <v>967</v>
      </c>
      <c r="J4" s="9" t="str">
        <f t="shared" si="0"/>
        <v>3</v>
      </c>
      <c r="K4" s="9" t="s">
        <v>1037</v>
      </c>
      <c r="L4" s="13" t="s">
        <v>481</v>
      </c>
      <c r="M4" s="10"/>
    </row>
    <row r="5" spans="1:13" ht="17" x14ac:dyDescent="0.2">
      <c r="A5">
        <v>4</v>
      </c>
      <c r="B5" s="19">
        <v>44326.75</v>
      </c>
      <c r="C5" s="19" t="s">
        <v>914</v>
      </c>
      <c r="D5" s="19" t="s">
        <v>921</v>
      </c>
      <c r="E5" s="19"/>
      <c r="F5" s="19" t="s">
        <v>922</v>
      </c>
      <c r="G5" s="9" t="s">
        <v>935</v>
      </c>
      <c r="H5" s="9" t="s">
        <v>1043</v>
      </c>
      <c r="I5" s="9" t="s">
        <v>1080</v>
      </c>
      <c r="J5" s="9" t="str">
        <f t="shared" si="0"/>
        <v>Sub Juniors 3</v>
      </c>
      <c r="K5" s="25" t="s">
        <v>1033</v>
      </c>
      <c r="L5" s="13" t="s">
        <v>482</v>
      </c>
      <c r="M5" s="10"/>
    </row>
    <row r="6" spans="1:13" ht="17" x14ac:dyDescent="0.2">
      <c r="A6">
        <v>5</v>
      </c>
      <c r="B6" s="19">
        <v>44326.75</v>
      </c>
      <c r="C6" s="19" t="s">
        <v>914</v>
      </c>
      <c r="D6" s="19" t="s">
        <v>928</v>
      </c>
      <c r="E6" s="19"/>
      <c r="F6" s="19" t="s">
        <v>922</v>
      </c>
      <c r="G6" s="9" t="s">
        <v>935</v>
      </c>
      <c r="H6" s="9" t="s">
        <v>939</v>
      </c>
      <c r="I6" s="9" t="s">
        <v>1080</v>
      </c>
      <c r="J6" s="9" t="str">
        <f t="shared" si="0"/>
        <v>Sub Juniors 4</v>
      </c>
      <c r="K6" s="25" t="s">
        <v>964</v>
      </c>
      <c r="L6" s="13" t="s">
        <v>479</v>
      </c>
      <c r="M6" s="10"/>
    </row>
    <row r="7" spans="1:13" ht="17" x14ac:dyDescent="0.2">
      <c r="A7">
        <v>6</v>
      </c>
      <c r="B7" s="19">
        <v>44326.75</v>
      </c>
      <c r="C7" s="19" t="s">
        <v>914</v>
      </c>
      <c r="D7" s="19" t="s">
        <v>928</v>
      </c>
      <c r="E7" s="19"/>
      <c r="F7" s="19" t="s">
        <v>922</v>
      </c>
      <c r="G7" s="9" t="s">
        <v>935</v>
      </c>
      <c r="H7" s="9" t="s">
        <v>987</v>
      </c>
      <c r="I7" s="9" t="s">
        <v>967</v>
      </c>
      <c r="J7" s="9" t="str">
        <f t="shared" si="0"/>
        <v>4</v>
      </c>
      <c r="K7" s="9" t="s">
        <v>1006</v>
      </c>
      <c r="L7" s="13" t="s">
        <v>483</v>
      </c>
      <c r="M7" s="10"/>
    </row>
    <row r="8" spans="1:13" ht="17" x14ac:dyDescent="0.2">
      <c r="A8">
        <v>7</v>
      </c>
      <c r="B8" s="19">
        <v>44326.75</v>
      </c>
      <c r="C8" s="19" t="s">
        <v>914</v>
      </c>
      <c r="D8" s="19" t="s">
        <v>928</v>
      </c>
      <c r="E8" s="19"/>
      <c r="F8" s="19" t="s">
        <v>922</v>
      </c>
      <c r="G8" s="9" t="s">
        <v>935</v>
      </c>
      <c r="H8" s="9" t="s">
        <v>1018</v>
      </c>
      <c r="I8" s="9" t="s">
        <v>49</v>
      </c>
      <c r="J8" s="9" t="str">
        <f t="shared" si="0"/>
        <v>Sub Junior 3</v>
      </c>
      <c r="K8" s="9" t="s">
        <v>1011</v>
      </c>
      <c r="L8" s="13" t="s">
        <v>484</v>
      </c>
      <c r="M8" s="10"/>
    </row>
    <row r="9" spans="1:13" ht="17" x14ac:dyDescent="0.2">
      <c r="A9">
        <v>8</v>
      </c>
      <c r="B9" s="19">
        <v>44326.75</v>
      </c>
      <c r="C9" s="19" t="s">
        <v>914</v>
      </c>
      <c r="D9" s="19" t="s">
        <v>928</v>
      </c>
      <c r="E9" s="19"/>
      <c r="F9" s="19" t="s">
        <v>922</v>
      </c>
      <c r="G9" s="9" t="s">
        <v>935</v>
      </c>
      <c r="H9" s="9" t="s">
        <v>1043</v>
      </c>
      <c r="I9" s="9" t="s">
        <v>1080</v>
      </c>
      <c r="J9" s="9" t="str">
        <f t="shared" si="0"/>
        <v>Sub Juniors 3</v>
      </c>
      <c r="K9" s="25" t="s">
        <v>1033</v>
      </c>
      <c r="L9" s="13" t="s">
        <v>482</v>
      </c>
      <c r="M9" s="10"/>
    </row>
    <row r="10" spans="1:13" ht="17" x14ac:dyDescent="0.2">
      <c r="A10">
        <v>9</v>
      </c>
      <c r="B10" s="19">
        <v>44326.75</v>
      </c>
      <c r="C10" s="19" t="s">
        <v>914</v>
      </c>
      <c r="D10" s="19" t="s">
        <v>928</v>
      </c>
      <c r="E10" s="19"/>
      <c r="F10" s="19" t="s">
        <v>922</v>
      </c>
      <c r="G10" s="9" t="s">
        <v>935</v>
      </c>
      <c r="H10" s="9" t="s">
        <v>1058</v>
      </c>
      <c r="I10" s="9" t="s">
        <v>967</v>
      </c>
      <c r="J10" s="9" t="str">
        <f t="shared" si="0"/>
        <v>3</v>
      </c>
      <c r="K10" s="9" t="s">
        <v>1037</v>
      </c>
      <c r="L10" s="13" t="s">
        <v>485</v>
      </c>
      <c r="M10" s="10"/>
    </row>
    <row r="11" spans="1:13" ht="17" x14ac:dyDescent="0.2">
      <c r="A11">
        <v>10</v>
      </c>
      <c r="B11" s="19">
        <v>44326.75</v>
      </c>
      <c r="C11" s="19" t="s">
        <v>914</v>
      </c>
      <c r="D11" s="19" t="s">
        <v>929</v>
      </c>
      <c r="E11" s="19" t="s">
        <v>930</v>
      </c>
      <c r="F11" s="19" t="s">
        <v>922</v>
      </c>
      <c r="G11" s="9" t="s">
        <v>935</v>
      </c>
      <c r="H11" s="9" t="s">
        <v>939</v>
      </c>
      <c r="I11" s="9" t="s">
        <v>1080</v>
      </c>
      <c r="J11" s="9" t="str">
        <f t="shared" si="0"/>
        <v>Sub Juniors 4</v>
      </c>
      <c r="K11" s="25" t="s">
        <v>964</v>
      </c>
      <c r="L11" s="14" t="s">
        <v>479</v>
      </c>
      <c r="M11" s="14" t="s">
        <v>488</v>
      </c>
    </row>
    <row r="12" spans="1:13" ht="17" x14ac:dyDescent="0.2">
      <c r="A12">
        <v>11</v>
      </c>
      <c r="B12" s="19">
        <v>44326.75</v>
      </c>
      <c r="C12" s="19" t="s">
        <v>914</v>
      </c>
      <c r="D12" s="19" t="s">
        <v>929</v>
      </c>
      <c r="E12" s="19" t="s">
        <v>930</v>
      </c>
      <c r="F12" s="19" t="s">
        <v>922</v>
      </c>
      <c r="G12" s="9" t="s">
        <v>935</v>
      </c>
      <c r="H12" s="9" t="s">
        <v>987</v>
      </c>
      <c r="I12" s="9" t="s">
        <v>49</v>
      </c>
      <c r="J12" s="9" t="str">
        <f t="shared" si="0"/>
        <v>Sub Junior 3</v>
      </c>
      <c r="K12" s="9" t="s">
        <v>1011</v>
      </c>
      <c r="L12" s="14" t="s">
        <v>480</v>
      </c>
      <c r="M12" s="14" t="s">
        <v>489</v>
      </c>
    </row>
    <row r="13" spans="1:13" ht="17" x14ac:dyDescent="0.2">
      <c r="A13">
        <v>12</v>
      </c>
      <c r="B13" s="19">
        <v>44326.75</v>
      </c>
      <c r="C13" s="19" t="s">
        <v>914</v>
      </c>
      <c r="D13" s="19" t="s">
        <v>929</v>
      </c>
      <c r="E13" s="19" t="s">
        <v>930</v>
      </c>
      <c r="F13" s="19" t="s">
        <v>922</v>
      </c>
      <c r="G13" s="9" t="s">
        <v>935</v>
      </c>
      <c r="H13" s="9" t="s">
        <v>1018</v>
      </c>
      <c r="I13" s="9" t="s">
        <v>1080</v>
      </c>
      <c r="J13" s="9" t="str">
        <f t="shared" si="0"/>
        <v>Sub Juniors 3</v>
      </c>
      <c r="K13" s="25" t="s">
        <v>1033</v>
      </c>
      <c r="L13" s="14" t="s">
        <v>486</v>
      </c>
      <c r="M13" s="14" t="s">
        <v>490</v>
      </c>
    </row>
    <row r="14" spans="1:13" ht="17" x14ac:dyDescent="0.2">
      <c r="A14">
        <v>13</v>
      </c>
      <c r="B14" s="19">
        <v>44326.75</v>
      </c>
      <c r="C14" s="19" t="s">
        <v>914</v>
      </c>
      <c r="D14" s="19" t="s">
        <v>929</v>
      </c>
      <c r="E14" s="19" t="s">
        <v>930</v>
      </c>
      <c r="F14" s="19" t="s">
        <v>922</v>
      </c>
      <c r="G14" s="9" t="s">
        <v>935</v>
      </c>
      <c r="H14" s="9" t="s">
        <v>1043</v>
      </c>
      <c r="I14" s="9" t="s">
        <v>967</v>
      </c>
      <c r="J14" s="9" t="str">
        <f t="shared" si="0"/>
        <v>3</v>
      </c>
      <c r="K14" s="9" t="s">
        <v>1037</v>
      </c>
      <c r="L14" s="14" t="s">
        <v>487</v>
      </c>
      <c r="M14" s="14" t="s">
        <v>491</v>
      </c>
    </row>
    <row r="15" spans="1:13" ht="17" x14ac:dyDescent="0.2">
      <c r="A15">
        <v>14</v>
      </c>
      <c r="B15" s="19">
        <v>44326.8125</v>
      </c>
      <c r="C15" s="19" t="s">
        <v>911</v>
      </c>
      <c r="D15" s="19" t="s">
        <v>924</v>
      </c>
      <c r="E15" s="19"/>
      <c r="F15" s="19" t="s">
        <v>925</v>
      </c>
      <c r="G15" s="9"/>
      <c r="H15" s="9" t="s">
        <v>939</v>
      </c>
      <c r="I15" s="9" t="s">
        <v>184</v>
      </c>
      <c r="J15" s="9" t="str">
        <f t="shared" si="0"/>
        <v>Intermediates</v>
      </c>
      <c r="K15" s="9" t="s">
        <v>965</v>
      </c>
      <c r="L15" s="13" t="s">
        <v>492</v>
      </c>
      <c r="M15" s="9"/>
    </row>
    <row r="16" spans="1:13" ht="17" x14ac:dyDescent="0.2">
      <c r="A16">
        <v>15</v>
      </c>
      <c r="B16" s="19">
        <v>44326.8125</v>
      </c>
      <c r="C16" s="19" t="s">
        <v>911</v>
      </c>
      <c r="D16" s="19" t="s">
        <v>924</v>
      </c>
      <c r="E16" s="19"/>
      <c r="F16" s="19" t="s">
        <v>925</v>
      </c>
      <c r="G16" s="9"/>
      <c r="H16" s="9" t="s">
        <v>987</v>
      </c>
      <c r="I16" s="9" t="s">
        <v>31</v>
      </c>
      <c r="J16" s="9" t="str">
        <f t="shared" si="0"/>
        <v/>
      </c>
      <c r="K16" s="9" t="s">
        <v>31</v>
      </c>
      <c r="L16" s="13" t="s">
        <v>493</v>
      </c>
      <c r="M16" s="9"/>
    </row>
    <row r="17" spans="1:13" ht="17" x14ac:dyDescent="0.2">
      <c r="A17">
        <v>16</v>
      </c>
      <c r="B17" s="19">
        <v>44326.8125</v>
      </c>
      <c r="C17" s="19" t="s">
        <v>911</v>
      </c>
      <c r="D17" s="19" t="s">
        <v>924</v>
      </c>
      <c r="E17" s="19"/>
      <c r="F17" s="19" t="s">
        <v>925</v>
      </c>
      <c r="G17" s="9"/>
      <c r="H17" s="9" t="s">
        <v>1018</v>
      </c>
      <c r="I17" s="9" t="s">
        <v>137</v>
      </c>
      <c r="J17" s="9" t="str">
        <f t="shared" si="0"/>
        <v>Intermediates</v>
      </c>
      <c r="K17" s="9" t="s">
        <v>1040</v>
      </c>
      <c r="L17" s="13" t="s">
        <v>494</v>
      </c>
      <c r="M17" s="9"/>
    </row>
    <row r="18" spans="1:13" ht="17" x14ac:dyDescent="0.2">
      <c r="A18">
        <v>17</v>
      </c>
      <c r="B18" s="19">
        <v>44326.8125</v>
      </c>
      <c r="C18" s="19" t="s">
        <v>911</v>
      </c>
      <c r="D18" s="19" t="s">
        <v>924</v>
      </c>
      <c r="E18" s="19"/>
      <c r="F18" s="19" t="s">
        <v>925</v>
      </c>
      <c r="G18" s="9"/>
      <c r="H18" s="9" t="s">
        <v>1043</v>
      </c>
      <c r="I18" s="9" t="s">
        <v>145</v>
      </c>
      <c r="J18" s="9" t="str">
        <f t="shared" si="0"/>
        <v>Intermediates</v>
      </c>
      <c r="K18" s="25" t="s">
        <v>1045</v>
      </c>
      <c r="L18" s="13" t="s">
        <v>495</v>
      </c>
      <c r="M18" s="9"/>
    </row>
    <row r="19" spans="1:13" ht="17" x14ac:dyDescent="0.2">
      <c r="A19">
        <v>18</v>
      </c>
      <c r="B19" s="19">
        <v>44326.8125</v>
      </c>
      <c r="C19" s="19" t="s">
        <v>911</v>
      </c>
      <c r="D19" s="19" t="s">
        <v>924</v>
      </c>
      <c r="E19" s="19"/>
      <c r="F19" s="19" t="s">
        <v>925</v>
      </c>
      <c r="G19" s="9"/>
      <c r="H19" s="9" t="s">
        <v>1058</v>
      </c>
      <c r="I19" s="9" t="s">
        <v>35</v>
      </c>
      <c r="J19" s="9" t="str">
        <f t="shared" si="0"/>
        <v>Intermediates</v>
      </c>
      <c r="K19" s="25" t="s">
        <v>1060</v>
      </c>
      <c r="L19" s="13" t="s">
        <v>496</v>
      </c>
      <c r="M19" s="9"/>
    </row>
    <row r="20" spans="1:13" ht="17" x14ac:dyDescent="0.2">
      <c r="A20">
        <v>19</v>
      </c>
      <c r="B20" s="19">
        <v>44326.8125</v>
      </c>
      <c r="C20" s="19" t="s">
        <v>911</v>
      </c>
      <c r="D20" s="19" t="s">
        <v>924</v>
      </c>
      <c r="E20" s="19"/>
      <c r="F20" s="19" t="s">
        <v>925</v>
      </c>
      <c r="G20" s="9"/>
      <c r="H20" s="9" t="s">
        <v>1068</v>
      </c>
      <c r="I20" s="9" t="s">
        <v>1007</v>
      </c>
      <c r="J20" s="9" t="str">
        <f t="shared" si="0"/>
        <v/>
      </c>
      <c r="K20" s="9" t="s">
        <v>1007</v>
      </c>
      <c r="L20" s="13" t="s">
        <v>497</v>
      </c>
      <c r="M20" s="9"/>
    </row>
    <row r="21" spans="1:13" ht="17" x14ac:dyDescent="0.2">
      <c r="A21">
        <v>20</v>
      </c>
      <c r="B21" s="19">
        <v>44326.8125</v>
      </c>
      <c r="C21" s="19" t="s">
        <v>911</v>
      </c>
      <c r="D21" s="19" t="s">
        <v>924</v>
      </c>
      <c r="E21" s="19"/>
      <c r="F21" s="19" t="s">
        <v>925</v>
      </c>
      <c r="G21" s="9"/>
      <c r="H21" s="9" t="s">
        <v>1071</v>
      </c>
      <c r="I21" s="9" t="s">
        <v>59</v>
      </c>
      <c r="J21" s="9" t="str">
        <f t="shared" si="0"/>
        <v>Intermediates</v>
      </c>
      <c r="K21" s="9" t="s">
        <v>1035</v>
      </c>
      <c r="L21" s="13" t="s">
        <v>498</v>
      </c>
      <c r="M21" s="9"/>
    </row>
    <row r="22" spans="1:13" ht="17" x14ac:dyDescent="0.2">
      <c r="A22">
        <v>21</v>
      </c>
      <c r="B22" s="19">
        <v>44326.8125</v>
      </c>
      <c r="C22" s="19" t="s">
        <v>911</v>
      </c>
      <c r="D22" s="19" t="s">
        <v>928</v>
      </c>
      <c r="E22" s="19"/>
      <c r="F22" s="19" t="s">
        <v>925</v>
      </c>
      <c r="G22" s="9"/>
      <c r="H22" s="9" t="s">
        <v>939</v>
      </c>
      <c r="I22" s="9" t="s">
        <v>31</v>
      </c>
      <c r="J22" s="9" t="str">
        <f t="shared" si="0"/>
        <v/>
      </c>
      <c r="K22" s="9" t="s">
        <v>31</v>
      </c>
      <c r="L22" s="13" t="s">
        <v>499</v>
      </c>
      <c r="M22" s="9"/>
    </row>
    <row r="23" spans="1:13" ht="17" x14ac:dyDescent="0.2">
      <c r="A23">
        <v>22</v>
      </c>
      <c r="B23" s="19">
        <v>44326.8125</v>
      </c>
      <c r="C23" s="19" t="s">
        <v>911</v>
      </c>
      <c r="D23" s="19" t="s">
        <v>928</v>
      </c>
      <c r="E23" s="19"/>
      <c r="F23" s="19" t="s">
        <v>925</v>
      </c>
      <c r="G23" s="9"/>
      <c r="H23" s="9" t="s">
        <v>987</v>
      </c>
      <c r="I23" s="9" t="s">
        <v>184</v>
      </c>
      <c r="J23" s="9" t="str">
        <f t="shared" si="0"/>
        <v>Intermediates</v>
      </c>
      <c r="K23" s="9" t="s">
        <v>965</v>
      </c>
      <c r="L23" s="13" t="s">
        <v>500</v>
      </c>
      <c r="M23" s="9"/>
    </row>
    <row r="24" spans="1:13" ht="17" x14ac:dyDescent="0.2">
      <c r="A24">
        <v>23</v>
      </c>
      <c r="B24" s="19">
        <v>44326.8125</v>
      </c>
      <c r="C24" s="19" t="s">
        <v>911</v>
      </c>
      <c r="D24" s="19" t="s">
        <v>928</v>
      </c>
      <c r="E24" s="19"/>
      <c r="F24" s="19" t="s">
        <v>925</v>
      </c>
      <c r="G24" s="9"/>
      <c r="H24" s="9" t="s">
        <v>1018</v>
      </c>
      <c r="I24" s="9" t="s">
        <v>59</v>
      </c>
      <c r="J24" s="9" t="str">
        <f t="shared" si="0"/>
        <v>Intermediates</v>
      </c>
      <c r="K24" s="9" t="s">
        <v>1035</v>
      </c>
      <c r="L24" s="13" t="s">
        <v>501</v>
      </c>
      <c r="M24" s="9"/>
    </row>
    <row r="25" spans="1:13" ht="17" x14ac:dyDescent="0.2">
      <c r="A25">
        <v>24</v>
      </c>
      <c r="B25" s="19">
        <v>44326.8125</v>
      </c>
      <c r="C25" s="19" t="s">
        <v>911</v>
      </c>
      <c r="D25" s="19" t="s">
        <v>928</v>
      </c>
      <c r="E25" s="19"/>
      <c r="F25" s="19" t="s">
        <v>925</v>
      </c>
      <c r="G25" s="9"/>
      <c r="H25" s="9" t="s">
        <v>1043</v>
      </c>
      <c r="I25" s="9" t="s">
        <v>1007</v>
      </c>
      <c r="J25" s="9" t="str">
        <f t="shared" si="0"/>
        <v/>
      </c>
      <c r="K25" s="9" t="s">
        <v>1007</v>
      </c>
      <c r="L25" s="13" t="s">
        <v>502</v>
      </c>
      <c r="M25" s="9"/>
    </row>
    <row r="26" spans="1:13" ht="17" x14ac:dyDescent="0.2">
      <c r="A26">
        <v>25</v>
      </c>
      <c r="B26" s="19">
        <v>44326.8125</v>
      </c>
      <c r="C26" s="19" t="s">
        <v>911</v>
      </c>
      <c r="D26" s="19" t="s">
        <v>928</v>
      </c>
      <c r="E26" s="19"/>
      <c r="F26" s="19" t="s">
        <v>925</v>
      </c>
      <c r="G26" s="9"/>
      <c r="H26" s="9" t="s">
        <v>1058</v>
      </c>
      <c r="I26" s="9" t="s">
        <v>35</v>
      </c>
      <c r="J26" s="9" t="str">
        <f t="shared" si="0"/>
        <v>Intermediates</v>
      </c>
      <c r="K26" s="25" t="s">
        <v>1060</v>
      </c>
      <c r="L26" s="13" t="s">
        <v>496</v>
      </c>
      <c r="M26" s="9"/>
    </row>
    <row r="27" spans="1:13" ht="17" x14ac:dyDescent="0.2">
      <c r="A27">
        <v>26</v>
      </c>
      <c r="B27" s="19">
        <v>44326.8125</v>
      </c>
      <c r="C27" s="19" t="s">
        <v>911</v>
      </c>
      <c r="D27" s="19" t="s">
        <v>928</v>
      </c>
      <c r="E27" s="19"/>
      <c r="F27" s="19" t="s">
        <v>925</v>
      </c>
      <c r="G27" s="9"/>
      <c r="H27" s="9" t="s">
        <v>1068</v>
      </c>
      <c r="I27" s="9" t="s">
        <v>145</v>
      </c>
      <c r="J27" s="9" t="str">
        <f t="shared" si="0"/>
        <v>Intermediates</v>
      </c>
      <c r="K27" s="25" t="s">
        <v>1045</v>
      </c>
      <c r="L27" s="13" t="s">
        <v>503</v>
      </c>
      <c r="M27" s="9"/>
    </row>
    <row r="28" spans="1:13" ht="17" x14ac:dyDescent="0.2">
      <c r="A28">
        <v>27</v>
      </c>
      <c r="B28" s="19">
        <v>44326.8125</v>
      </c>
      <c r="C28" s="19" t="s">
        <v>911</v>
      </c>
      <c r="D28" s="19" t="s">
        <v>928</v>
      </c>
      <c r="E28" s="19"/>
      <c r="F28" s="19" t="s">
        <v>925</v>
      </c>
      <c r="G28" s="9"/>
      <c r="H28" s="9" t="s">
        <v>1071</v>
      </c>
      <c r="I28" s="9" t="s">
        <v>137</v>
      </c>
      <c r="J28" s="9" t="str">
        <f t="shared" si="0"/>
        <v>Intermediates</v>
      </c>
      <c r="K28" s="9" t="s">
        <v>1040</v>
      </c>
      <c r="L28" s="13" t="s">
        <v>504</v>
      </c>
      <c r="M28" s="9"/>
    </row>
    <row r="29" spans="1:13" ht="17" x14ac:dyDescent="0.2">
      <c r="A29">
        <v>28</v>
      </c>
      <c r="B29" s="19">
        <v>44326.8125</v>
      </c>
      <c r="C29" s="19" t="s">
        <v>911</v>
      </c>
      <c r="D29" s="19" t="s">
        <v>926</v>
      </c>
      <c r="E29" s="19" t="s">
        <v>930</v>
      </c>
      <c r="F29" s="19" t="s">
        <v>925</v>
      </c>
      <c r="G29" s="9"/>
      <c r="H29" s="9" t="s">
        <v>939</v>
      </c>
      <c r="I29" s="9" t="s">
        <v>184</v>
      </c>
      <c r="J29" s="9" t="str">
        <f t="shared" si="0"/>
        <v>Intermediates</v>
      </c>
      <c r="K29" s="9" t="s">
        <v>965</v>
      </c>
      <c r="L29" s="16" t="s">
        <v>492</v>
      </c>
      <c r="M29" s="17"/>
    </row>
    <row r="30" spans="1:13" ht="17" x14ac:dyDescent="0.2">
      <c r="A30">
        <v>29</v>
      </c>
      <c r="B30" s="19">
        <v>44326.8125</v>
      </c>
      <c r="C30" s="19" t="s">
        <v>911</v>
      </c>
      <c r="D30" s="19" t="s">
        <v>926</v>
      </c>
      <c r="E30" s="19" t="s">
        <v>930</v>
      </c>
      <c r="F30" s="19" t="s">
        <v>925</v>
      </c>
      <c r="G30" s="9"/>
      <c r="H30" s="9" t="s">
        <v>987</v>
      </c>
      <c r="I30" s="9" t="s">
        <v>31</v>
      </c>
      <c r="J30" s="9" t="str">
        <f t="shared" si="0"/>
        <v/>
      </c>
      <c r="K30" s="9" t="s">
        <v>31</v>
      </c>
      <c r="L30" s="14" t="s">
        <v>493</v>
      </c>
      <c r="M30" s="14" t="s">
        <v>509</v>
      </c>
    </row>
    <row r="31" spans="1:13" ht="17" x14ac:dyDescent="0.2">
      <c r="A31">
        <v>30</v>
      </c>
      <c r="B31" s="19">
        <v>44326.8125</v>
      </c>
      <c r="C31" s="19" t="s">
        <v>911</v>
      </c>
      <c r="D31" s="19" t="s">
        <v>926</v>
      </c>
      <c r="E31" s="19" t="s">
        <v>930</v>
      </c>
      <c r="F31" s="19" t="s">
        <v>925</v>
      </c>
      <c r="G31" s="9"/>
      <c r="H31" s="9" t="s">
        <v>1018</v>
      </c>
      <c r="I31" s="9" t="s">
        <v>1007</v>
      </c>
      <c r="J31" s="9" t="str">
        <f t="shared" si="0"/>
        <v/>
      </c>
      <c r="K31" s="9" t="s">
        <v>1007</v>
      </c>
      <c r="L31" s="14" t="s">
        <v>505</v>
      </c>
      <c r="M31" s="14" t="s">
        <v>908</v>
      </c>
    </row>
    <row r="32" spans="1:13" ht="17" x14ac:dyDescent="0.2">
      <c r="A32">
        <v>31</v>
      </c>
      <c r="B32" s="19">
        <v>44326.8125</v>
      </c>
      <c r="C32" s="19" t="s">
        <v>911</v>
      </c>
      <c r="D32" s="19" t="s">
        <v>926</v>
      </c>
      <c r="E32" s="19" t="s">
        <v>930</v>
      </c>
      <c r="F32" s="19" t="s">
        <v>925</v>
      </c>
      <c r="G32" s="9"/>
      <c r="H32" s="9" t="s">
        <v>1043</v>
      </c>
      <c r="I32" s="9" t="s">
        <v>137</v>
      </c>
      <c r="J32" s="9" t="str">
        <f t="shared" si="0"/>
        <v>Intermediates</v>
      </c>
      <c r="K32" s="9" t="s">
        <v>1040</v>
      </c>
      <c r="L32" s="14" t="s">
        <v>506</v>
      </c>
      <c r="M32" s="15" t="s">
        <v>909</v>
      </c>
    </row>
    <row r="33" spans="1:13" ht="17" x14ac:dyDescent="0.2">
      <c r="A33">
        <v>32</v>
      </c>
      <c r="B33" s="19">
        <v>44326.8125</v>
      </c>
      <c r="C33" s="19" t="s">
        <v>911</v>
      </c>
      <c r="D33" s="19" t="s">
        <v>926</v>
      </c>
      <c r="E33" s="19" t="s">
        <v>930</v>
      </c>
      <c r="F33" s="19" t="s">
        <v>925</v>
      </c>
      <c r="G33" s="9"/>
      <c r="H33" s="9" t="s">
        <v>1058</v>
      </c>
      <c r="I33" s="9" t="s">
        <v>35</v>
      </c>
      <c r="J33" s="9" t="str">
        <f t="shared" si="0"/>
        <v>Intermediates</v>
      </c>
      <c r="K33" s="25" t="s">
        <v>1060</v>
      </c>
      <c r="L33" s="16" t="s">
        <v>496</v>
      </c>
      <c r="M33" s="16"/>
    </row>
    <row r="34" spans="1:13" ht="17" x14ac:dyDescent="0.2">
      <c r="A34">
        <v>33</v>
      </c>
      <c r="B34" s="19">
        <v>44326.8125</v>
      </c>
      <c r="C34" s="19" t="s">
        <v>911</v>
      </c>
      <c r="D34" s="19" t="s">
        <v>926</v>
      </c>
      <c r="E34" s="19" t="s">
        <v>930</v>
      </c>
      <c r="F34" s="19" t="s">
        <v>925</v>
      </c>
      <c r="G34" s="9"/>
      <c r="H34" s="9" t="s">
        <v>1068</v>
      </c>
      <c r="I34" s="9" t="s">
        <v>59</v>
      </c>
      <c r="J34" s="9" t="str">
        <f t="shared" si="0"/>
        <v>Intermediates</v>
      </c>
      <c r="K34" s="9" t="s">
        <v>1035</v>
      </c>
      <c r="L34" s="14" t="s">
        <v>507</v>
      </c>
      <c r="M34" s="14" t="s">
        <v>510</v>
      </c>
    </row>
    <row r="35" spans="1:13" ht="17" x14ac:dyDescent="0.2">
      <c r="A35">
        <v>34</v>
      </c>
      <c r="B35" s="19">
        <v>44326.8125</v>
      </c>
      <c r="C35" s="19" t="s">
        <v>911</v>
      </c>
      <c r="D35" s="19" t="s">
        <v>926</v>
      </c>
      <c r="E35" s="19" t="s">
        <v>930</v>
      </c>
      <c r="F35" s="19" t="s">
        <v>925</v>
      </c>
      <c r="G35" s="9"/>
      <c r="H35" s="9" t="s">
        <v>1071</v>
      </c>
      <c r="I35" s="9" t="s">
        <v>145</v>
      </c>
      <c r="J35" s="9" t="str">
        <f t="shared" si="0"/>
        <v>Intermediates</v>
      </c>
      <c r="K35" s="25" t="s">
        <v>1045</v>
      </c>
      <c r="L35" s="14" t="s">
        <v>508</v>
      </c>
      <c r="M35" s="14" t="s">
        <v>511</v>
      </c>
    </row>
    <row r="36" spans="1:13" ht="17" x14ac:dyDescent="0.2">
      <c r="A36">
        <v>35</v>
      </c>
      <c r="B36" s="19">
        <v>44327.75</v>
      </c>
      <c r="C36" s="19" t="s">
        <v>914</v>
      </c>
      <c r="D36" s="19" t="s">
        <v>921</v>
      </c>
      <c r="E36" s="19"/>
      <c r="F36" s="9" t="s">
        <v>919</v>
      </c>
      <c r="G36" s="9"/>
      <c r="H36" s="9" t="s">
        <v>939</v>
      </c>
      <c r="I36" s="9" t="s">
        <v>137</v>
      </c>
      <c r="J36" s="9" t="str">
        <f t="shared" si="0"/>
        <v>Sub Junior 3</v>
      </c>
      <c r="K36" s="9" t="s">
        <v>982</v>
      </c>
      <c r="L36" s="13" t="s">
        <v>512</v>
      </c>
      <c r="M36" s="9"/>
    </row>
    <row r="37" spans="1:13" ht="17" x14ac:dyDescent="0.2">
      <c r="A37">
        <v>36</v>
      </c>
      <c r="B37" s="19">
        <v>44327.75</v>
      </c>
      <c r="C37" s="19" t="s">
        <v>914</v>
      </c>
      <c r="D37" s="19" t="s">
        <v>921</v>
      </c>
      <c r="E37" s="19"/>
      <c r="F37" s="9" t="s">
        <v>919</v>
      </c>
      <c r="G37" s="9"/>
      <c r="H37" s="9" t="s">
        <v>987</v>
      </c>
      <c r="I37" s="9" t="s">
        <v>137</v>
      </c>
      <c r="J37" s="9" t="str">
        <f t="shared" si="0"/>
        <v>Sub Junior 2</v>
      </c>
      <c r="K37" s="9" t="s">
        <v>981</v>
      </c>
      <c r="L37" s="13" t="s">
        <v>513</v>
      </c>
      <c r="M37" s="9"/>
    </row>
    <row r="38" spans="1:13" ht="17" x14ac:dyDescent="0.2">
      <c r="A38">
        <v>37</v>
      </c>
      <c r="B38" s="19">
        <v>44327.75</v>
      </c>
      <c r="C38" s="19" t="s">
        <v>914</v>
      </c>
      <c r="D38" s="19" t="s">
        <v>921</v>
      </c>
      <c r="E38" s="19"/>
      <c r="F38" s="9" t="s">
        <v>919</v>
      </c>
      <c r="G38" s="9"/>
      <c r="H38" s="9" t="s">
        <v>1018</v>
      </c>
      <c r="I38" s="9" t="s">
        <v>140</v>
      </c>
      <c r="J38" s="9" t="str">
        <f t="shared" si="0"/>
        <v>Sub Junior</v>
      </c>
      <c r="K38" s="25" t="s">
        <v>1022</v>
      </c>
      <c r="L38" s="13" t="s">
        <v>514</v>
      </c>
      <c r="M38" s="9"/>
    </row>
    <row r="39" spans="1:13" ht="17" x14ac:dyDescent="0.2">
      <c r="A39">
        <v>38</v>
      </c>
      <c r="B39" s="19">
        <v>44327.75</v>
      </c>
      <c r="C39" s="19" t="s">
        <v>914</v>
      </c>
      <c r="D39" s="19" t="s">
        <v>921</v>
      </c>
      <c r="E39" s="19"/>
      <c r="F39" s="9" t="s">
        <v>919</v>
      </c>
      <c r="G39" s="9"/>
      <c r="H39" s="9" t="s">
        <v>1043</v>
      </c>
      <c r="I39" s="9" t="s">
        <v>96</v>
      </c>
      <c r="J39" s="9" t="str">
        <f t="shared" si="0"/>
        <v>Sub Junior</v>
      </c>
      <c r="K39" s="25" t="s">
        <v>1026</v>
      </c>
      <c r="L39" s="13" t="s">
        <v>515</v>
      </c>
      <c r="M39" s="9"/>
    </row>
    <row r="40" spans="1:13" ht="17" x14ac:dyDescent="0.2">
      <c r="A40">
        <v>39</v>
      </c>
      <c r="B40" s="19">
        <v>44327.75</v>
      </c>
      <c r="C40" s="19" t="s">
        <v>914</v>
      </c>
      <c r="D40" s="19" t="s">
        <v>921</v>
      </c>
      <c r="E40" s="19"/>
      <c r="F40" s="9" t="s">
        <v>919</v>
      </c>
      <c r="G40" s="9"/>
      <c r="H40" s="9" t="s">
        <v>1058</v>
      </c>
      <c r="I40" s="9" t="s">
        <v>137</v>
      </c>
      <c r="J40" s="9" t="str">
        <f t="shared" si="0"/>
        <v>Sub Junior</v>
      </c>
      <c r="K40" s="9" t="s">
        <v>1066</v>
      </c>
      <c r="L40" s="13" t="s">
        <v>516</v>
      </c>
      <c r="M40" s="9"/>
    </row>
    <row r="41" spans="1:13" ht="17" x14ac:dyDescent="0.2">
      <c r="A41">
        <v>40</v>
      </c>
      <c r="B41" s="19">
        <v>44327.75</v>
      </c>
      <c r="C41" s="19" t="s">
        <v>914</v>
      </c>
      <c r="D41" s="19" t="s">
        <v>921</v>
      </c>
      <c r="E41" s="19"/>
      <c r="F41" s="9" t="s">
        <v>919</v>
      </c>
      <c r="G41" s="9"/>
      <c r="H41" s="9" t="s">
        <v>1068</v>
      </c>
      <c r="I41" s="9" t="s">
        <v>31</v>
      </c>
      <c r="J41" s="9" t="str">
        <f t="shared" si="0"/>
        <v/>
      </c>
      <c r="K41" s="9" t="s">
        <v>31</v>
      </c>
      <c r="L41" s="13" t="s">
        <v>517</v>
      </c>
      <c r="M41" s="9"/>
    </row>
    <row r="42" spans="1:13" ht="17" x14ac:dyDescent="0.2">
      <c r="A42">
        <v>41</v>
      </c>
      <c r="B42" s="19">
        <v>44327.75</v>
      </c>
      <c r="C42" s="19" t="s">
        <v>914</v>
      </c>
      <c r="D42" s="19" t="s">
        <v>921</v>
      </c>
      <c r="E42" s="19"/>
      <c r="F42" s="9" t="s">
        <v>919</v>
      </c>
      <c r="G42" s="9"/>
      <c r="H42" s="9" t="s">
        <v>1071</v>
      </c>
      <c r="I42" s="9" t="s">
        <v>1007</v>
      </c>
      <c r="J42" s="9" t="str">
        <f t="shared" si="0"/>
        <v/>
      </c>
      <c r="K42" s="9" t="s">
        <v>1007</v>
      </c>
      <c r="L42" s="13" t="s">
        <v>518</v>
      </c>
      <c r="M42" s="9"/>
    </row>
    <row r="43" spans="1:13" ht="17" x14ac:dyDescent="0.2">
      <c r="A43">
        <v>42</v>
      </c>
      <c r="B43" s="19">
        <v>44327.75</v>
      </c>
      <c r="C43" s="19" t="s">
        <v>914</v>
      </c>
      <c r="D43" s="19" t="s">
        <v>921</v>
      </c>
      <c r="E43" s="19"/>
      <c r="F43" s="9" t="s">
        <v>919</v>
      </c>
      <c r="G43" s="9"/>
      <c r="H43" s="9" t="s">
        <v>1072</v>
      </c>
      <c r="I43" s="9" t="s">
        <v>184</v>
      </c>
      <c r="J43" s="9" t="str">
        <f t="shared" si="0"/>
        <v>Sub Junior</v>
      </c>
      <c r="K43" s="9" t="s">
        <v>1034</v>
      </c>
      <c r="L43" s="13" t="s">
        <v>519</v>
      </c>
      <c r="M43" s="9"/>
    </row>
    <row r="44" spans="1:13" ht="17" x14ac:dyDescent="0.2">
      <c r="A44">
        <v>43</v>
      </c>
      <c r="B44" s="19">
        <v>44327.75</v>
      </c>
      <c r="C44" s="19" t="s">
        <v>914</v>
      </c>
      <c r="D44" s="19" t="s">
        <v>921</v>
      </c>
      <c r="E44" s="19"/>
      <c r="F44" s="9" t="s">
        <v>919</v>
      </c>
      <c r="G44" s="9"/>
      <c r="H44" s="9" t="s">
        <v>1073</v>
      </c>
      <c r="I44" s="9" t="s">
        <v>59</v>
      </c>
      <c r="J44" s="9" t="str">
        <f t="shared" si="0"/>
        <v>Sub Junior</v>
      </c>
      <c r="K44" s="9" t="s">
        <v>1052</v>
      </c>
      <c r="L44" s="13" t="s">
        <v>520</v>
      </c>
      <c r="M44" s="9"/>
    </row>
    <row r="45" spans="1:13" ht="17" x14ac:dyDescent="0.2">
      <c r="A45">
        <v>44</v>
      </c>
      <c r="B45" s="19">
        <v>44327.75</v>
      </c>
      <c r="C45" s="19" t="s">
        <v>914</v>
      </c>
      <c r="D45" s="19" t="s">
        <v>928</v>
      </c>
      <c r="E45" s="19"/>
      <c r="F45" s="9" t="s">
        <v>919</v>
      </c>
      <c r="G45" s="9"/>
      <c r="H45" s="9" t="s">
        <v>939</v>
      </c>
      <c r="I45" s="9" t="s">
        <v>137</v>
      </c>
      <c r="J45" s="9" t="str">
        <f t="shared" si="0"/>
        <v>Sub Junior 3</v>
      </c>
      <c r="K45" s="9" t="s">
        <v>982</v>
      </c>
      <c r="L45" s="13" t="s">
        <v>512</v>
      </c>
      <c r="M45" s="9"/>
    </row>
    <row r="46" spans="1:13" ht="17" x14ac:dyDescent="0.2">
      <c r="A46">
        <v>45</v>
      </c>
      <c r="B46" s="19">
        <v>44327.75</v>
      </c>
      <c r="C46" s="19" t="s">
        <v>914</v>
      </c>
      <c r="D46" s="19" t="s">
        <v>928</v>
      </c>
      <c r="E46" s="19"/>
      <c r="F46" s="9" t="s">
        <v>919</v>
      </c>
      <c r="G46" s="9"/>
      <c r="H46" s="9" t="s">
        <v>987</v>
      </c>
      <c r="I46" s="9" t="s">
        <v>137</v>
      </c>
      <c r="J46" s="9" t="str">
        <f t="shared" si="0"/>
        <v>Sub Junior 2</v>
      </c>
      <c r="K46" s="9" t="s">
        <v>981</v>
      </c>
      <c r="L46" s="13" t="s">
        <v>513</v>
      </c>
      <c r="M46" s="9"/>
    </row>
    <row r="47" spans="1:13" ht="17" x14ac:dyDescent="0.2">
      <c r="A47">
        <v>46</v>
      </c>
      <c r="B47" s="19">
        <v>44327.75</v>
      </c>
      <c r="C47" s="19" t="s">
        <v>914</v>
      </c>
      <c r="D47" s="19" t="s">
        <v>928</v>
      </c>
      <c r="E47" s="19"/>
      <c r="F47" s="9" t="s">
        <v>919</v>
      </c>
      <c r="G47" s="9"/>
      <c r="H47" s="9" t="s">
        <v>1018</v>
      </c>
      <c r="I47" s="9" t="s">
        <v>184</v>
      </c>
      <c r="J47" s="9" t="str">
        <f t="shared" si="0"/>
        <v>Sub Junior</v>
      </c>
      <c r="K47" s="9" t="s">
        <v>1034</v>
      </c>
      <c r="L47" s="13" t="s">
        <v>521</v>
      </c>
      <c r="M47" s="9"/>
    </row>
    <row r="48" spans="1:13" ht="17" x14ac:dyDescent="0.2">
      <c r="A48">
        <v>47</v>
      </c>
      <c r="B48" s="19">
        <v>44327.75</v>
      </c>
      <c r="C48" s="19" t="s">
        <v>914</v>
      </c>
      <c r="D48" s="19" t="s">
        <v>928</v>
      </c>
      <c r="E48" s="19"/>
      <c r="F48" s="9" t="s">
        <v>919</v>
      </c>
      <c r="G48" s="9"/>
      <c r="H48" s="9" t="s">
        <v>1043</v>
      </c>
      <c r="I48" s="9" t="s">
        <v>140</v>
      </c>
      <c r="J48" s="9" t="str">
        <f t="shared" si="0"/>
        <v>Sub Junior</v>
      </c>
      <c r="K48" s="25" t="s">
        <v>1022</v>
      </c>
      <c r="L48" s="13" t="s">
        <v>522</v>
      </c>
      <c r="M48" s="9"/>
    </row>
    <row r="49" spans="1:13" ht="17" x14ac:dyDescent="0.2">
      <c r="A49">
        <v>48</v>
      </c>
      <c r="B49" s="19">
        <v>44327.75</v>
      </c>
      <c r="C49" s="19" t="s">
        <v>914</v>
      </c>
      <c r="D49" s="19" t="s">
        <v>928</v>
      </c>
      <c r="E49" s="19"/>
      <c r="F49" s="9" t="s">
        <v>919</v>
      </c>
      <c r="G49" s="9"/>
      <c r="H49" s="9" t="s">
        <v>1058</v>
      </c>
      <c r="I49" s="9" t="s">
        <v>137</v>
      </c>
      <c r="J49" s="9" t="str">
        <f t="shared" si="0"/>
        <v>Sub Junior</v>
      </c>
      <c r="K49" s="9" t="s">
        <v>1066</v>
      </c>
      <c r="L49" s="13" t="s">
        <v>516</v>
      </c>
      <c r="M49" s="9"/>
    </row>
    <row r="50" spans="1:13" ht="17" x14ac:dyDescent="0.2">
      <c r="A50">
        <v>49</v>
      </c>
      <c r="B50" s="19">
        <v>44327.75</v>
      </c>
      <c r="C50" s="19" t="s">
        <v>914</v>
      </c>
      <c r="D50" s="19" t="s">
        <v>928</v>
      </c>
      <c r="E50" s="19"/>
      <c r="F50" s="9" t="s">
        <v>919</v>
      </c>
      <c r="G50" s="9"/>
      <c r="H50" s="9" t="s">
        <v>1068</v>
      </c>
      <c r="I50" s="9" t="s">
        <v>59</v>
      </c>
      <c r="J50" s="9" t="str">
        <f t="shared" si="0"/>
        <v>Sub Junior</v>
      </c>
      <c r="K50" s="9" t="s">
        <v>1052</v>
      </c>
      <c r="L50" s="13" t="s">
        <v>523</v>
      </c>
      <c r="M50" s="9"/>
    </row>
    <row r="51" spans="1:13" ht="17" x14ac:dyDescent="0.2">
      <c r="A51">
        <v>50</v>
      </c>
      <c r="B51" s="19">
        <v>44327.75</v>
      </c>
      <c r="C51" s="19" t="s">
        <v>914</v>
      </c>
      <c r="D51" s="19" t="s">
        <v>928</v>
      </c>
      <c r="E51" s="19"/>
      <c r="F51" s="9" t="s">
        <v>919</v>
      </c>
      <c r="G51" s="9"/>
      <c r="H51" s="9" t="s">
        <v>1071</v>
      </c>
      <c r="I51" s="9" t="s">
        <v>1007</v>
      </c>
      <c r="J51" s="9" t="str">
        <f t="shared" si="0"/>
        <v/>
      </c>
      <c r="K51" s="9" t="s">
        <v>1007</v>
      </c>
      <c r="L51" s="13" t="s">
        <v>518</v>
      </c>
      <c r="M51" s="9"/>
    </row>
    <row r="52" spans="1:13" ht="17" x14ac:dyDescent="0.2">
      <c r="A52">
        <v>51</v>
      </c>
      <c r="B52" s="19">
        <v>44327.75</v>
      </c>
      <c r="C52" s="19" t="s">
        <v>914</v>
      </c>
      <c r="D52" s="19" t="s">
        <v>928</v>
      </c>
      <c r="E52" s="19"/>
      <c r="F52" s="9" t="s">
        <v>919</v>
      </c>
      <c r="G52" s="9"/>
      <c r="H52" s="9" t="s">
        <v>1072</v>
      </c>
      <c r="I52" s="9" t="s">
        <v>31</v>
      </c>
      <c r="J52" s="9" t="str">
        <f t="shared" si="0"/>
        <v/>
      </c>
      <c r="K52" s="9" t="s">
        <v>31</v>
      </c>
      <c r="L52" s="13" t="s">
        <v>524</v>
      </c>
      <c r="M52" s="9"/>
    </row>
    <row r="53" spans="1:13" ht="17" x14ac:dyDescent="0.2">
      <c r="A53">
        <v>52</v>
      </c>
      <c r="B53" s="19">
        <v>44327.75</v>
      </c>
      <c r="C53" s="19" t="s">
        <v>914</v>
      </c>
      <c r="D53" s="19" t="s">
        <v>928</v>
      </c>
      <c r="E53" s="19"/>
      <c r="F53" s="9" t="s">
        <v>919</v>
      </c>
      <c r="G53" s="9"/>
      <c r="H53" s="9" t="s">
        <v>1073</v>
      </c>
      <c r="I53" s="9" t="s">
        <v>96</v>
      </c>
      <c r="J53" s="9" t="str">
        <f t="shared" si="0"/>
        <v>Sub Junior</v>
      </c>
      <c r="K53" s="25" t="s">
        <v>1026</v>
      </c>
      <c r="L53" s="13" t="s">
        <v>525</v>
      </c>
      <c r="M53" s="9"/>
    </row>
    <row r="54" spans="1:13" ht="17" x14ac:dyDescent="0.2">
      <c r="A54">
        <v>53</v>
      </c>
      <c r="B54" s="19">
        <v>44327.75</v>
      </c>
      <c r="C54" s="19" t="s">
        <v>914</v>
      </c>
      <c r="D54" s="19" t="s">
        <v>929</v>
      </c>
      <c r="E54" s="19" t="s">
        <v>930</v>
      </c>
      <c r="F54" s="9" t="s">
        <v>919</v>
      </c>
      <c r="G54" s="9"/>
      <c r="H54" s="9" t="s">
        <v>939</v>
      </c>
      <c r="I54" s="9" t="s">
        <v>137</v>
      </c>
      <c r="J54" s="9" t="str">
        <f t="shared" si="0"/>
        <v>Sub Junior 2</v>
      </c>
      <c r="K54" s="9" t="s">
        <v>981</v>
      </c>
      <c r="L54" s="14" t="s">
        <v>526</v>
      </c>
      <c r="M54" s="14" t="s">
        <v>489</v>
      </c>
    </row>
    <row r="55" spans="1:13" ht="17" x14ac:dyDescent="0.2">
      <c r="A55">
        <v>54</v>
      </c>
      <c r="B55" s="19">
        <v>44327.75</v>
      </c>
      <c r="C55" s="19" t="s">
        <v>914</v>
      </c>
      <c r="D55" s="19" t="s">
        <v>929</v>
      </c>
      <c r="E55" s="19" t="s">
        <v>930</v>
      </c>
      <c r="F55" s="9" t="s">
        <v>919</v>
      </c>
      <c r="G55" s="9"/>
      <c r="H55" s="9" t="s">
        <v>987</v>
      </c>
      <c r="I55" s="9" t="s">
        <v>1007</v>
      </c>
      <c r="J55" s="9" t="str">
        <f t="shared" si="0"/>
        <v/>
      </c>
      <c r="K55" s="9" t="s">
        <v>1007</v>
      </c>
      <c r="L55" s="14" t="s">
        <v>527</v>
      </c>
      <c r="M55" s="14" t="s">
        <v>533</v>
      </c>
    </row>
    <row r="56" spans="1:13" ht="17" x14ac:dyDescent="0.2">
      <c r="A56">
        <v>55</v>
      </c>
      <c r="B56" s="19">
        <v>44327.75</v>
      </c>
      <c r="C56" s="19" t="s">
        <v>914</v>
      </c>
      <c r="D56" s="19" t="s">
        <v>929</v>
      </c>
      <c r="E56" s="19" t="s">
        <v>930</v>
      </c>
      <c r="F56" s="9" t="s">
        <v>919</v>
      </c>
      <c r="G56" s="9"/>
      <c r="H56" s="9" t="s">
        <v>1018</v>
      </c>
      <c r="I56" s="9" t="s">
        <v>96</v>
      </c>
      <c r="J56" s="9" t="str">
        <f t="shared" si="0"/>
        <v>Sub Junior</v>
      </c>
      <c r="K56" s="25" t="s">
        <v>1026</v>
      </c>
      <c r="L56" s="14" t="s">
        <v>528</v>
      </c>
      <c r="M56" s="14" t="s">
        <v>534</v>
      </c>
    </row>
    <row r="57" spans="1:13" ht="17" x14ac:dyDescent="0.2">
      <c r="A57">
        <v>56</v>
      </c>
      <c r="B57" s="19">
        <v>44327.75</v>
      </c>
      <c r="C57" s="19" t="s">
        <v>914</v>
      </c>
      <c r="D57" s="19" t="s">
        <v>929</v>
      </c>
      <c r="E57" s="19" t="s">
        <v>930</v>
      </c>
      <c r="F57" s="9" t="s">
        <v>919</v>
      </c>
      <c r="G57" s="9"/>
      <c r="H57" s="9" t="s">
        <v>1043</v>
      </c>
      <c r="I57" s="9" t="s">
        <v>59</v>
      </c>
      <c r="J57" s="9" t="str">
        <f t="shared" si="0"/>
        <v>Sub Junior</v>
      </c>
      <c r="K57" s="9" t="s">
        <v>1052</v>
      </c>
      <c r="L57" s="14" t="s">
        <v>529</v>
      </c>
      <c r="M57" s="14" t="s">
        <v>535</v>
      </c>
    </row>
    <row r="58" spans="1:13" ht="17" x14ac:dyDescent="0.2">
      <c r="A58">
        <v>57</v>
      </c>
      <c r="B58" s="19">
        <v>44327.75</v>
      </c>
      <c r="C58" s="19" t="s">
        <v>914</v>
      </c>
      <c r="D58" s="19" t="s">
        <v>929</v>
      </c>
      <c r="E58" s="19" t="s">
        <v>930</v>
      </c>
      <c r="F58" s="9" t="s">
        <v>919</v>
      </c>
      <c r="G58" s="9"/>
      <c r="H58" s="9" t="s">
        <v>1058</v>
      </c>
      <c r="I58" s="9" t="s">
        <v>137</v>
      </c>
      <c r="J58" s="9" t="str">
        <f t="shared" si="0"/>
        <v>Sub Junior</v>
      </c>
      <c r="K58" s="9" t="s">
        <v>1066</v>
      </c>
      <c r="L58" s="14" t="s">
        <v>516</v>
      </c>
      <c r="M58" s="14" t="s">
        <v>536</v>
      </c>
    </row>
    <row r="59" spans="1:13" ht="17" x14ac:dyDescent="0.2">
      <c r="A59">
        <v>58</v>
      </c>
      <c r="B59" s="19">
        <v>44327.75</v>
      </c>
      <c r="C59" s="19" t="s">
        <v>914</v>
      </c>
      <c r="D59" s="19" t="s">
        <v>929</v>
      </c>
      <c r="E59" s="19" t="s">
        <v>930</v>
      </c>
      <c r="F59" s="9" t="s">
        <v>919</v>
      </c>
      <c r="G59" s="9"/>
      <c r="H59" s="9" t="s">
        <v>1068</v>
      </c>
      <c r="I59" s="9" t="s">
        <v>184</v>
      </c>
      <c r="J59" s="9" t="str">
        <f t="shared" si="0"/>
        <v>Sub Junior</v>
      </c>
      <c r="K59" s="9" t="s">
        <v>1034</v>
      </c>
      <c r="L59" s="14" t="s">
        <v>530</v>
      </c>
      <c r="M59" s="14" t="s">
        <v>537</v>
      </c>
    </row>
    <row r="60" spans="1:13" ht="17" x14ac:dyDescent="0.2">
      <c r="A60">
        <v>59</v>
      </c>
      <c r="B60" s="19">
        <v>44327.75</v>
      </c>
      <c r="C60" s="19" t="s">
        <v>914</v>
      </c>
      <c r="D60" s="19" t="s">
        <v>929</v>
      </c>
      <c r="E60" s="19" t="s">
        <v>930</v>
      </c>
      <c r="F60" s="9" t="s">
        <v>919</v>
      </c>
      <c r="G60" s="9"/>
      <c r="H60" s="9" t="s">
        <v>1071</v>
      </c>
      <c r="I60" s="9" t="s">
        <v>31</v>
      </c>
      <c r="J60" s="9" t="str">
        <f t="shared" si="0"/>
        <v/>
      </c>
      <c r="K60" s="9" t="s">
        <v>31</v>
      </c>
      <c r="L60" s="14" t="s">
        <v>531</v>
      </c>
      <c r="M60" s="14" t="s">
        <v>538</v>
      </c>
    </row>
    <row r="61" spans="1:13" ht="17" x14ac:dyDescent="0.2">
      <c r="A61">
        <v>60</v>
      </c>
      <c r="B61" s="19">
        <v>44327.75</v>
      </c>
      <c r="C61" s="19" t="s">
        <v>914</v>
      </c>
      <c r="D61" s="19" t="s">
        <v>929</v>
      </c>
      <c r="E61" s="19" t="s">
        <v>930</v>
      </c>
      <c r="F61" s="9" t="s">
        <v>919</v>
      </c>
      <c r="G61" s="9"/>
      <c r="H61" s="9" t="s">
        <v>1072</v>
      </c>
      <c r="I61" s="9" t="s">
        <v>140</v>
      </c>
      <c r="J61" s="9" t="str">
        <f t="shared" si="0"/>
        <v>Sub Junior</v>
      </c>
      <c r="K61" s="25" t="s">
        <v>1022</v>
      </c>
      <c r="L61" s="14" t="s">
        <v>532</v>
      </c>
      <c r="M61" s="14" t="s">
        <v>539</v>
      </c>
    </row>
    <row r="62" spans="1:13" ht="17" x14ac:dyDescent="0.2">
      <c r="A62">
        <v>61</v>
      </c>
      <c r="B62" s="19">
        <v>44328.75</v>
      </c>
      <c r="C62" s="19" t="s">
        <v>914</v>
      </c>
      <c r="D62" s="19" t="s">
        <v>921</v>
      </c>
      <c r="E62" s="19"/>
      <c r="F62" s="19" t="s">
        <v>918</v>
      </c>
      <c r="G62" s="9" t="s">
        <v>933</v>
      </c>
      <c r="H62" s="9" t="s">
        <v>939</v>
      </c>
      <c r="I62" s="9" t="s">
        <v>185</v>
      </c>
      <c r="J62" s="9" t="str">
        <f t="shared" si="0"/>
        <v>Sub Junior 2</v>
      </c>
      <c r="K62" s="25" t="s">
        <v>941</v>
      </c>
      <c r="L62" s="13" t="s">
        <v>540</v>
      </c>
      <c r="M62" s="9"/>
    </row>
    <row r="63" spans="1:13" ht="17" x14ac:dyDescent="0.2">
      <c r="A63">
        <v>62</v>
      </c>
      <c r="B63" s="19">
        <v>44328.75</v>
      </c>
      <c r="C63" s="19" t="s">
        <v>914</v>
      </c>
      <c r="D63" s="19" t="s">
        <v>921</v>
      </c>
      <c r="E63" s="19"/>
      <c r="F63" s="19" t="s">
        <v>918</v>
      </c>
      <c r="G63" s="9" t="s">
        <v>933</v>
      </c>
      <c r="H63" s="9" t="s">
        <v>987</v>
      </c>
      <c r="I63" s="9" t="s">
        <v>102</v>
      </c>
      <c r="J63" s="9" t="str">
        <f t="shared" si="0"/>
        <v>Sub Junior</v>
      </c>
      <c r="K63" s="25" t="s">
        <v>1002</v>
      </c>
      <c r="L63" s="13" t="s">
        <v>541</v>
      </c>
      <c r="M63" s="9"/>
    </row>
    <row r="64" spans="1:13" ht="17" x14ac:dyDescent="0.2">
      <c r="A64">
        <v>63</v>
      </c>
      <c r="B64" s="19">
        <v>44328.75</v>
      </c>
      <c r="C64" s="19" t="s">
        <v>914</v>
      </c>
      <c r="D64" s="19" t="s">
        <v>921</v>
      </c>
      <c r="E64" s="19"/>
      <c r="F64" s="19" t="s">
        <v>918</v>
      </c>
      <c r="G64" s="9" t="s">
        <v>933</v>
      </c>
      <c r="H64" s="9" t="s">
        <v>1018</v>
      </c>
      <c r="I64" s="9" t="s">
        <v>185</v>
      </c>
      <c r="J64" s="9" t="str">
        <f t="shared" si="0"/>
        <v>Sub Junior 1</v>
      </c>
      <c r="K64" s="25" t="s">
        <v>990</v>
      </c>
      <c r="L64" s="13" t="s">
        <v>542</v>
      </c>
      <c r="M64" s="9"/>
    </row>
    <row r="65" spans="1:13" ht="17" x14ac:dyDescent="0.2">
      <c r="A65">
        <v>64</v>
      </c>
      <c r="B65" s="19">
        <v>44328.75</v>
      </c>
      <c r="C65" s="19" t="s">
        <v>914</v>
      </c>
      <c r="D65" s="19" t="s">
        <v>921</v>
      </c>
      <c r="E65" s="19"/>
      <c r="F65" s="19" t="s">
        <v>918</v>
      </c>
      <c r="G65" s="9" t="s">
        <v>933</v>
      </c>
      <c r="H65" s="9" t="s">
        <v>1043</v>
      </c>
      <c r="I65" s="9" t="s">
        <v>1088</v>
      </c>
      <c r="J65" s="9" t="str">
        <f t="shared" si="0"/>
        <v>Sub Junior</v>
      </c>
      <c r="K65" s="9" t="s">
        <v>1015</v>
      </c>
      <c r="L65" s="13" t="s">
        <v>543</v>
      </c>
      <c r="M65" s="9"/>
    </row>
    <row r="66" spans="1:13" ht="17" x14ac:dyDescent="0.2">
      <c r="A66">
        <v>65</v>
      </c>
      <c r="B66" s="19">
        <v>44328.75</v>
      </c>
      <c r="C66" s="19" t="s">
        <v>914</v>
      </c>
      <c r="D66" s="19" t="s">
        <v>921</v>
      </c>
      <c r="E66" s="19"/>
      <c r="F66" s="19" t="s">
        <v>918</v>
      </c>
      <c r="G66" s="9" t="s">
        <v>933</v>
      </c>
      <c r="H66" s="9" t="s">
        <v>1058</v>
      </c>
      <c r="I66" s="9" t="s">
        <v>93</v>
      </c>
      <c r="J66" s="9" t="str">
        <f t="shared" ref="J66:J129" si="1">SUBSTITUTE(SUBSTITUTE(K66,I66&amp;" ",""),I66,"")</f>
        <v>Sub Juniors</v>
      </c>
      <c r="K66" s="25" t="s">
        <v>1044</v>
      </c>
      <c r="L66" s="13" t="s">
        <v>544</v>
      </c>
      <c r="M66" s="9"/>
    </row>
    <row r="67" spans="1:13" ht="17" x14ac:dyDescent="0.2">
      <c r="A67">
        <v>66</v>
      </c>
      <c r="B67" s="19">
        <v>44328.75</v>
      </c>
      <c r="C67" s="19" t="s">
        <v>914</v>
      </c>
      <c r="D67" s="19" t="s">
        <v>921</v>
      </c>
      <c r="E67" s="19"/>
      <c r="F67" s="19" t="s">
        <v>918</v>
      </c>
      <c r="G67" s="9" t="s">
        <v>933</v>
      </c>
      <c r="H67" s="9" t="s">
        <v>1068</v>
      </c>
      <c r="I67" s="9" t="s">
        <v>113</v>
      </c>
      <c r="J67" s="9" t="str">
        <f t="shared" si="1"/>
        <v>Sub Junior</v>
      </c>
      <c r="K67" s="9" t="s">
        <v>969</v>
      </c>
      <c r="L67" s="13" t="s">
        <v>545</v>
      </c>
      <c r="M67" s="9"/>
    </row>
    <row r="68" spans="1:13" ht="17" x14ac:dyDescent="0.2">
      <c r="A68">
        <v>67</v>
      </c>
      <c r="B68" s="19">
        <v>44328.75</v>
      </c>
      <c r="C68" s="19" t="s">
        <v>914</v>
      </c>
      <c r="D68" s="19" t="s">
        <v>928</v>
      </c>
      <c r="E68" s="19"/>
      <c r="F68" s="19" t="s">
        <v>918</v>
      </c>
      <c r="G68" s="9" t="s">
        <v>933</v>
      </c>
      <c r="H68" s="9" t="s">
        <v>939</v>
      </c>
      <c r="I68" s="9" t="s">
        <v>185</v>
      </c>
      <c r="J68" s="9" t="str">
        <f t="shared" si="1"/>
        <v>Sub Junior 2</v>
      </c>
      <c r="K68" s="25" t="s">
        <v>941</v>
      </c>
      <c r="L68" s="13" t="s">
        <v>540</v>
      </c>
      <c r="M68" s="9"/>
    </row>
    <row r="69" spans="1:13" ht="17" x14ac:dyDescent="0.2">
      <c r="A69">
        <v>68</v>
      </c>
      <c r="B69" s="19">
        <v>44328.75</v>
      </c>
      <c r="C69" s="19" t="s">
        <v>914</v>
      </c>
      <c r="D69" s="19" t="s">
        <v>928</v>
      </c>
      <c r="E69" s="19"/>
      <c r="F69" s="19" t="s">
        <v>918</v>
      </c>
      <c r="G69" s="9" t="s">
        <v>933</v>
      </c>
      <c r="H69" s="9" t="s">
        <v>987</v>
      </c>
      <c r="I69" s="9" t="s">
        <v>1088</v>
      </c>
      <c r="J69" s="9" t="str">
        <f t="shared" si="1"/>
        <v>Sub Junior</v>
      </c>
      <c r="K69" s="9" t="s">
        <v>1015</v>
      </c>
      <c r="L69" s="13" t="s">
        <v>546</v>
      </c>
      <c r="M69" s="9"/>
    </row>
    <row r="70" spans="1:13" ht="17" x14ac:dyDescent="0.2">
      <c r="A70">
        <v>69</v>
      </c>
      <c r="B70" s="19">
        <v>44328.75</v>
      </c>
      <c r="C70" s="19" t="s">
        <v>914</v>
      </c>
      <c r="D70" s="19" t="s">
        <v>928</v>
      </c>
      <c r="E70" s="19"/>
      <c r="F70" s="19" t="s">
        <v>918</v>
      </c>
      <c r="G70" s="9" t="s">
        <v>933</v>
      </c>
      <c r="H70" s="9" t="s">
        <v>1018</v>
      </c>
      <c r="I70" s="9" t="s">
        <v>113</v>
      </c>
      <c r="J70" s="9" t="str">
        <f t="shared" si="1"/>
        <v>Sub Junior</v>
      </c>
      <c r="K70" s="9" t="s">
        <v>969</v>
      </c>
      <c r="L70" s="13" t="s">
        <v>547</v>
      </c>
      <c r="M70" s="9"/>
    </row>
    <row r="71" spans="1:13" ht="17" x14ac:dyDescent="0.2">
      <c r="A71">
        <v>70</v>
      </c>
      <c r="B71" s="19">
        <v>44328.75</v>
      </c>
      <c r="C71" s="19" t="s">
        <v>914</v>
      </c>
      <c r="D71" s="19" t="s">
        <v>928</v>
      </c>
      <c r="E71" s="19"/>
      <c r="F71" s="19" t="s">
        <v>918</v>
      </c>
      <c r="G71" s="9" t="s">
        <v>933</v>
      </c>
      <c r="H71" s="9" t="s">
        <v>1043</v>
      </c>
      <c r="I71" s="9" t="s">
        <v>185</v>
      </c>
      <c r="J71" s="9" t="str">
        <f t="shared" si="1"/>
        <v>Sub Junior 1</v>
      </c>
      <c r="K71" s="25" t="s">
        <v>990</v>
      </c>
      <c r="L71" s="13" t="s">
        <v>548</v>
      </c>
      <c r="M71" s="9"/>
    </row>
    <row r="72" spans="1:13" ht="17" x14ac:dyDescent="0.2">
      <c r="A72">
        <v>71</v>
      </c>
      <c r="B72" s="19">
        <v>44328.75</v>
      </c>
      <c r="C72" s="19" t="s">
        <v>914</v>
      </c>
      <c r="D72" s="19" t="s">
        <v>928</v>
      </c>
      <c r="E72" s="19"/>
      <c r="F72" s="19" t="s">
        <v>918</v>
      </c>
      <c r="G72" s="9" t="s">
        <v>933</v>
      </c>
      <c r="H72" s="9" t="s">
        <v>1058</v>
      </c>
      <c r="I72" s="9" t="s">
        <v>102</v>
      </c>
      <c r="J72" s="9" t="str">
        <f t="shared" si="1"/>
        <v>Sub Junior</v>
      </c>
      <c r="K72" s="25" t="s">
        <v>1002</v>
      </c>
      <c r="L72" s="13" t="s">
        <v>549</v>
      </c>
      <c r="M72" s="9"/>
    </row>
    <row r="73" spans="1:13" ht="17" x14ac:dyDescent="0.2">
      <c r="A73">
        <v>72</v>
      </c>
      <c r="B73" s="19">
        <v>44328.75</v>
      </c>
      <c r="C73" s="19" t="s">
        <v>914</v>
      </c>
      <c r="D73" s="19" t="s">
        <v>928</v>
      </c>
      <c r="E73" s="19"/>
      <c r="F73" s="19" t="s">
        <v>918</v>
      </c>
      <c r="G73" s="9" t="s">
        <v>933</v>
      </c>
      <c r="H73" s="9" t="s">
        <v>1068</v>
      </c>
      <c r="I73" s="9" t="s">
        <v>93</v>
      </c>
      <c r="J73" s="9" t="str">
        <f t="shared" si="1"/>
        <v>Sub Juniors</v>
      </c>
      <c r="K73" s="25" t="s">
        <v>1044</v>
      </c>
      <c r="L73" s="13" t="s">
        <v>550</v>
      </c>
      <c r="M73" s="9"/>
    </row>
    <row r="74" spans="1:13" ht="17" x14ac:dyDescent="0.2">
      <c r="A74">
        <v>73</v>
      </c>
      <c r="B74" s="19">
        <v>44328.75</v>
      </c>
      <c r="C74" s="19" t="s">
        <v>914</v>
      </c>
      <c r="D74" s="19" t="s">
        <v>929</v>
      </c>
      <c r="E74" s="19" t="s">
        <v>930</v>
      </c>
      <c r="F74" s="19" t="s">
        <v>918</v>
      </c>
      <c r="G74" s="9"/>
      <c r="H74" s="9" t="s">
        <v>939</v>
      </c>
      <c r="I74" s="9" t="s">
        <v>113</v>
      </c>
      <c r="J74" s="9" t="str">
        <f t="shared" si="1"/>
        <v>Sub Junior</v>
      </c>
      <c r="K74" s="9" t="s">
        <v>969</v>
      </c>
      <c r="L74" s="14" t="s">
        <v>551</v>
      </c>
      <c r="M74" s="14" t="s">
        <v>555</v>
      </c>
    </row>
    <row r="75" spans="1:13" ht="17" x14ac:dyDescent="0.2">
      <c r="A75">
        <v>74</v>
      </c>
      <c r="B75" s="19">
        <v>44328.75</v>
      </c>
      <c r="C75" s="19" t="s">
        <v>914</v>
      </c>
      <c r="D75" s="19" t="s">
        <v>929</v>
      </c>
      <c r="E75" s="19" t="s">
        <v>930</v>
      </c>
      <c r="F75" s="19" t="s">
        <v>918</v>
      </c>
      <c r="G75" s="9"/>
      <c r="H75" s="9" t="s">
        <v>987</v>
      </c>
      <c r="I75" s="9" t="s">
        <v>185</v>
      </c>
      <c r="J75" s="9" t="str">
        <f t="shared" si="1"/>
        <v>Sub Junior 1</v>
      </c>
      <c r="K75" s="25" t="s">
        <v>990</v>
      </c>
      <c r="L75" s="14" t="s">
        <v>552</v>
      </c>
      <c r="M75" s="14" t="s">
        <v>556</v>
      </c>
    </row>
    <row r="76" spans="1:13" ht="17" x14ac:dyDescent="0.2">
      <c r="A76">
        <v>75</v>
      </c>
      <c r="B76" s="19">
        <v>44328.75</v>
      </c>
      <c r="C76" s="19" t="s">
        <v>914</v>
      </c>
      <c r="D76" s="19" t="s">
        <v>929</v>
      </c>
      <c r="E76" s="19" t="s">
        <v>930</v>
      </c>
      <c r="F76" s="19" t="s">
        <v>918</v>
      </c>
      <c r="G76" s="9"/>
      <c r="H76" s="9" t="s">
        <v>1018</v>
      </c>
      <c r="I76" s="9" t="s">
        <v>1088</v>
      </c>
      <c r="J76" s="9" t="str">
        <f t="shared" si="1"/>
        <v>Sub Junior</v>
      </c>
      <c r="K76" s="9" t="s">
        <v>1015</v>
      </c>
      <c r="L76" s="14" t="s">
        <v>553</v>
      </c>
      <c r="M76" s="14" t="s">
        <v>536</v>
      </c>
    </row>
    <row r="77" spans="1:13" ht="17" x14ac:dyDescent="0.2">
      <c r="A77">
        <v>76</v>
      </c>
      <c r="B77" s="19">
        <v>44328.75</v>
      </c>
      <c r="C77" s="19" t="s">
        <v>914</v>
      </c>
      <c r="D77" s="19" t="s">
        <v>929</v>
      </c>
      <c r="E77" s="19" t="s">
        <v>930</v>
      </c>
      <c r="F77" s="19" t="s">
        <v>918</v>
      </c>
      <c r="G77" s="9"/>
      <c r="H77" s="9" t="s">
        <v>1043</v>
      </c>
      <c r="I77" s="9" t="s">
        <v>93</v>
      </c>
      <c r="J77" s="9" t="str">
        <f t="shared" si="1"/>
        <v>Sub Juniors</v>
      </c>
      <c r="K77" s="25" t="s">
        <v>1044</v>
      </c>
      <c r="L77" s="14" t="s">
        <v>554</v>
      </c>
      <c r="M77" s="14" t="s">
        <v>557</v>
      </c>
    </row>
    <row r="78" spans="1:13" ht="17" x14ac:dyDescent="0.2">
      <c r="A78">
        <v>77</v>
      </c>
      <c r="B78" s="19">
        <v>44328.75</v>
      </c>
      <c r="C78" s="19" t="s">
        <v>914</v>
      </c>
      <c r="D78" s="19" t="s">
        <v>929</v>
      </c>
      <c r="E78" s="19" t="s">
        <v>930</v>
      </c>
      <c r="F78" s="19" t="s">
        <v>918</v>
      </c>
      <c r="G78" s="9"/>
      <c r="H78" s="9" t="s">
        <v>1058</v>
      </c>
      <c r="I78" s="9" t="s">
        <v>102</v>
      </c>
      <c r="J78" s="9" t="str">
        <f t="shared" si="1"/>
        <v>Sub Junior</v>
      </c>
      <c r="K78" s="25" t="s">
        <v>1002</v>
      </c>
      <c r="L78" s="14" t="s">
        <v>549</v>
      </c>
      <c r="M78" s="14" t="s">
        <v>558</v>
      </c>
    </row>
    <row r="79" spans="1:13" ht="17" x14ac:dyDescent="0.2">
      <c r="A79">
        <v>78</v>
      </c>
      <c r="B79" s="19">
        <v>44329.75</v>
      </c>
      <c r="C79" s="19" t="s">
        <v>914</v>
      </c>
      <c r="D79" s="19" t="s">
        <v>921</v>
      </c>
      <c r="E79" s="19"/>
      <c r="F79" s="19" t="s">
        <v>922</v>
      </c>
      <c r="G79" s="9" t="s">
        <v>934</v>
      </c>
      <c r="H79" s="9" t="s">
        <v>939</v>
      </c>
      <c r="I79" s="9" t="s">
        <v>975</v>
      </c>
      <c r="J79" s="9" t="str">
        <f t="shared" si="1"/>
        <v>2</v>
      </c>
      <c r="K79" s="9" t="s">
        <v>976</v>
      </c>
      <c r="L79" s="13" t="s">
        <v>559</v>
      </c>
      <c r="M79" s="9"/>
    </row>
    <row r="80" spans="1:13" ht="17" x14ac:dyDescent="0.2">
      <c r="A80">
        <v>79</v>
      </c>
      <c r="B80" s="19">
        <v>44329.75</v>
      </c>
      <c r="C80" s="19" t="s">
        <v>914</v>
      </c>
      <c r="D80" s="19" t="s">
        <v>921</v>
      </c>
      <c r="E80" s="19"/>
      <c r="F80" s="19" t="s">
        <v>922</v>
      </c>
      <c r="G80" s="9" t="s">
        <v>934</v>
      </c>
      <c r="H80" s="9" t="s">
        <v>987</v>
      </c>
      <c r="I80" s="9" t="s">
        <v>131</v>
      </c>
      <c r="J80" s="9" t="str">
        <f t="shared" si="1"/>
        <v>2</v>
      </c>
      <c r="K80" s="9" t="s">
        <v>977</v>
      </c>
      <c r="L80" s="13" t="s">
        <v>560</v>
      </c>
      <c r="M80" s="9"/>
    </row>
    <row r="81" spans="1:13" ht="17" x14ac:dyDescent="0.2">
      <c r="A81">
        <v>80</v>
      </c>
      <c r="B81" s="19">
        <v>44329.75</v>
      </c>
      <c r="C81" s="19" t="s">
        <v>914</v>
      </c>
      <c r="D81" s="19" t="s">
        <v>921</v>
      </c>
      <c r="E81" s="19"/>
      <c r="F81" s="19" t="s">
        <v>922</v>
      </c>
      <c r="G81" s="9" t="s">
        <v>934</v>
      </c>
      <c r="H81" s="9" t="s">
        <v>1018</v>
      </c>
      <c r="I81" s="9" t="s">
        <v>967</v>
      </c>
      <c r="J81" s="9" t="str">
        <f t="shared" si="1"/>
        <v>2</v>
      </c>
      <c r="K81" s="9" t="s">
        <v>968</v>
      </c>
      <c r="L81" s="13" t="s">
        <v>561</v>
      </c>
      <c r="M81" s="9"/>
    </row>
    <row r="82" spans="1:13" ht="17" x14ac:dyDescent="0.2">
      <c r="A82">
        <v>81</v>
      </c>
      <c r="B82" s="22">
        <v>44329.75</v>
      </c>
      <c r="C82" s="22" t="s">
        <v>914</v>
      </c>
      <c r="D82" s="22" t="s">
        <v>921</v>
      </c>
      <c r="E82" s="22"/>
      <c r="F82" s="22" t="s">
        <v>922</v>
      </c>
      <c r="G82" s="20" t="s">
        <v>934</v>
      </c>
      <c r="H82" s="20" t="s">
        <v>1043</v>
      </c>
      <c r="I82" s="20" t="s">
        <v>1080</v>
      </c>
      <c r="J82" s="20" t="str">
        <f t="shared" si="1"/>
        <v>Sub Juniors Team 2</v>
      </c>
      <c r="K82" s="23" t="s">
        <v>1051</v>
      </c>
      <c r="L82" s="23" t="s">
        <v>567</v>
      </c>
      <c r="M82" s="20"/>
    </row>
    <row r="83" spans="1:13" ht="17" x14ac:dyDescent="0.2">
      <c r="A83">
        <v>82</v>
      </c>
      <c r="B83" s="22">
        <v>44329.75</v>
      </c>
      <c r="C83" s="22" t="s">
        <v>914</v>
      </c>
      <c r="D83" s="22" t="s">
        <v>921</v>
      </c>
      <c r="E83" s="22"/>
      <c r="F83" s="22" t="s">
        <v>922</v>
      </c>
      <c r="G83" s="20" t="s">
        <v>934</v>
      </c>
      <c r="H83" s="20" t="s">
        <v>1058</v>
      </c>
      <c r="I83" s="9" t="s">
        <v>49</v>
      </c>
      <c r="J83" s="20" t="str">
        <f t="shared" si="1"/>
        <v>Sub Junior 2</v>
      </c>
      <c r="K83" s="23" t="s">
        <v>1010</v>
      </c>
      <c r="L83" s="23" t="s">
        <v>1081</v>
      </c>
      <c r="M83" s="20"/>
    </row>
    <row r="84" spans="1:13" ht="17" x14ac:dyDescent="0.2">
      <c r="A84">
        <v>83</v>
      </c>
      <c r="B84" s="19">
        <v>44329.75</v>
      </c>
      <c r="C84" s="19" t="s">
        <v>914</v>
      </c>
      <c r="D84" s="19" t="s">
        <v>928</v>
      </c>
      <c r="E84" s="19"/>
      <c r="F84" s="19" t="s">
        <v>922</v>
      </c>
      <c r="G84" s="9" t="s">
        <v>934</v>
      </c>
      <c r="H84" s="9" t="s">
        <v>939</v>
      </c>
      <c r="I84" s="9" t="s">
        <v>967</v>
      </c>
      <c r="J84" s="9" t="str">
        <f t="shared" si="1"/>
        <v>2</v>
      </c>
      <c r="K84" s="9" t="s">
        <v>968</v>
      </c>
      <c r="L84" s="13" t="s">
        <v>563</v>
      </c>
      <c r="M84" s="9"/>
    </row>
    <row r="85" spans="1:13" ht="17" x14ac:dyDescent="0.2">
      <c r="A85">
        <v>84</v>
      </c>
      <c r="B85" s="19">
        <v>44329.75</v>
      </c>
      <c r="C85" s="19" t="s">
        <v>914</v>
      </c>
      <c r="D85" s="19" t="s">
        <v>928</v>
      </c>
      <c r="E85" s="19"/>
      <c r="F85" s="19" t="s">
        <v>922</v>
      </c>
      <c r="G85" s="9" t="s">
        <v>934</v>
      </c>
      <c r="H85" s="9" t="s">
        <v>987</v>
      </c>
      <c r="I85" s="9" t="s">
        <v>975</v>
      </c>
      <c r="J85" s="9" t="str">
        <f t="shared" si="1"/>
        <v>2</v>
      </c>
      <c r="K85" s="9" t="s">
        <v>976</v>
      </c>
      <c r="L85" s="13" t="s">
        <v>564</v>
      </c>
      <c r="M85" s="9"/>
    </row>
    <row r="86" spans="1:13" ht="17" x14ac:dyDescent="0.2">
      <c r="A86">
        <v>85</v>
      </c>
      <c r="B86" s="22">
        <v>44329.75</v>
      </c>
      <c r="C86" s="22" t="s">
        <v>914</v>
      </c>
      <c r="D86" s="22" t="s">
        <v>928</v>
      </c>
      <c r="E86" s="22"/>
      <c r="F86" s="22" t="s">
        <v>922</v>
      </c>
      <c r="G86" s="20" t="s">
        <v>934</v>
      </c>
      <c r="H86" s="20" t="s">
        <v>1018</v>
      </c>
      <c r="I86" s="20" t="s">
        <v>1080</v>
      </c>
      <c r="J86" s="20" t="str">
        <f t="shared" si="1"/>
        <v>Sub Juniors Team 2</v>
      </c>
      <c r="K86" s="23" t="s">
        <v>1051</v>
      </c>
      <c r="L86" s="23" t="s">
        <v>1082</v>
      </c>
      <c r="M86" s="20"/>
    </row>
    <row r="87" spans="1:13" ht="17" x14ac:dyDescent="0.2">
      <c r="A87">
        <v>86</v>
      </c>
      <c r="B87" s="22">
        <v>44329.75</v>
      </c>
      <c r="C87" s="22" t="s">
        <v>914</v>
      </c>
      <c r="D87" s="22" t="s">
        <v>928</v>
      </c>
      <c r="E87" s="22"/>
      <c r="F87" s="22" t="s">
        <v>922</v>
      </c>
      <c r="G87" s="20" t="s">
        <v>934</v>
      </c>
      <c r="H87" s="20" t="s">
        <v>1043</v>
      </c>
      <c r="I87" s="9" t="s">
        <v>49</v>
      </c>
      <c r="J87" s="20" t="str">
        <f t="shared" si="1"/>
        <v>Sub Junior 2</v>
      </c>
      <c r="K87" s="23" t="s">
        <v>1010</v>
      </c>
      <c r="L87" s="23" t="s">
        <v>1083</v>
      </c>
      <c r="M87" s="20"/>
    </row>
    <row r="88" spans="1:13" ht="17" x14ac:dyDescent="0.2">
      <c r="A88">
        <v>87</v>
      </c>
      <c r="B88" s="22">
        <v>44329.75</v>
      </c>
      <c r="C88" s="22" t="s">
        <v>914</v>
      </c>
      <c r="D88" s="22" t="s">
        <v>928</v>
      </c>
      <c r="E88" s="22"/>
      <c r="F88" s="22" t="s">
        <v>922</v>
      </c>
      <c r="G88" s="20" t="s">
        <v>934</v>
      </c>
      <c r="H88" s="20" t="s">
        <v>1058</v>
      </c>
      <c r="I88" s="9" t="s">
        <v>131</v>
      </c>
      <c r="J88" s="20" t="str">
        <f t="shared" si="1"/>
        <v>2</v>
      </c>
      <c r="K88" s="23" t="s">
        <v>977</v>
      </c>
      <c r="L88" s="23" t="s">
        <v>568</v>
      </c>
      <c r="M88" s="20"/>
    </row>
    <row r="89" spans="1:13" ht="17" x14ac:dyDescent="0.2">
      <c r="A89">
        <v>88</v>
      </c>
      <c r="B89" s="19">
        <v>44329.75</v>
      </c>
      <c r="C89" s="19" t="s">
        <v>914</v>
      </c>
      <c r="D89" s="19" t="s">
        <v>929</v>
      </c>
      <c r="E89" s="19" t="s">
        <v>930</v>
      </c>
      <c r="F89" s="19" t="s">
        <v>922</v>
      </c>
      <c r="G89" s="9" t="s">
        <v>934</v>
      </c>
      <c r="H89" s="9" t="s">
        <v>939</v>
      </c>
      <c r="I89" s="9" t="s">
        <v>975</v>
      </c>
      <c r="J89" s="9" t="str">
        <f t="shared" si="1"/>
        <v>2</v>
      </c>
      <c r="K89" s="9" t="s">
        <v>976</v>
      </c>
      <c r="L89" s="14" t="s">
        <v>559</v>
      </c>
      <c r="M89" s="14" t="s">
        <v>569</v>
      </c>
    </row>
    <row r="90" spans="1:13" ht="17" x14ac:dyDescent="0.2">
      <c r="A90">
        <v>89</v>
      </c>
      <c r="B90" s="19">
        <v>44329.75</v>
      </c>
      <c r="C90" s="19" t="s">
        <v>914</v>
      </c>
      <c r="D90" s="19" t="s">
        <v>929</v>
      </c>
      <c r="E90" s="19" t="s">
        <v>930</v>
      </c>
      <c r="F90" s="19" t="s">
        <v>922</v>
      </c>
      <c r="G90" s="9" t="s">
        <v>934</v>
      </c>
      <c r="H90" s="9" t="s">
        <v>987</v>
      </c>
      <c r="I90" s="9" t="s">
        <v>49</v>
      </c>
      <c r="J90" s="9" t="str">
        <f t="shared" si="1"/>
        <v>Sub Junior 2</v>
      </c>
      <c r="K90" s="9" t="s">
        <v>1010</v>
      </c>
      <c r="L90" s="14" t="s">
        <v>566</v>
      </c>
      <c r="M90" s="14" t="s">
        <v>570</v>
      </c>
    </row>
    <row r="91" spans="1:13" ht="17" x14ac:dyDescent="0.2">
      <c r="A91">
        <v>90</v>
      </c>
      <c r="B91" s="19">
        <v>44329.75</v>
      </c>
      <c r="C91" s="19" t="s">
        <v>914</v>
      </c>
      <c r="D91" s="19" t="s">
        <v>929</v>
      </c>
      <c r="E91" s="19" t="s">
        <v>930</v>
      </c>
      <c r="F91" s="19" t="s">
        <v>922</v>
      </c>
      <c r="G91" s="9" t="s">
        <v>934</v>
      </c>
      <c r="H91" s="9" t="s">
        <v>1018</v>
      </c>
      <c r="I91" s="9" t="s">
        <v>967</v>
      </c>
      <c r="J91" s="9" t="str">
        <f t="shared" si="1"/>
        <v>2</v>
      </c>
      <c r="K91" s="9" t="s">
        <v>968</v>
      </c>
      <c r="L91" s="14" t="s">
        <v>561</v>
      </c>
      <c r="M91" s="14" t="s">
        <v>571</v>
      </c>
    </row>
    <row r="92" spans="1:13" ht="17" x14ac:dyDescent="0.2">
      <c r="A92">
        <v>91</v>
      </c>
      <c r="B92" s="19">
        <v>44329.75</v>
      </c>
      <c r="C92" s="19" t="s">
        <v>914</v>
      </c>
      <c r="D92" s="19" t="s">
        <v>929</v>
      </c>
      <c r="E92" s="19" t="s">
        <v>930</v>
      </c>
      <c r="F92" s="19" t="s">
        <v>922</v>
      </c>
      <c r="G92" s="9" t="s">
        <v>934</v>
      </c>
      <c r="H92" s="9" t="s">
        <v>1043</v>
      </c>
      <c r="I92" s="9" t="s">
        <v>1080</v>
      </c>
      <c r="J92" s="9" t="str">
        <f t="shared" si="1"/>
        <v>Sub Juniors Team 2</v>
      </c>
      <c r="K92" s="25" t="s">
        <v>1051</v>
      </c>
      <c r="L92" s="14" t="s">
        <v>567</v>
      </c>
      <c r="M92" s="14" t="s">
        <v>572</v>
      </c>
    </row>
    <row r="93" spans="1:13" ht="17" x14ac:dyDescent="0.2">
      <c r="A93">
        <v>92</v>
      </c>
      <c r="B93" s="19">
        <v>44329.75</v>
      </c>
      <c r="C93" s="19" t="s">
        <v>914</v>
      </c>
      <c r="D93" s="19" t="s">
        <v>929</v>
      </c>
      <c r="E93" s="19" t="s">
        <v>930</v>
      </c>
      <c r="F93" s="19" t="s">
        <v>922</v>
      </c>
      <c r="G93" s="9" t="s">
        <v>934</v>
      </c>
      <c r="H93" s="9" t="s">
        <v>1058</v>
      </c>
      <c r="I93" s="9" t="s">
        <v>131</v>
      </c>
      <c r="J93" s="9" t="str">
        <f t="shared" si="1"/>
        <v>2</v>
      </c>
      <c r="K93" s="9" t="s">
        <v>977</v>
      </c>
      <c r="L93" s="14" t="s">
        <v>568</v>
      </c>
      <c r="M93" s="14" t="s">
        <v>573</v>
      </c>
    </row>
    <row r="94" spans="1:13" ht="17" x14ac:dyDescent="0.2">
      <c r="A94">
        <v>93</v>
      </c>
      <c r="B94" s="19">
        <v>44329.8125</v>
      </c>
      <c r="C94" s="19" t="s">
        <v>911</v>
      </c>
      <c r="D94" s="19" t="s">
        <v>924</v>
      </c>
      <c r="E94" s="19"/>
      <c r="F94" s="19" t="s">
        <v>917</v>
      </c>
      <c r="G94" s="9" t="s">
        <v>933</v>
      </c>
      <c r="H94" s="9" t="s">
        <v>939</v>
      </c>
      <c r="I94" s="9" t="s">
        <v>185</v>
      </c>
      <c r="J94" s="9" t="str">
        <f t="shared" si="1"/>
        <v>Intermediates 2</v>
      </c>
      <c r="K94" s="25" t="s">
        <v>940</v>
      </c>
      <c r="L94" s="13" t="s">
        <v>574</v>
      </c>
      <c r="M94" s="9"/>
    </row>
    <row r="95" spans="1:13" ht="17" x14ac:dyDescent="0.2">
      <c r="A95">
        <v>94</v>
      </c>
      <c r="B95" s="19">
        <v>44329.8125</v>
      </c>
      <c r="C95" s="19" t="s">
        <v>911</v>
      </c>
      <c r="D95" s="19" t="s">
        <v>924</v>
      </c>
      <c r="E95" s="19"/>
      <c r="F95" s="19" t="s">
        <v>917</v>
      </c>
      <c r="G95" s="9" t="s">
        <v>933</v>
      </c>
      <c r="H95" s="9" t="s">
        <v>987</v>
      </c>
      <c r="I95" s="9" t="s">
        <v>1087</v>
      </c>
      <c r="J95" s="9" t="str">
        <f t="shared" si="1"/>
        <v>Intermediates</v>
      </c>
      <c r="K95" s="9" t="s">
        <v>1012</v>
      </c>
      <c r="L95" s="13" t="s">
        <v>575</v>
      </c>
      <c r="M95" s="9"/>
    </row>
    <row r="96" spans="1:13" ht="17" x14ac:dyDescent="0.2">
      <c r="A96">
        <v>95</v>
      </c>
      <c r="B96" s="19">
        <v>44329.8125</v>
      </c>
      <c r="C96" s="19" t="s">
        <v>911</v>
      </c>
      <c r="D96" s="19" t="s">
        <v>924</v>
      </c>
      <c r="E96" s="19"/>
      <c r="F96" s="19" t="s">
        <v>917</v>
      </c>
      <c r="G96" s="9" t="s">
        <v>933</v>
      </c>
      <c r="H96" s="9" t="s">
        <v>1018</v>
      </c>
      <c r="I96" s="9" t="s">
        <v>185</v>
      </c>
      <c r="J96" s="9" t="str">
        <f t="shared" si="1"/>
        <v>Intermediates 1</v>
      </c>
      <c r="K96" s="25" t="s">
        <v>988</v>
      </c>
      <c r="L96" s="13" t="s">
        <v>576</v>
      </c>
      <c r="M96" s="9"/>
    </row>
    <row r="97" spans="1:13" ht="17" x14ac:dyDescent="0.2">
      <c r="A97">
        <v>96</v>
      </c>
      <c r="B97" s="19">
        <v>44329.8125</v>
      </c>
      <c r="C97" s="19" t="s">
        <v>911</v>
      </c>
      <c r="D97" s="19" t="s">
        <v>924</v>
      </c>
      <c r="E97" s="19"/>
      <c r="F97" s="19" t="s">
        <v>917</v>
      </c>
      <c r="G97" s="9" t="s">
        <v>933</v>
      </c>
      <c r="H97" s="9" t="s">
        <v>1043</v>
      </c>
      <c r="I97" s="9" t="s">
        <v>134</v>
      </c>
      <c r="J97" s="9" t="str">
        <f t="shared" si="1"/>
        <v>Intermediates</v>
      </c>
      <c r="K97" s="9" t="s">
        <v>1057</v>
      </c>
      <c r="L97" s="13" t="s">
        <v>577</v>
      </c>
      <c r="M97" s="9"/>
    </row>
    <row r="98" spans="1:13" ht="17" x14ac:dyDescent="0.2">
      <c r="A98">
        <v>97</v>
      </c>
      <c r="B98" s="19">
        <v>44329.8125</v>
      </c>
      <c r="C98" s="19" t="s">
        <v>911</v>
      </c>
      <c r="D98" s="19" t="s">
        <v>924</v>
      </c>
      <c r="E98" s="19"/>
      <c r="F98" s="19" t="s">
        <v>917</v>
      </c>
      <c r="G98" s="9" t="s">
        <v>933</v>
      </c>
      <c r="H98" s="9" t="s">
        <v>1058</v>
      </c>
      <c r="I98" s="9" t="s">
        <v>1086</v>
      </c>
      <c r="J98" s="9" t="str">
        <f t="shared" si="1"/>
        <v>Intermediates</v>
      </c>
      <c r="K98" s="9" t="s">
        <v>1063</v>
      </c>
      <c r="L98" s="13" t="s">
        <v>578</v>
      </c>
      <c r="M98" s="9"/>
    </row>
    <row r="99" spans="1:13" ht="17" x14ac:dyDescent="0.2">
      <c r="A99">
        <v>98</v>
      </c>
      <c r="B99" s="19">
        <v>44329.8125</v>
      </c>
      <c r="C99" s="19" t="s">
        <v>911</v>
      </c>
      <c r="D99" s="19" t="s">
        <v>924</v>
      </c>
      <c r="E99" s="19"/>
      <c r="F99" s="19" t="s">
        <v>917</v>
      </c>
      <c r="G99" s="9" t="s">
        <v>933</v>
      </c>
      <c r="H99" s="9" t="s">
        <v>1068</v>
      </c>
      <c r="I99" s="9" t="s">
        <v>127</v>
      </c>
      <c r="J99" s="9" t="str">
        <f t="shared" si="1"/>
        <v>Intermediates</v>
      </c>
      <c r="K99" s="25" t="s">
        <v>1049</v>
      </c>
      <c r="L99" s="13" t="s">
        <v>579</v>
      </c>
      <c r="M99" s="9"/>
    </row>
    <row r="100" spans="1:13" ht="17" x14ac:dyDescent="0.2">
      <c r="A100">
        <v>99</v>
      </c>
      <c r="B100" s="19">
        <v>44329.8125</v>
      </c>
      <c r="C100" s="19" t="s">
        <v>911</v>
      </c>
      <c r="D100" s="19" t="s">
        <v>924</v>
      </c>
      <c r="E100" s="19"/>
      <c r="F100" s="19" t="s">
        <v>917</v>
      </c>
      <c r="G100" s="9" t="s">
        <v>933</v>
      </c>
      <c r="H100" s="9" t="s">
        <v>1071</v>
      </c>
      <c r="I100" s="9" t="s">
        <v>102</v>
      </c>
      <c r="J100" s="9" t="str">
        <f t="shared" si="1"/>
        <v>Intermediates</v>
      </c>
      <c r="K100" s="25" t="s">
        <v>1001</v>
      </c>
      <c r="L100" s="13" t="s">
        <v>580</v>
      </c>
      <c r="M100" s="9"/>
    </row>
    <row r="101" spans="1:13" ht="17" x14ac:dyDescent="0.2">
      <c r="A101">
        <v>100</v>
      </c>
      <c r="B101" s="19">
        <v>44329.8125</v>
      </c>
      <c r="C101" s="19" t="s">
        <v>911</v>
      </c>
      <c r="D101" s="19" t="s">
        <v>928</v>
      </c>
      <c r="E101" s="19"/>
      <c r="F101" s="19" t="s">
        <v>917</v>
      </c>
      <c r="G101" s="9" t="s">
        <v>933</v>
      </c>
      <c r="H101" s="9" t="s">
        <v>939</v>
      </c>
      <c r="I101" s="9" t="s">
        <v>185</v>
      </c>
      <c r="J101" s="9" t="str">
        <f t="shared" si="1"/>
        <v>Intermediates 2</v>
      </c>
      <c r="K101" s="25" t="s">
        <v>940</v>
      </c>
      <c r="L101" s="13" t="s">
        <v>574</v>
      </c>
      <c r="M101" s="9"/>
    </row>
    <row r="102" spans="1:13" ht="17" x14ac:dyDescent="0.2">
      <c r="A102">
        <v>101</v>
      </c>
      <c r="B102" s="19">
        <v>44329.8125</v>
      </c>
      <c r="C102" s="19" t="s">
        <v>911</v>
      </c>
      <c r="D102" s="19" t="s">
        <v>928</v>
      </c>
      <c r="E102" s="19"/>
      <c r="F102" s="19" t="s">
        <v>917</v>
      </c>
      <c r="G102" s="9" t="s">
        <v>933</v>
      </c>
      <c r="H102" s="9" t="s">
        <v>987</v>
      </c>
      <c r="I102" s="9" t="s">
        <v>185</v>
      </c>
      <c r="J102" s="9" t="str">
        <f t="shared" si="1"/>
        <v>Intermediates 1</v>
      </c>
      <c r="K102" s="25" t="s">
        <v>988</v>
      </c>
      <c r="L102" s="13" t="s">
        <v>581</v>
      </c>
      <c r="M102" s="9"/>
    </row>
    <row r="103" spans="1:13" ht="17" x14ac:dyDescent="0.2">
      <c r="A103">
        <v>102</v>
      </c>
      <c r="B103" s="19">
        <v>44329.8125</v>
      </c>
      <c r="C103" s="19" t="s">
        <v>911</v>
      </c>
      <c r="D103" s="19" t="s">
        <v>928</v>
      </c>
      <c r="E103" s="19"/>
      <c r="F103" s="19" t="s">
        <v>917</v>
      </c>
      <c r="G103" s="9" t="s">
        <v>933</v>
      </c>
      <c r="H103" s="9" t="s">
        <v>1018</v>
      </c>
      <c r="I103" s="9" t="s">
        <v>102</v>
      </c>
      <c r="J103" s="9" t="str">
        <f t="shared" si="1"/>
        <v>Intermediates</v>
      </c>
      <c r="K103" s="25" t="s">
        <v>1001</v>
      </c>
      <c r="L103" s="13" t="s">
        <v>582</v>
      </c>
      <c r="M103" s="9"/>
    </row>
    <row r="104" spans="1:13" ht="17" x14ac:dyDescent="0.2">
      <c r="A104">
        <v>103</v>
      </c>
      <c r="B104" s="19">
        <v>44329.8125</v>
      </c>
      <c r="C104" s="19" t="s">
        <v>911</v>
      </c>
      <c r="D104" s="19" t="s">
        <v>928</v>
      </c>
      <c r="E104" s="19"/>
      <c r="F104" s="19" t="s">
        <v>917</v>
      </c>
      <c r="G104" s="9" t="s">
        <v>933</v>
      </c>
      <c r="H104" s="9" t="s">
        <v>1043</v>
      </c>
      <c r="I104" s="9" t="s">
        <v>1087</v>
      </c>
      <c r="J104" s="9" t="str">
        <f t="shared" si="1"/>
        <v>Intermediates</v>
      </c>
      <c r="K104" s="9" t="s">
        <v>1012</v>
      </c>
      <c r="L104" s="13" t="s">
        <v>583</v>
      </c>
      <c r="M104" s="9"/>
    </row>
    <row r="105" spans="1:13" ht="17" x14ac:dyDescent="0.2">
      <c r="A105">
        <v>104</v>
      </c>
      <c r="B105" s="19">
        <v>44329.8125</v>
      </c>
      <c r="C105" s="19" t="s">
        <v>911</v>
      </c>
      <c r="D105" s="19" t="s">
        <v>928</v>
      </c>
      <c r="E105" s="19"/>
      <c r="F105" s="19" t="s">
        <v>917</v>
      </c>
      <c r="G105" s="9" t="s">
        <v>933</v>
      </c>
      <c r="H105" s="9" t="s">
        <v>1058</v>
      </c>
      <c r="I105" s="9" t="s">
        <v>1086</v>
      </c>
      <c r="J105" s="9" t="str">
        <f t="shared" si="1"/>
        <v>Intermediates</v>
      </c>
      <c r="K105" s="9" t="s">
        <v>1063</v>
      </c>
      <c r="L105" s="13" t="s">
        <v>578</v>
      </c>
      <c r="M105" s="9"/>
    </row>
    <row r="106" spans="1:13" ht="17" x14ac:dyDescent="0.2">
      <c r="A106">
        <v>105</v>
      </c>
      <c r="B106" s="19">
        <v>44329.8125</v>
      </c>
      <c r="C106" s="19" t="s">
        <v>911</v>
      </c>
      <c r="D106" s="19" t="s">
        <v>928</v>
      </c>
      <c r="E106" s="19"/>
      <c r="F106" s="19" t="s">
        <v>917</v>
      </c>
      <c r="G106" s="9" t="s">
        <v>933</v>
      </c>
      <c r="H106" s="9" t="s">
        <v>1068</v>
      </c>
      <c r="I106" s="9" t="s">
        <v>127</v>
      </c>
      <c r="J106" s="9" t="str">
        <f t="shared" si="1"/>
        <v>Intermediates</v>
      </c>
      <c r="K106" s="25" t="s">
        <v>1049</v>
      </c>
      <c r="L106" s="13" t="s">
        <v>579</v>
      </c>
      <c r="M106" s="9"/>
    </row>
    <row r="107" spans="1:13" ht="17" x14ac:dyDescent="0.2">
      <c r="A107">
        <v>106</v>
      </c>
      <c r="B107" s="19">
        <v>44329.8125</v>
      </c>
      <c r="C107" s="19" t="s">
        <v>911</v>
      </c>
      <c r="D107" s="19" t="s">
        <v>928</v>
      </c>
      <c r="E107" s="19"/>
      <c r="F107" s="19" t="s">
        <v>917</v>
      </c>
      <c r="G107" s="9" t="s">
        <v>933</v>
      </c>
      <c r="H107" s="9" t="s">
        <v>1071</v>
      </c>
      <c r="I107" s="9" t="s">
        <v>134</v>
      </c>
      <c r="J107" s="9" t="str">
        <f t="shared" si="1"/>
        <v>Intermediates</v>
      </c>
      <c r="K107" s="9" t="s">
        <v>1057</v>
      </c>
      <c r="L107" s="13" t="s">
        <v>584</v>
      </c>
      <c r="M107" s="9"/>
    </row>
    <row r="108" spans="1:13" ht="17" x14ac:dyDescent="0.2">
      <c r="A108">
        <v>107</v>
      </c>
      <c r="B108" s="19">
        <v>44329.8125</v>
      </c>
      <c r="C108" s="19" t="s">
        <v>911</v>
      </c>
      <c r="D108" s="19" t="s">
        <v>926</v>
      </c>
      <c r="E108" s="19" t="s">
        <v>930</v>
      </c>
      <c r="F108" s="19" t="s">
        <v>917</v>
      </c>
      <c r="G108" s="9" t="s">
        <v>933</v>
      </c>
      <c r="H108" s="9" t="s">
        <v>939</v>
      </c>
      <c r="I108" s="9" t="s">
        <v>185</v>
      </c>
      <c r="J108" s="9" t="str">
        <f t="shared" si="1"/>
        <v>Intermediates 2</v>
      </c>
      <c r="K108" s="25" t="s">
        <v>940</v>
      </c>
      <c r="L108" s="16" t="s">
        <v>574</v>
      </c>
      <c r="M108" s="17"/>
    </row>
    <row r="109" spans="1:13" ht="17" x14ac:dyDescent="0.2">
      <c r="A109">
        <v>108</v>
      </c>
      <c r="B109" s="19">
        <v>44329.8125</v>
      </c>
      <c r="C109" s="19" t="s">
        <v>911</v>
      </c>
      <c r="D109" s="19" t="s">
        <v>926</v>
      </c>
      <c r="E109" s="19" t="s">
        <v>930</v>
      </c>
      <c r="F109" s="19" t="s">
        <v>917</v>
      </c>
      <c r="G109" s="9" t="s">
        <v>933</v>
      </c>
      <c r="H109" s="9" t="s">
        <v>987</v>
      </c>
      <c r="I109" s="9" t="s">
        <v>102</v>
      </c>
      <c r="J109" s="9" t="str">
        <f t="shared" si="1"/>
        <v>Intermediates</v>
      </c>
      <c r="K109" s="25" t="s">
        <v>1001</v>
      </c>
      <c r="L109" s="14" t="s">
        <v>585</v>
      </c>
      <c r="M109" s="14" t="s">
        <v>590</v>
      </c>
    </row>
    <row r="110" spans="1:13" ht="17" x14ac:dyDescent="0.2">
      <c r="A110">
        <v>109</v>
      </c>
      <c r="B110" s="19">
        <v>44329.8125</v>
      </c>
      <c r="C110" s="19" t="s">
        <v>911</v>
      </c>
      <c r="D110" s="19" t="s">
        <v>926</v>
      </c>
      <c r="E110" s="19" t="s">
        <v>930</v>
      </c>
      <c r="F110" s="19" t="s">
        <v>917</v>
      </c>
      <c r="G110" s="9" t="s">
        <v>933</v>
      </c>
      <c r="H110" s="9" t="s">
        <v>1018</v>
      </c>
      <c r="I110" s="9" t="s">
        <v>185</v>
      </c>
      <c r="J110" s="9" t="str">
        <f t="shared" si="1"/>
        <v>Intermediates 1</v>
      </c>
      <c r="K110" s="25" t="s">
        <v>988</v>
      </c>
      <c r="L110" s="14" t="s">
        <v>576</v>
      </c>
      <c r="M110" s="14" t="s">
        <v>591</v>
      </c>
    </row>
    <row r="111" spans="1:13" ht="17" x14ac:dyDescent="0.2">
      <c r="A111">
        <v>110</v>
      </c>
      <c r="B111" s="19">
        <v>44329.8125</v>
      </c>
      <c r="C111" s="19" t="s">
        <v>911</v>
      </c>
      <c r="D111" s="19" t="s">
        <v>926</v>
      </c>
      <c r="E111" s="19" t="s">
        <v>930</v>
      </c>
      <c r="F111" s="19" t="s">
        <v>917</v>
      </c>
      <c r="G111" s="9" t="s">
        <v>933</v>
      </c>
      <c r="H111" s="9" t="s">
        <v>1043</v>
      </c>
      <c r="I111" s="9" t="s">
        <v>127</v>
      </c>
      <c r="J111" s="9" t="str">
        <f t="shared" si="1"/>
        <v>Intermediates</v>
      </c>
      <c r="K111" s="25" t="s">
        <v>1049</v>
      </c>
      <c r="L111" s="14" t="s">
        <v>586</v>
      </c>
      <c r="M111" s="14" t="s">
        <v>592</v>
      </c>
    </row>
    <row r="112" spans="1:13" ht="17" x14ac:dyDescent="0.2">
      <c r="A112">
        <v>111</v>
      </c>
      <c r="B112" s="19">
        <v>44329.8125</v>
      </c>
      <c r="C112" s="19" t="s">
        <v>911</v>
      </c>
      <c r="D112" s="19" t="s">
        <v>926</v>
      </c>
      <c r="E112" s="19" t="s">
        <v>930</v>
      </c>
      <c r="F112" s="19" t="s">
        <v>917</v>
      </c>
      <c r="G112" s="9" t="s">
        <v>933</v>
      </c>
      <c r="H112" s="9" t="s">
        <v>1058</v>
      </c>
      <c r="I112" s="9" t="s">
        <v>134</v>
      </c>
      <c r="J112" s="9" t="str">
        <f t="shared" si="1"/>
        <v>Intermediates</v>
      </c>
      <c r="K112" s="9" t="s">
        <v>1057</v>
      </c>
      <c r="L112" s="14" t="s">
        <v>587</v>
      </c>
      <c r="M112" s="14" t="s">
        <v>593</v>
      </c>
    </row>
    <row r="113" spans="1:13" ht="17" x14ac:dyDescent="0.2">
      <c r="A113">
        <v>112</v>
      </c>
      <c r="B113" s="19">
        <v>44329.8125</v>
      </c>
      <c r="C113" s="19" t="s">
        <v>911</v>
      </c>
      <c r="D113" s="19" t="s">
        <v>926</v>
      </c>
      <c r="E113" s="19" t="s">
        <v>930</v>
      </c>
      <c r="F113" s="19" t="s">
        <v>917</v>
      </c>
      <c r="G113" s="9" t="s">
        <v>933</v>
      </c>
      <c r="H113" s="9" t="s">
        <v>1068</v>
      </c>
      <c r="I113" s="9" t="s">
        <v>1086</v>
      </c>
      <c r="J113" s="9" t="str">
        <f t="shared" si="1"/>
        <v>Intermediates</v>
      </c>
      <c r="K113" s="9" t="s">
        <v>1063</v>
      </c>
      <c r="L113" s="14" t="s">
        <v>588</v>
      </c>
      <c r="M113" s="14" t="s">
        <v>594</v>
      </c>
    </row>
    <row r="114" spans="1:13" ht="17" x14ac:dyDescent="0.2">
      <c r="A114">
        <v>113</v>
      </c>
      <c r="B114" s="19">
        <v>44329.8125</v>
      </c>
      <c r="C114" s="19" t="s">
        <v>911</v>
      </c>
      <c r="D114" s="19" t="s">
        <v>926</v>
      </c>
      <c r="E114" s="19" t="s">
        <v>930</v>
      </c>
      <c r="F114" s="19" t="s">
        <v>917</v>
      </c>
      <c r="G114" s="9" t="s">
        <v>933</v>
      </c>
      <c r="H114" s="9" t="s">
        <v>1071</v>
      </c>
      <c r="I114" s="9" t="s">
        <v>1087</v>
      </c>
      <c r="J114" s="9" t="str">
        <f t="shared" si="1"/>
        <v>Intermediates</v>
      </c>
      <c r="K114" s="9" t="s">
        <v>1012</v>
      </c>
      <c r="L114" s="14" t="s">
        <v>589</v>
      </c>
      <c r="M114" s="14" t="s">
        <v>595</v>
      </c>
    </row>
    <row r="115" spans="1:13" ht="17" x14ac:dyDescent="0.2">
      <c r="A115">
        <v>114</v>
      </c>
      <c r="B115" s="19">
        <v>44330.75</v>
      </c>
      <c r="C115" s="19" t="s">
        <v>914</v>
      </c>
      <c r="D115" s="19" t="s">
        <v>921</v>
      </c>
      <c r="E115" s="19"/>
      <c r="F115" s="19" t="s">
        <v>917</v>
      </c>
      <c r="G115" s="9" t="s">
        <v>936</v>
      </c>
      <c r="H115" s="9" t="s">
        <v>939</v>
      </c>
      <c r="I115" s="9" t="s">
        <v>16</v>
      </c>
      <c r="J115" s="9" t="str">
        <f t="shared" si="1"/>
        <v>Sub Juniors 3</v>
      </c>
      <c r="K115" s="25" t="s">
        <v>955</v>
      </c>
      <c r="L115" s="13" t="s">
        <v>596</v>
      </c>
      <c r="M115" s="9"/>
    </row>
    <row r="116" spans="1:13" ht="17" x14ac:dyDescent="0.2">
      <c r="A116">
        <v>115</v>
      </c>
      <c r="B116" s="19">
        <v>44330.75</v>
      </c>
      <c r="C116" s="19" t="s">
        <v>914</v>
      </c>
      <c r="D116" s="19" t="s">
        <v>921</v>
      </c>
      <c r="E116" s="19"/>
      <c r="F116" s="19" t="s">
        <v>917</v>
      </c>
      <c r="G116" s="9" t="s">
        <v>936</v>
      </c>
      <c r="H116" s="9" t="s">
        <v>987</v>
      </c>
      <c r="I116" s="9" t="s">
        <v>16</v>
      </c>
      <c r="J116" s="9" t="str">
        <f t="shared" si="1"/>
        <v>Sub Juniors 2</v>
      </c>
      <c r="K116" s="25" t="s">
        <v>997</v>
      </c>
      <c r="L116" s="13" t="s">
        <v>597</v>
      </c>
      <c r="M116" s="9"/>
    </row>
    <row r="117" spans="1:13" ht="17" x14ac:dyDescent="0.2">
      <c r="A117">
        <v>116</v>
      </c>
      <c r="B117" s="19">
        <v>44330.75</v>
      </c>
      <c r="C117" s="19" t="s">
        <v>914</v>
      </c>
      <c r="D117" s="19" t="s">
        <v>921</v>
      </c>
      <c r="E117" s="19"/>
      <c r="F117" s="19" t="s">
        <v>917</v>
      </c>
      <c r="G117" s="9" t="s">
        <v>936</v>
      </c>
      <c r="H117" s="9" t="s">
        <v>1018</v>
      </c>
      <c r="I117" s="9" t="s">
        <v>98</v>
      </c>
      <c r="J117" s="9" t="str">
        <f t="shared" si="1"/>
        <v>Sub Junior 2</v>
      </c>
      <c r="K117" s="25" t="s">
        <v>1028</v>
      </c>
      <c r="L117" s="13" t="s">
        <v>598</v>
      </c>
      <c r="M117" s="9"/>
    </row>
    <row r="118" spans="1:13" ht="17" x14ac:dyDescent="0.2">
      <c r="A118">
        <v>117</v>
      </c>
      <c r="B118" s="19">
        <v>44330.75</v>
      </c>
      <c r="C118" s="19" t="s">
        <v>914</v>
      </c>
      <c r="D118" s="19" t="s">
        <v>921</v>
      </c>
      <c r="E118" s="19"/>
      <c r="F118" s="19" t="s">
        <v>917</v>
      </c>
      <c r="G118" s="9" t="s">
        <v>936</v>
      </c>
      <c r="H118" s="9" t="s">
        <v>1043</v>
      </c>
      <c r="I118" s="9" t="s">
        <v>1087</v>
      </c>
      <c r="J118" s="9" t="str">
        <f t="shared" si="1"/>
        <v>Sub Junior 2</v>
      </c>
      <c r="K118" s="9" t="s">
        <v>1039</v>
      </c>
      <c r="L118" s="13" t="s">
        <v>599</v>
      </c>
      <c r="M118" s="9"/>
    </row>
    <row r="119" spans="1:13" ht="17" x14ac:dyDescent="0.2">
      <c r="A119">
        <v>118</v>
      </c>
      <c r="B119" s="19">
        <v>44330.75</v>
      </c>
      <c r="C119" s="19" t="s">
        <v>914</v>
      </c>
      <c r="D119" s="19" t="s">
        <v>928</v>
      </c>
      <c r="E119" s="19"/>
      <c r="F119" s="19" t="s">
        <v>917</v>
      </c>
      <c r="G119" s="9" t="s">
        <v>936</v>
      </c>
      <c r="H119" s="9" t="s">
        <v>939</v>
      </c>
      <c r="I119" s="9" t="s">
        <v>16</v>
      </c>
      <c r="J119" s="9" t="str">
        <f t="shared" si="1"/>
        <v>Sub Juniors 3</v>
      </c>
      <c r="K119" s="25" t="s">
        <v>955</v>
      </c>
      <c r="L119" s="13" t="s">
        <v>596</v>
      </c>
      <c r="M119" s="9"/>
    </row>
    <row r="120" spans="1:13" ht="17" x14ac:dyDescent="0.2">
      <c r="A120">
        <v>119</v>
      </c>
      <c r="B120" s="19">
        <v>44330.75</v>
      </c>
      <c r="C120" s="19" t="s">
        <v>914</v>
      </c>
      <c r="D120" s="19" t="s">
        <v>928</v>
      </c>
      <c r="E120" s="19"/>
      <c r="F120" s="19" t="s">
        <v>917</v>
      </c>
      <c r="G120" s="9" t="s">
        <v>936</v>
      </c>
      <c r="H120" s="9" t="s">
        <v>987</v>
      </c>
      <c r="I120" s="9" t="s">
        <v>134</v>
      </c>
      <c r="J120" s="9" t="str">
        <f t="shared" si="1"/>
        <v>Sub Junior 2</v>
      </c>
      <c r="K120" s="9" t="s">
        <v>1017</v>
      </c>
      <c r="L120" s="13" t="s">
        <v>600</v>
      </c>
      <c r="M120" s="9"/>
    </row>
    <row r="121" spans="1:13" ht="17" x14ac:dyDescent="0.2">
      <c r="A121">
        <v>120</v>
      </c>
      <c r="B121" s="19">
        <v>44330.75</v>
      </c>
      <c r="C121" s="19" t="s">
        <v>914</v>
      </c>
      <c r="D121" s="19" t="s">
        <v>928</v>
      </c>
      <c r="E121" s="19"/>
      <c r="F121" s="19" t="s">
        <v>917</v>
      </c>
      <c r="G121" s="9" t="s">
        <v>936</v>
      </c>
      <c r="H121" s="9" t="s">
        <v>1018</v>
      </c>
      <c r="I121" s="9" t="s">
        <v>1087</v>
      </c>
      <c r="J121" s="9" t="str">
        <f t="shared" si="1"/>
        <v>Sub Junior 2</v>
      </c>
      <c r="K121" s="9" t="s">
        <v>1039</v>
      </c>
      <c r="L121" s="13" t="s">
        <v>601</v>
      </c>
      <c r="M121" s="9"/>
    </row>
    <row r="122" spans="1:13" ht="17" x14ac:dyDescent="0.2">
      <c r="A122">
        <v>121</v>
      </c>
      <c r="B122" s="19">
        <v>44330.75</v>
      </c>
      <c r="C122" s="19" t="s">
        <v>914</v>
      </c>
      <c r="D122" s="19" t="s">
        <v>928</v>
      </c>
      <c r="E122" s="19"/>
      <c r="F122" s="19" t="s">
        <v>917</v>
      </c>
      <c r="G122" s="9" t="s">
        <v>936</v>
      </c>
      <c r="H122" s="9" t="s">
        <v>1043</v>
      </c>
      <c r="I122" s="9" t="s">
        <v>16</v>
      </c>
      <c r="J122" s="9" t="str">
        <f t="shared" si="1"/>
        <v>Sub Juniors 2</v>
      </c>
      <c r="K122" s="25" t="s">
        <v>997</v>
      </c>
      <c r="L122" s="13" t="s">
        <v>602</v>
      </c>
      <c r="M122" s="9"/>
    </row>
    <row r="123" spans="1:13" ht="17" x14ac:dyDescent="0.2">
      <c r="A123">
        <v>122</v>
      </c>
      <c r="B123" s="19">
        <v>44330.75</v>
      </c>
      <c r="C123" s="19" t="s">
        <v>914</v>
      </c>
      <c r="D123" s="19" t="s">
        <v>928</v>
      </c>
      <c r="E123" s="19"/>
      <c r="F123" s="19" t="s">
        <v>917</v>
      </c>
      <c r="G123" s="9" t="s">
        <v>936</v>
      </c>
      <c r="H123" s="9" t="s">
        <v>1058</v>
      </c>
      <c r="I123" s="9" t="s">
        <v>98</v>
      </c>
      <c r="J123" s="9" t="str">
        <f t="shared" si="1"/>
        <v>Sub Junior 2</v>
      </c>
      <c r="K123" s="25" t="s">
        <v>1028</v>
      </c>
      <c r="L123" s="13" t="s">
        <v>603</v>
      </c>
      <c r="M123" s="9"/>
    </row>
    <row r="124" spans="1:13" ht="17" x14ac:dyDescent="0.2">
      <c r="A124">
        <v>123</v>
      </c>
      <c r="B124" s="19">
        <v>44330.75</v>
      </c>
      <c r="C124" s="19" t="s">
        <v>914</v>
      </c>
      <c r="D124" s="19" t="s">
        <v>929</v>
      </c>
      <c r="E124" s="19" t="s">
        <v>930</v>
      </c>
      <c r="F124" s="19" t="s">
        <v>917</v>
      </c>
      <c r="G124" s="9" t="s">
        <v>936</v>
      </c>
      <c r="H124" s="9" t="s">
        <v>939</v>
      </c>
      <c r="I124" s="9" t="s">
        <v>16</v>
      </c>
      <c r="J124" s="9" t="str">
        <f t="shared" si="1"/>
        <v>Sub Juniors 3</v>
      </c>
      <c r="K124" s="25" t="s">
        <v>955</v>
      </c>
      <c r="L124" s="14" t="s">
        <v>596</v>
      </c>
      <c r="M124" s="14" t="s">
        <v>604</v>
      </c>
    </row>
    <row r="125" spans="1:13" ht="17" x14ac:dyDescent="0.2">
      <c r="A125">
        <v>124</v>
      </c>
      <c r="B125" s="19">
        <v>44330.75</v>
      </c>
      <c r="C125" s="19" t="s">
        <v>914</v>
      </c>
      <c r="D125" s="19" t="s">
        <v>929</v>
      </c>
      <c r="E125" s="19" t="s">
        <v>930</v>
      </c>
      <c r="F125" s="19" t="s">
        <v>917</v>
      </c>
      <c r="G125" s="9" t="s">
        <v>936</v>
      </c>
      <c r="H125" s="9" t="s">
        <v>987</v>
      </c>
      <c r="I125" s="9" t="s">
        <v>16</v>
      </c>
      <c r="J125" s="9" t="str">
        <f t="shared" si="1"/>
        <v>Sub Juniors 2</v>
      </c>
      <c r="K125" s="25" t="s">
        <v>997</v>
      </c>
      <c r="L125" s="14" t="s">
        <v>597</v>
      </c>
      <c r="M125" s="14" t="s">
        <v>605</v>
      </c>
    </row>
    <row r="126" spans="1:13" ht="17" x14ac:dyDescent="0.2">
      <c r="A126">
        <v>125</v>
      </c>
      <c r="B126" s="19">
        <v>44330.75</v>
      </c>
      <c r="C126" s="19" t="s">
        <v>914</v>
      </c>
      <c r="D126" s="19" t="s">
        <v>929</v>
      </c>
      <c r="E126" s="19" t="s">
        <v>930</v>
      </c>
      <c r="F126" s="19" t="s">
        <v>917</v>
      </c>
      <c r="G126" s="9" t="s">
        <v>936</v>
      </c>
      <c r="H126" s="9" t="s">
        <v>1018</v>
      </c>
      <c r="I126" s="9" t="s">
        <v>98</v>
      </c>
      <c r="J126" s="9" t="str">
        <f t="shared" si="1"/>
        <v>Sub Junior 2</v>
      </c>
      <c r="K126" s="25" t="s">
        <v>1028</v>
      </c>
      <c r="L126" s="14" t="s">
        <v>598</v>
      </c>
      <c r="M126" s="14" t="s">
        <v>606</v>
      </c>
    </row>
    <row r="127" spans="1:13" ht="17" x14ac:dyDescent="0.2">
      <c r="A127">
        <v>126</v>
      </c>
      <c r="B127" s="19">
        <v>44330.75</v>
      </c>
      <c r="C127" s="19" t="s">
        <v>914</v>
      </c>
      <c r="D127" s="19" t="s">
        <v>929</v>
      </c>
      <c r="E127" s="19" t="s">
        <v>930</v>
      </c>
      <c r="F127" s="19" t="s">
        <v>917</v>
      </c>
      <c r="G127" s="9" t="s">
        <v>936</v>
      </c>
      <c r="H127" s="9" t="s">
        <v>1043</v>
      </c>
      <c r="I127" s="9" t="s">
        <v>1087</v>
      </c>
      <c r="J127" s="9" t="str">
        <f t="shared" si="1"/>
        <v>Sub Junior 2</v>
      </c>
      <c r="K127" s="9" t="s">
        <v>1039</v>
      </c>
      <c r="L127" s="14" t="s">
        <v>599</v>
      </c>
      <c r="M127" s="14" t="s">
        <v>556</v>
      </c>
    </row>
    <row r="128" spans="1:13" ht="17" x14ac:dyDescent="0.2">
      <c r="A128">
        <v>127</v>
      </c>
      <c r="B128" s="19">
        <v>44330.8125</v>
      </c>
      <c r="C128" s="19" t="s">
        <v>914</v>
      </c>
      <c r="D128" s="19" t="s">
        <v>921</v>
      </c>
      <c r="E128" s="19"/>
      <c r="F128" s="19" t="s">
        <v>917</v>
      </c>
      <c r="G128" s="9" t="s">
        <v>932</v>
      </c>
      <c r="H128" s="9" t="s">
        <v>939</v>
      </c>
      <c r="I128" s="9" t="s">
        <v>98</v>
      </c>
      <c r="J128" s="9" t="str">
        <f t="shared" si="1"/>
        <v>Sub Junior 1</v>
      </c>
      <c r="K128" s="25" t="s">
        <v>956</v>
      </c>
      <c r="L128" s="13" t="s">
        <v>607</v>
      </c>
      <c r="M128" s="9"/>
    </row>
    <row r="129" spans="1:13" ht="17" x14ac:dyDescent="0.2">
      <c r="A129">
        <v>128</v>
      </c>
      <c r="B129" s="19">
        <v>44330.8125</v>
      </c>
      <c r="C129" s="19" t="s">
        <v>914</v>
      </c>
      <c r="D129" s="19" t="s">
        <v>921</v>
      </c>
      <c r="E129" s="19"/>
      <c r="F129" s="19" t="s">
        <v>917</v>
      </c>
      <c r="G129" s="9" t="s">
        <v>932</v>
      </c>
      <c r="H129" s="9" t="s">
        <v>987</v>
      </c>
      <c r="I129" s="9" t="s">
        <v>16</v>
      </c>
      <c r="J129" s="9" t="str">
        <f t="shared" si="1"/>
        <v>Sub Juniors 1</v>
      </c>
      <c r="K129" s="25" t="s">
        <v>996</v>
      </c>
      <c r="L129" s="13" t="s">
        <v>608</v>
      </c>
      <c r="M129" s="9"/>
    </row>
    <row r="130" spans="1:13" ht="17" x14ac:dyDescent="0.2">
      <c r="A130">
        <v>129</v>
      </c>
      <c r="B130" s="19">
        <v>44330.8125</v>
      </c>
      <c r="C130" s="19" t="s">
        <v>914</v>
      </c>
      <c r="D130" s="19" t="s">
        <v>921</v>
      </c>
      <c r="E130" s="19"/>
      <c r="F130" s="19" t="s">
        <v>917</v>
      </c>
      <c r="G130" s="9" t="s">
        <v>932</v>
      </c>
      <c r="H130" s="9" t="s">
        <v>1018</v>
      </c>
      <c r="I130" s="9" t="s">
        <v>35</v>
      </c>
      <c r="J130" s="9" t="str">
        <f t="shared" ref="J130:J193" si="2">SUBSTITUTE(SUBSTITUTE(K130,I130&amp;" ",""),I130,"")</f>
        <v>Sub Junior</v>
      </c>
      <c r="K130" s="25" t="s">
        <v>1030</v>
      </c>
      <c r="L130" s="13" t="s">
        <v>609</v>
      </c>
      <c r="M130" s="9"/>
    </row>
    <row r="131" spans="1:13" ht="17" x14ac:dyDescent="0.2">
      <c r="A131">
        <v>130</v>
      </c>
      <c r="B131" s="19">
        <v>44330.8125</v>
      </c>
      <c r="C131" s="19" t="s">
        <v>914</v>
      </c>
      <c r="D131" s="19" t="s">
        <v>921</v>
      </c>
      <c r="E131" s="19"/>
      <c r="F131" s="19" t="s">
        <v>917</v>
      </c>
      <c r="G131" s="9" t="s">
        <v>932</v>
      </c>
      <c r="H131" s="9" t="s">
        <v>1043</v>
      </c>
      <c r="I131" s="9" t="s">
        <v>134</v>
      </c>
      <c r="J131" s="9" t="str">
        <f t="shared" si="2"/>
        <v>Sub Junior</v>
      </c>
      <c r="K131" s="9" t="s">
        <v>986</v>
      </c>
      <c r="L131" s="13" t="s">
        <v>610</v>
      </c>
      <c r="M131" s="9"/>
    </row>
    <row r="132" spans="1:13" ht="17" x14ac:dyDescent="0.2">
      <c r="A132">
        <v>131</v>
      </c>
      <c r="B132" s="19">
        <v>44330.8125</v>
      </c>
      <c r="C132" s="19" t="s">
        <v>914</v>
      </c>
      <c r="D132" s="19" t="s">
        <v>921</v>
      </c>
      <c r="E132" s="19"/>
      <c r="F132" s="19" t="s">
        <v>917</v>
      </c>
      <c r="G132" s="9" t="s">
        <v>932</v>
      </c>
      <c r="H132" s="9" t="s">
        <v>1058</v>
      </c>
      <c r="I132" s="9" t="s">
        <v>1087</v>
      </c>
      <c r="J132" s="9" t="str">
        <f t="shared" si="2"/>
        <v>Sub Junior 1</v>
      </c>
      <c r="K132" s="9" t="s">
        <v>1055</v>
      </c>
      <c r="L132" s="13" t="s">
        <v>611</v>
      </c>
      <c r="M132" s="9"/>
    </row>
    <row r="133" spans="1:13" ht="17" x14ac:dyDescent="0.2">
      <c r="A133">
        <v>132</v>
      </c>
      <c r="B133" s="19">
        <v>44330.8125</v>
      </c>
      <c r="C133" s="19" t="s">
        <v>914</v>
      </c>
      <c r="D133" s="19" t="s">
        <v>928</v>
      </c>
      <c r="E133" s="19"/>
      <c r="F133" s="19" t="s">
        <v>917</v>
      </c>
      <c r="G133" s="9" t="s">
        <v>932</v>
      </c>
      <c r="H133" s="9" t="s">
        <v>939</v>
      </c>
      <c r="I133" s="9" t="s">
        <v>98</v>
      </c>
      <c r="J133" s="9" t="str">
        <f t="shared" si="2"/>
        <v>Sub Junior 1</v>
      </c>
      <c r="K133" s="25" t="s">
        <v>956</v>
      </c>
      <c r="L133" s="13" t="s">
        <v>607</v>
      </c>
      <c r="M133" s="9"/>
    </row>
    <row r="134" spans="1:13" ht="17" x14ac:dyDescent="0.2">
      <c r="A134">
        <v>133</v>
      </c>
      <c r="B134" s="19">
        <v>44330.8125</v>
      </c>
      <c r="C134" s="19" t="s">
        <v>914</v>
      </c>
      <c r="D134" s="19" t="s">
        <v>928</v>
      </c>
      <c r="E134" s="19"/>
      <c r="F134" s="19" t="s">
        <v>917</v>
      </c>
      <c r="G134" s="9" t="s">
        <v>932</v>
      </c>
      <c r="H134" s="9" t="s">
        <v>987</v>
      </c>
      <c r="I134" s="9" t="s">
        <v>35</v>
      </c>
      <c r="J134" s="9" t="str">
        <f t="shared" si="2"/>
        <v>Sub Juniors</v>
      </c>
      <c r="K134" s="25" t="s">
        <v>1003</v>
      </c>
      <c r="L134" s="13" t="s">
        <v>612</v>
      </c>
      <c r="M134" s="9"/>
    </row>
    <row r="135" spans="1:13" ht="17" x14ac:dyDescent="0.2">
      <c r="A135">
        <v>134</v>
      </c>
      <c r="B135" s="19">
        <v>44330.8125</v>
      </c>
      <c r="C135" s="19" t="s">
        <v>914</v>
      </c>
      <c r="D135" s="19" t="s">
        <v>928</v>
      </c>
      <c r="E135" s="19"/>
      <c r="F135" s="19" t="s">
        <v>917</v>
      </c>
      <c r="G135" s="9" t="s">
        <v>932</v>
      </c>
      <c r="H135" s="9" t="s">
        <v>1018</v>
      </c>
      <c r="I135" s="9" t="s">
        <v>134</v>
      </c>
      <c r="J135" s="9" t="str">
        <f t="shared" si="2"/>
        <v>Sub Junior</v>
      </c>
      <c r="K135" s="9" t="s">
        <v>986</v>
      </c>
      <c r="L135" s="13" t="s">
        <v>613</v>
      </c>
      <c r="M135" s="9"/>
    </row>
    <row r="136" spans="1:13" ht="17" x14ac:dyDescent="0.2">
      <c r="A136">
        <v>135</v>
      </c>
      <c r="B136" s="19">
        <v>44330.8125</v>
      </c>
      <c r="C136" s="19" t="s">
        <v>914</v>
      </c>
      <c r="D136" s="19" t="s">
        <v>928</v>
      </c>
      <c r="E136" s="19"/>
      <c r="F136" s="19" t="s">
        <v>917</v>
      </c>
      <c r="G136" s="9" t="s">
        <v>932</v>
      </c>
      <c r="H136" s="9" t="s">
        <v>1043</v>
      </c>
      <c r="I136" s="9" t="s">
        <v>1087</v>
      </c>
      <c r="J136" s="9" t="str">
        <f t="shared" si="2"/>
        <v>Sub Junior 1</v>
      </c>
      <c r="K136" s="9" t="s">
        <v>1055</v>
      </c>
      <c r="L136" s="13" t="s">
        <v>614</v>
      </c>
      <c r="M136" s="9"/>
    </row>
    <row r="137" spans="1:13" ht="17" x14ac:dyDescent="0.2">
      <c r="A137">
        <v>136</v>
      </c>
      <c r="B137" s="19">
        <v>44330.8125</v>
      </c>
      <c r="C137" s="19" t="s">
        <v>914</v>
      </c>
      <c r="D137" s="19" t="s">
        <v>928</v>
      </c>
      <c r="E137" s="19"/>
      <c r="F137" s="19" t="s">
        <v>917</v>
      </c>
      <c r="G137" s="9" t="s">
        <v>932</v>
      </c>
      <c r="H137" s="9" t="s">
        <v>1058</v>
      </c>
      <c r="I137" s="9" t="s">
        <v>16</v>
      </c>
      <c r="J137" s="9" t="str">
        <f t="shared" si="2"/>
        <v>Sub Juniors 1</v>
      </c>
      <c r="K137" s="25" t="s">
        <v>996</v>
      </c>
      <c r="L137" s="13" t="s">
        <v>615</v>
      </c>
      <c r="M137" s="9"/>
    </row>
    <row r="138" spans="1:13" ht="17" x14ac:dyDescent="0.2">
      <c r="A138">
        <v>137</v>
      </c>
      <c r="B138" s="19">
        <v>44330.8125</v>
      </c>
      <c r="C138" s="19" t="s">
        <v>914</v>
      </c>
      <c r="D138" s="19" t="s">
        <v>929</v>
      </c>
      <c r="E138" s="19" t="s">
        <v>930</v>
      </c>
      <c r="F138" s="19" t="s">
        <v>917</v>
      </c>
      <c r="G138" s="9" t="s">
        <v>932</v>
      </c>
      <c r="H138" s="9" t="s">
        <v>939</v>
      </c>
      <c r="I138" s="9" t="s">
        <v>134</v>
      </c>
      <c r="J138" s="9" t="str">
        <f t="shared" si="2"/>
        <v>Sub Junior</v>
      </c>
      <c r="K138" s="9" t="s">
        <v>986</v>
      </c>
      <c r="L138" s="14" t="s">
        <v>616</v>
      </c>
      <c r="M138" s="14" t="s">
        <v>619</v>
      </c>
    </row>
    <row r="139" spans="1:13" ht="17" x14ac:dyDescent="0.2">
      <c r="A139">
        <v>138</v>
      </c>
      <c r="B139" s="19">
        <v>44330.8125</v>
      </c>
      <c r="C139" s="19" t="s">
        <v>914</v>
      </c>
      <c r="D139" s="19" t="s">
        <v>929</v>
      </c>
      <c r="E139" s="19" t="s">
        <v>930</v>
      </c>
      <c r="F139" s="19" t="s">
        <v>917</v>
      </c>
      <c r="G139" s="9" t="s">
        <v>932</v>
      </c>
      <c r="H139" s="9" t="s">
        <v>987</v>
      </c>
      <c r="I139" s="9" t="s">
        <v>16</v>
      </c>
      <c r="J139" s="9" t="str">
        <f t="shared" si="2"/>
        <v>Sub Juniors 1</v>
      </c>
      <c r="K139" s="25" t="s">
        <v>996</v>
      </c>
      <c r="L139" s="14" t="s">
        <v>608</v>
      </c>
      <c r="M139" s="14" t="s">
        <v>620</v>
      </c>
    </row>
    <row r="140" spans="1:13" ht="17" x14ac:dyDescent="0.2">
      <c r="A140">
        <v>139</v>
      </c>
      <c r="B140" s="19">
        <v>44330.8125</v>
      </c>
      <c r="C140" s="19" t="s">
        <v>914</v>
      </c>
      <c r="D140" s="19" t="s">
        <v>929</v>
      </c>
      <c r="E140" s="19" t="s">
        <v>930</v>
      </c>
      <c r="F140" s="19" t="s">
        <v>917</v>
      </c>
      <c r="G140" s="9" t="s">
        <v>932</v>
      </c>
      <c r="H140" s="9" t="s">
        <v>1018</v>
      </c>
      <c r="I140" s="9" t="s">
        <v>98</v>
      </c>
      <c r="J140" s="9" t="str">
        <f t="shared" si="2"/>
        <v>Sub Junior 1</v>
      </c>
      <c r="K140" s="25" t="s">
        <v>956</v>
      </c>
      <c r="L140" s="14" t="s">
        <v>617</v>
      </c>
      <c r="M140" s="14" t="s">
        <v>621</v>
      </c>
    </row>
    <row r="141" spans="1:13" ht="17" x14ac:dyDescent="0.2">
      <c r="A141">
        <v>140</v>
      </c>
      <c r="B141" s="19">
        <v>44330.8125</v>
      </c>
      <c r="C141" s="19" t="s">
        <v>914</v>
      </c>
      <c r="D141" s="19" t="s">
        <v>929</v>
      </c>
      <c r="E141" s="19" t="s">
        <v>930</v>
      </c>
      <c r="F141" s="19" t="s">
        <v>917</v>
      </c>
      <c r="G141" s="9" t="s">
        <v>932</v>
      </c>
      <c r="H141" s="9" t="s">
        <v>1043</v>
      </c>
      <c r="I141" s="9" t="s">
        <v>1087</v>
      </c>
      <c r="J141" s="9" t="str">
        <f t="shared" si="2"/>
        <v>Sub Junior 1</v>
      </c>
      <c r="K141" s="9" t="s">
        <v>1055</v>
      </c>
      <c r="L141" s="14" t="s">
        <v>614</v>
      </c>
      <c r="M141" s="14" t="s">
        <v>622</v>
      </c>
    </row>
    <row r="142" spans="1:13" ht="17" x14ac:dyDescent="0.2">
      <c r="A142">
        <v>141</v>
      </c>
      <c r="B142" s="19">
        <v>44330.8125</v>
      </c>
      <c r="C142" s="19" t="s">
        <v>914</v>
      </c>
      <c r="D142" s="19" t="s">
        <v>929</v>
      </c>
      <c r="E142" s="19" t="s">
        <v>930</v>
      </c>
      <c r="F142" s="19" t="s">
        <v>917</v>
      </c>
      <c r="G142" s="9" t="s">
        <v>932</v>
      </c>
      <c r="H142" s="9" t="s">
        <v>1058</v>
      </c>
      <c r="I142" s="9" t="s">
        <v>35</v>
      </c>
      <c r="J142" s="9" t="str">
        <f t="shared" si="2"/>
        <v>Sub Juniors</v>
      </c>
      <c r="K142" s="25" t="s">
        <v>1003</v>
      </c>
      <c r="L142" s="14" t="s">
        <v>618</v>
      </c>
      <c r="M142" s="14" t="s">
        <v>556</v>
      </c>
    </row>
    <row r="143" spans="1:13" ht="17" x14ac:dyDescent="0.2">
      <c r="A143">
        <v>142</v>
      </c>
      <c r="B143" s="19">
        <v>44333.75</v>
      </c>
      <c r="C143" s="19" t="s">
        <v>913</v>
      </c>
      <c r="D143" s="19" t="s">
        <v>921</v>
      </c>
      <c r="E143" s="19"/>
      <c r="F143" s="19" t="s">
        <v>922</v>
      </c>
      <c r="G143" s="9"/>
      <c r="H143" s="9" t="s">
        <v>939</v>
      </c>
      <c r="I143" s="9" t="s">
        <v>1076</v>
      </c>
      <c r="J143" s="9" t="str">
        <f t="shared" si="2"/>
        <v>Seniors</v>
      </c>
      <c r="K143" s="25" t="s">
        <v>943</v>
      </c>
      <c r="L143" s="13" t="s">
        <v>623</v>
      </c>
      <c r="M143" s="9"/>
    </row>
    <row r="144" spans="1:13" ht="17" x14ac:dyDescent="0.2">
      <c r="A144">
        <v>143</v>
      </c>
      <c r="B144" s="19">
        <v>44333.75</v>
      </c>
      <c r="C144" s="19" t="s">
        <v>913</v>
      </c>
      <c r="D144" s="19" t="s">
        <v>921</v>
      </c>
      <c r="E144" s="19"/>
      <c r="F144" s="19" t="s">
        <v>922</v>
      </c>
      <c r="G144" s="9"/>
      <c r="H144" s="9" t="s">
        <v>987</v>
      </c>
      <c r="I144" s="9" t="s">
        <v>145</v>
      </c>
      <c r="J144" s="9" t="str">
        <f t="shared" si="2"/>
        <v>Seniors</v>
      </c>
      <c r="K144" s="25" t="s">
        <v>995</v>
      </c>
      <c r="L144" s="13" t="s">
        <v>624</v>
      </c>
      <c r="M144" s="9"/>
    </row>
    <row r="145" spans="1:13" ht="17" x14ac:dyDescent="0.2">
      <c r="A145">
        <v>144</v>
      </c>
      <c r="B145" s="19">
        <v>44333.75</v>
      </c>
      <c r="C145" s="19" t="s">
        <v>913</v>
      </c>
      <c r="D145" s="19" t="s">
        <v>921</v>
      </c>
      <c r="E145" s="19"/>
      <c r="F145" s="19" t="s">
        <v>922</v>
      </c>
      <c r="G145" s="9"/>
      <c r="H145" s="9" t="s">
        <v>1018</v>
      </c>
      <c r="I145" s="9" t="s">
        <v>950</v>
      </c>
      <c r="J145" s="9" t="str">
        <f t="shared" si="2"/>
        <v/>
      </c>
      <c r="K145" s="25" t="s">
        <v>950</v>
      </c>
      <c r="L145" s="13" t="s">
        <v>625</v>
      </c>
      <c r="M145" s="9"/>
    </row>
    <row r="146" spans="1:13" ht="17" x14ac:dyDescent="0.2">
      <c r="A146">
        <v>145</v>
      </c>
      <c r="B146" s="19">
        <v>44333.75</v>
      </c>
      <c r="C146" s="19" t="s">
        <v>913</v>
      </c>
      <c r="D146" s="19" t="s">
        <v>921</v>
      </c>
      <c r="E146" s="19"/>
      <c r="F146" s="19" t="s">
        <v>922</v>
      </c>
      <c r="G146" s="9"/>
      <c r="H146" s="9" t="s">
        <v>1043</v>
      </c>
      <c r="I146" s="9" t="s">
        <v>16</v>
      </c>
      <c r="J146" s="9" t="str">
        <f t="shared" si="2"/>
        <v>Seniors</v>
      </c>
      <c r="K146" s="25" t="s">
        <v>1048</v>
      </c>
      <c r="L146" s="13" t="s">
        <v>626</v>
      </c>
      <c r="M146" s="9"/>
    </row>
    <row r="147" spans="1:13" ht="17" x14ac:dyDescent="0.2">
      <c r="A147">
        <v>146</v>
      </c>
      <c r="B147" s="19">
        <v>44333.75</v>
      </c>
      <c r="C147" s="19" t="s">
        <v>913</v>
      </c>
      <c r="D147" s="19" t="s">
        <v>921</v>
      </c>
      <c r="E147" s="19"/>
      <c r="F147" s="19" t="s">
        <v>922</v>
      </c>
      <c r="G147" s="9"/>
      <c r="H147" s="9" t="s">
        <v>1058</v>
      </c>
      <c r="I147" s="9" t="s">
        <v>1080</v>
      </c>
      <c r="J147" s="9" t="str">
        <f t="shared" si="2"/>
        <v>Seniors</v>
      </c>
      <c r="K147" s="25" t="s">
        <v>1032</v>
      </c>
      <c r="L147" s="13" t="s">
        <v>627</v>
      </c>
      <c r="M147" s="9"/>
    </row>
    <row r="148" spans="1:13" ht="17" x14ac:dyDescent="0.2">
      <c r="A148">
        <v>147</v>
      </c>
      <c r="B148" s="19">
        <v>44333.75</v>
      </c>
      <c r="C148" s="19" t="s">
        <v>913</v>
      </c>
      <c r="D148" s="19" t="s">
        <v>921</v>
      </c>
      <c r="E148" s="19"/>
      <c r="F148" s="19" t="s">
        <v>922</v>
      </c>
      <c r="G148" s="9"/>
      <c r="H148" s="9" t="s">
        <v>1068</v>
      </c>
      <c r="I148" s="9" t="s">
        <v>967</v>
      </c>
      <c r="J148" s="9" t="str">
        <f t="shared" si="2"/>
        <v/>
      </c>
      <c r="K148" s="9" t="s">
        <v>967</v>
      </c>
      <c r="L148" s="13" t="s">
        <v>628</v>
      </c>
      <c r="M148" s="9"/>
    </row>
    <row r="149" spans="1:13" ht="17" x14ac:dyDescent="0.2">
      <c r="A149">
        <v>148</v>
      </c>
      <c r="B149" s="19">
        <v>44333.75</v>
      </c>
      <c r="C149" s="19" t="s">
        <v>913</v>
      </c>
      <c r="D149" s="19" t="s">
        <v>916</v>
      </c>
      <c r="E149" s="19"/>
      <c r="F149" s="19" t="s">
        <v>922</v>
      </c>
      <c r="G149" s="9" t="s">
        <v>933</v>
      </c>
      <c r="H149" s="9" t="s">
        <v>939</v>
      </c>
      <c r="I149" s="9" t="s">
        <v>1080</v>
      </c>
      <c r="J149" s="9" t="str">
        <f t="shared" si="2"/>
        <v>Seniors 2</v>
      </c>
      <c r="K149" s="25" t="s">
        <v>962</v>
      </c>
      <c r="L149" s="13" t="s">
        <v>629</v>
      </c>
      <c r="M149" s="9"/>
    </row>
    <row r="150" spans="1:13" ht="17" x14ac:dyDescent="0.2">
      <c r="A150">
        <v>149</v>
      </c>
      <c r="B150" s="19">
        <v>44333.75</v>
      </c>
      <c r="C150" s="19" t="s">
        <v>913</v>
      </c>
      <c r="D150" s="19" t="s">
        <v>916</v>
      </c>
      <c r="E150" s="19"/>
      <c r="F150" s="19" t="s">
        <v>922</v>
      </c>
      <c r="G150" s="9" t="s">
        <v>933</v>
      </c>
      <c r="H150" s="9" t="s">
        <v>987</v>
      </c>
      <c r="I150" s="9" t="s">
        <v>967</v>
      </c>
      <c r="J150" s="9" t="str">
        <f t="shared" si="2"/>
        <v>2</v>
      </c>
      <c r="K150" s="9" t="s">
        <v>968</v>
      </c>
      <c r="L150" s="13" t="s">
        <v>630</v>
      </c>
      <c r="M150" s="9"/>
    </row>
    <row r="151" spans="1:13" ht="17" x14ac:dyDescent="0.2">
      <c r="A151">
        <v>150</v>
      </c>
      <c r="B151" s="19">
        <v>44333.75</v>
      </c>
      <c r="C151" s="19" t="s">
        <v>913</v>
      </c>
      <c r="D151" s="19" t="s">
        <v>916</v>
      </c>
      <c r="E151" s="19"/>
      <c r="F151" s="19" t="s">
        <v>922</v>
      </c>
      <c r="G151" s="9" t="s">
        <v>933</v>
      </c>
      <c r="H151" s="9" t="s">
        <v>1018</v>
      </c>
      <c r="I151" s="9" t="s">
        <v>1080</v>
      </c>
      <c r="J151" s="9" t="str">
        <f t="shared" si="2"/>
        <v>Seniors</v>
      </c>
      <c r="K151" s="25" t="s">
        <v>1032</v>
      </c>
      <c r="L151" s="13" t="s">
        <v>631</v>
      </c>
      <c r="M151" s="9"/>
    </row>
    <row r="152" spans="1:13" ht="17" x14ac:dyDescent="0.2">
      <c r="A152">
        <v>151</v>
      </c>
      <c r="B152" s="19">
        <v>44333.75</v>
      </c>
      <c r="C152" s="19" t="s">
        <v>913</v>
      </c>
      <c r="D152" s="19" t="s">
        <v>916</v>
      </c>
      <c r="E152" s="19"/>
      <c r="F152" s="19" t="s">
        <v>922</v>
      </c>
      <c r="G152" s="9" t="s">
        <v>933</v>
      </c>
      <c r="H152" s="9" t="s">
        <v>1043</v>
      </c>
      <c r="I152" s="9" t="s">
        <v>16</v>
      </c>
      <c r="J152" s="9" t="str">
        <f t="shared" si="2"/>
        <v>Seniors</v>
      </c>
      <c r="K152" s="25" t="s">
        <v>1048</v>
      </c>
      <c r="L152" s="13" t="s">
        <v>626</v>
      </c>
      <c r="M152" s="9"/>
    </row>
    <row r="153" spans="1:13" ht="17" x14ac:dyDescent="0.2">
      <c r="A153">
        <v>152</v>
      </c>
      <c r="B153" s="19">
        <v>44333.75</v>
      </c>
      <c r="C153" s="19" t="s">
        <v>913</v>
      </c>
      <c r="D153" s="19" t="s">
        <v>916</v>
      </c>
      <c r="E153" s="19"/>
      <c r="F153" s="19" t="s">
        <v>922</v>
      </c>
      <c r="G153" s="9" t="s">
        <v>933</v>
      </c>
      <c r="H153" s="9" t="s">
        <v>1058</v>
      </c>
      <c r="I153" s="9" t="s">
        <v>950</v>
      </c>
      <c r="J153" s="9" t="str">
        <f t="shared" si="2"/>
        <v/>
      </c>
      <c r="K153" s="25" t="s">
        <v>950</v>
      </c>
      <c r="L153" s="13" t="s">
        <v>632</v>
      </c>
      <c r="M153" s="9"/>
    </row>
    <row r="154" spans="1:13" ht="17" x14ac:dyDescent="0.2">
      <c r="A154">
        <v>153</v>
      </c>
      <c r="B154" s="19">
        <v>44333.75</v>
      </c>
      <c r="C154" s="19" t="s">
        <v>913</v>
      </c>
      <c r="D154" s="19" t="s">
        <v>916</v>
      </c>
      <c r="E154" s="19"/>
      <c r="F154" s="19" t="s">
        <v>922</v>
      </c>
      <c r="G154" s="9" t="s">
        <v>933</v>
      </c>
      <c r="H154" s="9" t="s">
        <v>1068</v>
      </c>
      <c r="I154" s="9" t="s">
        <v>1076</v>
      </c>
      <c r="J154" s="9" t="str">
        <f t="shared" si="2"/>
        <v>Seniors</v>
      </c>
      <c r="K154" s="25" t="s">
        <v>943</v>
      </c>
      <c r="L154" s="13" t="s">
        <v>633</v>
      </c>
      <c r="M154" s="9"/>
    </row>
    <row r="155" spans="1:13" ht="17" x14ac:dyDescent="0.2">
      <c r="A155">
        <v>154</v>
      </c>
      <c r="B155" s="19">
        <v>44333.75</v>
      </c>
      <c r="C155" s="19" t="s">
        <v>913</v>
      </c>
      <c r="D155" s="19" t="s">
        <v>916</v>
      </c>
      <c r="E155" s="19"/>
      <c r="F155" s="19" t="s">
        <v>922</v>
      </c>
      <c r="G155" s="9" t="s">
        <v>933</v>
      </c>
      <c r="H155" s="9" t="s">
        <v>1071</v>
      </c>
      <c r="I155" s="9" t="s">
        <v>967</v>
      </c>
      <c r="J155" s="9" t="str">
        <f t="shared" si="2"/>
        <v/>
      </c>
      <c r="K155" s="9" t="s">
        <v>967</v>
      </c>
      <c r="L155" s="13" t="s">
        <v>634</v>
      </c>
      <c r="M155" s="9"/>
    </row>
    <row r="156" spans="1:13" ht="17" x14ac:dyDescent="0.2">
      <c r="A156">
        <v>155</v>
      </c>
      <c r="B156" s="19">
        <v>44333.75</v>
      </c>
      <c r="C156" s="19" t="s">
        <v>913</v>
      </c>
      <c r="D156" s="19" t="s">
        <v>916</v>
      </c>
      <c r="E156" s="19"/>
      <c r="F156" s="19" t="s">
        <v>922</v>
      </c>
      <c r="G156" s="9" t="s">
        <v>933</v>
      </c>
      <c r="H156" s="9" t="s">
        <v>1072</v>
      </c>
      <c r="I156" s="9" t="s">
        <v>145</v>
      </c>
      <c r="J156" s="9" t="str">
        <f t="shared" si="2"/>
        <v>Seniors</v>
      </c>
      <c r="K156" s="25" t="s">
        <v>995</v>
      </c>
      <c r="L156" s="13" t="s">
        <v>635</v>
      </c>
      <c r="M156" s="9"/>
    </row>
    <row r="157" spans="1:13" ht="17" x14ac:dyDescent="0.2">
      <c r="A157">
        <v>156</v>
      </c>
      <c r="B157" s="19">
        <v>44333.75</v>
      </c>
      <c r="C157" s="19" t="s">
        <v>913</v>
      </c>
      <c r="D157" s="19" t="s">
        <v>927</v>
      </c>
      <c r="E157" s="19" t="s">
        <v>930</v>
      </c>
      <c r="F157" s="19" t="s">
        <v>922</v>
      </c>
      <c r="G157" s="9"/>
      <c r="H157" s="9" t="s">
        <v>939</v>
      </c>
      <c r="I157" s="9" t="s">
        <v>1076</v>
      </c>
      <c r="J157" s="9" t="str">
        <f t="shared" si="2"/>
        <v>Seniors</v>
      </c>
      <c r="K157" s="25" t="s">
        <v>943</v>
      </c>
      <c r="L157" s="14" t="s">
        <v>623</v>
      </c>
      <c r="M157" s="14" t="s">
        <v>639</v>
      </c>
    </row>
    <row r="158" spans="1:13" ht="17" x14ac:dyDescent="0.2">
      <c r="A158">
        <v>157</v>
      </c>
      <c r="B158" s="19">
        <v>44333.75</v>
      </c>
      <c r="C158" s="19" t="s">
        <v>913</v>
      </c>
      <c r="D158" s="19" t="s">
        <v>927</v>
      </c>
      <c r="E158" s="19" t="s">
        <v>930</v>
      </c>
      <c r="F158" s="19" t="s">
        <v>922</v>
      </c>
      <c r="G158" s="9"/>
      <c r="H158" s="9" t="s">
        <v>987</v>
      </c>
      <c r="I158" s="9" t="s">
        <v>950</v>
      </c>
      <c r="J158" s="9" t="str">
        <f t="shared" si="2"/>
        <v/>
      </c>
      <c r="K158" s="25" t="s">
        <v>950</v>
      </c>
      <c r="L158" s="14" t="s">
        <v>362</v>
      </c>
      <c r="M158" s="14" t="s">
        <v>640</v>
      </c>
    </row>
    <row r="159" spans="1:13" ht="17" x14ac:dyDescent="0.2">
      <c r="A159">
        <v>158</v>
      </c>
      <c r="B159" s="19">
        <v>44333.75</v>
      </c>
      <c r="C159" s="19" t="s">
        <v>913</v>
      </c>
      <c r="D159" s="19" t="s">
        <v>927</v>
      </c>
      <c r="E159" s="19" t="s">
        <v>930</v>
      </c>
      <c r="F159" s="19" t="s">
        <v>922</v>
      </c>
      <c r="G159" s="9"/>
      <c r="H159" s="9" t="s">
        <v>1018</v>
      </c>
      <c r="I159" s="9" t="s">
        <v>1080</v>
      </c>
      <c r="J159" s="9" t="str">
        <f t="shared" si="2"/>
        <v>Seniors</v>
      </c>
      <c r="K159" s="25" t="s">
        <v>1032</v>
      </c>
      <c r="L159" s="14" t="s">
        <v>631</v>
      </c>
      <c r="M159" s="14" t="s">
        <v>641</v>
      </c>
    </row>
    <row r="160" spans="1:13" ht="17" x14ac:dyDescent="0.2">
      <c r="A160">
        <v>159</v>
      </c>
      <c r="B160" s="19">
        <v>44333.75</v>
      </c>
      <c r="C160" s="19" t="s">
        <v>913</v>
      </c>
      <c r="D160" s="19" t="s">
        <v>927</v>
      </c>
      <c r="E160" s="19" t="s">
        <v>930</v>
      </c>
      <c r="F160" s="19" t="s">
        <v>922</v>
      </c>
      <c r="G160" s="9"/>
      <c r="H160" s="9" t="s">
        <v>1043</v>
      </c>
      <c r="I160" s="9" t="s">
        <v>967</v>
      </c>
      <c r="J160" s="9" t="str">
        <f t="shared" si="2"/>
        <v/>
      </c>
      <c r="K160" s="9" t="s">
        <v>967</v>
      </c>
      <c r="L160" s="16" t="s">
        <v>636</v>
      </c>
      <c r="M160" s="17"/>
    </row>
    <row r="161" spans="1:13" ht="17" x14ac:dyDescent="0.2">
      <c r="A161">
        <v>160</v>
      </c>
      <c r="B161" s="19">
        <v>44333.75</v>
      </c>
      <c r="C161" s="19" t="s">
        <v>913</v>
      </c>
      <c r="D161" s="19" t="s">
        <v>927</v>
      </c>
      <c r="E161" s="19" t="s">
        <v>930</v>
      </c>
      <c r="F161" s="19" t="s">
        <v>922</v>
      </c>
      <c r="G161" s="9"/>
      <c r="H161" s="9" t="s">
        <v>1058</v>
      </c>
      <c r="I161" s="9" t="s">
        <v>16</v>
      </c>
      <c r="J161" s="9" t="str">
        <f t="shared" si="2"/>
        <v>Seniors</v>
      </c>
      <c r="K161" s="25" t="s">
        <v>1048</v>
      </c>
      <c r="L161" s="14" t="s">
        <v>637</v>
      </c>
      <c r="M161" s="14" t="s">
        <v>642</v>
      </c>
    </row>
    <row r="162" spans="1:13" ht="17" x14ac:dyDescent="0.2">
      <c r="A162">
        <v>161</v>
      </c>
      <c r="B162" s="19">
        <v>44333.75</v>
      </c>
      <c r="C162" s="19" t="s">
        <v>913</v>
      </c>
      <c r="D162" s="19" t="s">
        <v>927</v>
      </c>
      <c r="E162" s="19" t="s">
        <v>930</v>
      </c>
      <c r="F162" s="19" t="s">
        <v>922</v>
      </c>
      <c r="G162" s="9"/>
      <c r="H162" s="9" t="s">
        <v>1068</v>
      </c>
      <c r="I162" s="9" t="s">
        <v>145</v>
      </c>
      <c r="J162" s="9" t="str">
        <f t="shared" si="2"/>
        <v>Seniors</v>
      </c>
      <c r="K162" s="25" t="s">
        <v>995</v>
      </c>
      <c r="L162" s="14" t="s">
        <v>638</v>
      </c>
      <c r="M162" s="14" t="s">
        <v>643</v>
      </c>
    </row>
    <row r="163" spans="1:13" ht="17" x14ac:dyDescent="0.2">
      <c r="A163">
        <v>162</v>
      </c>
      <c r="B163" s="19">
        <v>44334.75</v>
      </c>
      <c r="C163" s="19" t="s">
        <v>914</v>
      </c>
      <c r="D163" s="19" t="s">
        <v>921</v>
      </c>
      <c r="E163" s="19"/>
      <c r="F163" s="19" t="s">
        <v>922</v>
      </c>
      <c r="G163" s="9" t="s">
        <v>932</v>
      </c>
      <c r="H163" s="9" t="s">
        <v>939</v>
      </c>
      <c r="I163" s="9" t="s">
        <v>49</v>
      </c>
      <c r="J163" s="9" t="str">
        <f t="shared" si="2"/>
        <v>Sub Junior</v>
      </c>
      <c r="K163" s="9" t="s">
        <v>974</v>
      </c>
      <c r="L163" s="13" t="s">
        <v>644</v>
      </c>
      <c r="M163" s="9"/>
    </row>
    <row r="164" spans="1:13" ht="17" x14ac:dyDescent="0.2">
      <c r="A164">
        <v>163</v>
      </c>
      <c r="B164" s="19">
        <v>44334.75</v>
      </c>
      <c r="C164" s="19" t="s">
        <v>914</v>
      </c>
      <c r="D164" s="19" t="s">
        <v>921</v>
      </c>
      <c r="E164" s="19"/>
      <c r="F164" s="19" t="s">
        <v>922</v>
      </c>
      <c r="G164" s="9" t="s">
        <v>932</v>
      </c>
      <c r="H164" s="9" t="s">
        <v>987</v>
      </c>
      <c r="I164" s="9" t="s">
        <v>950</v>
      </c>
      <c r="J164" s="9" t="str">
        <f t="shared" si="2"/>
        <v>Sub Juniors</v>
      </c>
      <c r="K164" s="25" t="s">
        <v>994</v>
      </c>
      <c r="L164" s="13" t="s">
        <v>645</v>
      </c>
      <c r="M164" s="9"/>
    </row>
    <row r="165" spans="1:13" ht="17" x14ac:dyDescent="0.2">
      <c r="A165">
        <v>164</v>
      </c>
      <c r="B165" s="19">
        <v>44334.75</v>
      </c>
      <c r="C165" s="19" t="s">
        <v>914</v>
      </c>
      <c r="D165" s="19" t="s">
        <v>921</v>
      </c>
      <c r="E165" s="19"/>
      <c r="F165" s="19" t="s">
        <v>922</v>
      </c>
      <c r="G165" s="9" t="s">
        <v>932</v>
      </c>
      <c r="H165" s="9" t="s">
        <v>1018</v>
      </c>
      <c r="I165" s="9" t="s">
        <v>967</v>
      </c>
      <c r="J165" s="9" t="str">
        <f t="shared" si="2"/>
        <v/>
      </c>
      <c r="K165" s="9" t="s">
        <v>967</v>
      </c>
      <c r="L165" s="13" t="s">
        <v>646</v>
      </c>
      <c r="M165" s="9"/>
    </row>
    <row r="166" spans="1:13" ht="17" x14ac:dyDescent="0.2">
      <c r="A166">
        <v>165</v>
      </c>
      <c r="B166" s="19">
        <v>44334.75</v>
      </c>
      <c r="C166" s="19" t="s">
        <v>914</v>
      </c>
      <c r="D166" s="19" t="s">
        <v>921</v>
      </c>
      <c r="E166" s="19"/>
      <c r="F166" s="19" t="s">
        <v>922</v>
      </c>
      <c r="G166" s="9" t="s">
        <v>932</v>
      </c>
      <c r="H166" s="9" t="s">
        <v>1043</v>
      </c>
      <c r="I166" s="9" t="s">
        <v>131</v>
      </c>
      <c r="J166" s="9" t="str">
        <f t="shared" si="2"/>
        <v/>
      </c>
      <c r="K166" s="9" t="s">
        <v>131</v>
      </c>
      <c r="L166" s="13" t="s">
        <v>647</v>
      </c>
      <c r="M166" s="9"/>
    </row>
    <row r="167" spans="1:13" ht="17" x14ac:dyDescent="0.2">
      <c r="A167">
        <v>166</v>
      </c>
      <c r="B167" s="19">
        <v>44334.75</v>
      </c>
      <c r="C167" s="19" t="s">
        <v>914</v>
      </c>
      <c r="D167" s="19" t="s">
        <v>921</v>
      </c>
      <c r="E167" s="19"/>
      <c r="F167" s="19" t="s">
        <v>922</v>
      </c>
      <c r="G167" s="9" t="s">
        <v>932</v>
      </c>
      <c r="H167" s="9" t="s">
        <v>1058</v>
      </c>
      <c r="I167" s="9" t="s">
        <v>975</v>
      </c>
      <c r="J167" s="9" t="str">
        <f t="shared" si="2"/>
        <v/>
      </c>
      <c r="K167" s="9" t="s">
        <v>975</v>
      </c>
      <c r="L167" s="13" t="s">
        <v>648</v>
      </c>
      <c r="M167" s="9"/>
    </row>
    <row r="168" spans="1:13" ht="17" x14ac:dyDescent="0.2">
      <c r="A168">
        <v>167</v>
      </c>
      <c r="B168" s="19">
        <v>44334.75</v>
      </c>
      <c r="C168" s="19" t="s">
        <v>914</v>
      </c>
      <c r="D168" s="19" t="s">
        <v>921</v>
      </c>
      <c r="E168" s="19"/>
      <c r="F168" s="19" t="s">
        <v>922</v>
      </c>
      <c r="G168" s="9" t="s">
        <v>932</v>
      </c>
      <c r="H168" s="9" t="s">
        <v>1068</v>
      </c>
      <c r="I168" s="9" t="s">
        <v>1080</v>
      </c>
      <c r="J168" s="9" t="str">
        <f t="shared" si="2"/>
        <v>Sub Juniors 1</v>
      </c>
      <c r="K168" s="25" t="s">
        <v>963</v>
      </c>
      <c r="L168" s="13" t="s">
        <v>649</v>
      </c>
      <c r="M168" s="9"/>
    </row>
    <row r="169" spans="1:13" ht="17" x14ac:dyDescent="0.2">
      <c r="A169">
        <v>168</v>
      </c>
      <c r="B169" s="19">
        <v>44334.75</v>
      </c>
      <c r="C169" s="19" t="s">
        <v>914</v>
      </c>
      <c r="D169" s="19" t="s">
        <v>928</v>
      </c>
      <c r="E169" s="19"/>
      <c r="F169" s="19" t="s">
        <v>922</v>
      </c>
      <c r="G169" s="9" t="s">
        <v>932</v>
      </c>
      <c r="H169" s="9" t="s">
        <v>939</v>
      </c>
      <c r="I169" s="9" t="s">
        <v>49</v>
      </c>
      <c r="J169" s="9" t="str">
        <f t="shared" si="2"/>
        <v>Sub Junior</v>
      </c>
      <c r="K169" s="9" t="s">
        <v>974</v>
      </c>
      <c r="L169" s="13" t="s">
        <v>644</v>
      </c>
      <c r="M169" s="9"/>
    </row>
    <row r="170" spans="1:13" s="26" customFormat="1" ht="17" x14ac:dyDescent="0.2">
      <c r="A170">
        <v>169</v>
      </c>
      <c r="B170" s="19">
        <v>44334.75</v>
      </c>
      <c r="C170" s="19" t="s">
        <v>914</v>
      </c>
      <c r="D170" s="19" t="s">
        <v>928</v>
      </c>
      <c r="E170" s="19"/>
      <c r="F170" s="19" t="s">
        <v>922</v>
      </c>
      <c r="G170" s="9" t="s">
        <v>932</v>
      </c>
      <c r="H170" s="9" t="s">
        <v>987</v>
      </c>
      <c r="I170" s="9" t="s">
        <v>131</v>
      </c>
      <c r="J170" s="9" t="str">
        <f t="shared" si="2"/>
        <v/>
      </c>
      <c r="K170" s="9" t="s">
        <v>131</v>
      </c>
      <c r="L170" s="13" t="s">
        <v>650</v>
      </c>
      <c r="M170" s="9"/>
    </row>
    <row r="171" spans="1:13" ht="17" x14ac:dyDescent="0.2">
      <c r="A171">
        <v>170</v>
      </c>
      <c r="B171" s="19">
        <v>44334.75</v>
      </c>
      <c r="C171" s="19" t="s">
        <v>914</v>
      </c>
      <c r="D171" s="19" t="s">
        <v>928</v>
      </c>
      <c r="E171" s="19"/>
      <c r="F171" s="19" t="s">
        <v>922</v>
      </c>
      <c r="G171" s="9" t="s">
        <v>932</v>
      </c>
      <c r="H171" s="9" t="s">
        <v>1018</v>
      </c>
      <c r="I171" s="9" t="s">
        <v>950</v>
      </c>
      <c r="J171" s="9" t="str">
        <f t="shared" si="2"/>
        <v>Sub Juniors</v>
      </c>
      <c r="K171" s="25" t="s">
        <v>994</v>
      </c>
      <c r="L171" s="13" t="s">
        <v>651</v>
      </c>
      <c r="M171" s="9"/>
    </row>
    <row r="172" spans="1:13" ht="17" x14ac:dyDescent="0.2">
      <c r="A172">
        <v>171</v>
      </c>
      <c r="B172" s="19">
        <v>44334.75</v>
      </c>
      <c r="C172" s="19" t="s">
        <v>914</v>
      </c>
      <c r="D172" s="19" t="s">
        <v>928</v>
      </c>
      <c r="E172" s="19"/>
      <c r="F172" s="19" t="s">
        <v>922</v>
      </c>
      <c r="G172" s="9" t="s">
        <v>932</v>
      </c>
      <c r="H172" s="9" t="s">
        <v>1043</v>
      </c>
      <c r="I172" s="9" t="s">
        <v>1080</v>
      </c>
      <c r="J172" s="9" t="str">
        <f t="shared" si="2"/>
        <v>Sub Juniors 1</v>
      </c>
      <c r="K172" s="25" t="s">
        <v>963</v>
      </c>
      <c r="L172" s="13" t="s">
        <v>652</v>
      </c>
      <c r="M172" s="9"/>
    </row>
    <row r="173" spans="1:13" ht="17" x14ac:dyDescent="0.2">
      <c r="A173">
        <v>172</v>
      </c>
      <c r="B173" s="19">
        <v>44334.75</v>
      </c>
      <c r="C173" s="19" t="s">
        <v>914</v>
      </c>
      <c r="D173" s="19" t="s">
        <v>928</v>
      </c>
      <c r="E173" s="19"/>
      <c r="F173" s="19" t="s">
        <v>922</v>
      </c>
      <c r="G173" s="9" t="s">
        <v>932</v>
      </c>
      <c r="H173" s="9" t="s">
        <v>1058</v>
      </c>
      <c r="I173" s="9" t="s">
        <v>975</v>
      </c>
      <c r="J173" s="9" t="str">
        <f t="shared" si="2"/>
        <v/>
      </c>
      <c r="K173" s="9" t="s">
        <v>975</v>
      </c>
      <c r="L173" s="13" t="s">
        <v>648</v>
      </c>
      <c r="M173" s="9"/>
    </row>
    <row r="174" spans="1:13" ht="17" x14ac:dyDescent="0.2">
      <c r="A174">
        <v>173</v>
      </c>
      <c r="B174" s="19">
        <v>44334.75</v>
      </c>
      <c r="C174" s="19" t="s">
        <v>914</v>
      </c>
      <c r="D174" s="19" t="s">
        <v>928</v>
      </c>
      <c r="E174" s="19"/>
      <c r="F174" s="19" t="s">
        <v>922</v>
      </c>
      <c r="G174" s="9" t="s">
        <v>932</v>
      </c>
      <c r="H174" s="9" t="s">
        <v>1068</v>
      </c>
      <c r="I174" s="9" t="s">
        <v>967</v>
      </c>
      <c r="J174" s="9" t="str">
        <f t="shared" si="2"/>
        <v/>
      </c>
      <c r="K174" s="9" t="s">
        <v>967</v>
      </c>
      <c r="L174" s="13" t="s">
        <v>628</v>
      </c>
      <c r="M174" s="9"/>
    </row>
    <row r="175" spans="1:13" ht="17" x14ac:dyDescent="0.2">
      <c r="A175">
        <v>174</v>
      </c>
      <c r="B175" s="19">
        <v>44334.75</v>
      </c>
      <c r="C175" s="19" t="s">
        <v>914</v>
      </c>
      <c r="D175" s="19" t="s">
        <v>929</v>
      </c>
      <c r="E175" s="19" t="s">
        <v>930</v>
      </c>
      <c r="F175" s="19" t="s">
        <v>922</v>
      </c>
      <c r="G175" s="9" t="s">
        <v>932</v>
      </c>
      <c r="H175" s="9" t="s">
        <v>939</v>
      </c>
      <c r="I175" s="9" t="s">
        <v>1080</v>
      </c>
      <c r="J175" s="9" t="str">
        <f t="shared" si="2"/>
        <v>Sub Juniors 1</v>
      </c>
      <c r="K175" s="25" t="s">
        <v>963</v>
      </c>
      <c r="L175" s="14" t="s">
        <v>653</v>
      </c>
      <c r="M175" s="14" t="s">
        <v>656</v>
      </c>
    </row>
    <row r="176" spans="1:13" ht="17" x14ac:dyDescent="0.2">
      <c r="A176">
        <v>175</v>
      </c>
      <c r="B176" s="19">
        <v>44334.75</v>
      </c>
      <c r="C176" s="19" t="s">
        <v>914</v>
      </c>
      <c r="D176" s="19" t="s">
        <v>929</v>
      </c>
      <c r="E176" s="19" t="s">
        <v>930</v>
      </c>
      <c r="F176" s="19" t="s">
        <v>922</v>
      </c>
      <c r="G176" s="9" t="s">
        <v>932</v>
      </c>
      <c r="H176" s="9" t="s">
        <v>987</v>
      </c>
      <c r="I176" s="9" t="s">
        <v>950</v>
      </c>
      <c r="J176" s="9" t="str">
        <f t="shared" si="2"/>
        <v>Sub Juniors</v>
      </c>
      <c r="K176" s="25" t="s">
        <v>994</v>
      </c>
      <c r="L176" s="14" t="s">
        <v>645</v>
      </c>
      <c r="M176" s="14" t="s">
        <v>657</v>
      </c>
    </row>
    <row r="177" spans="1:13" ht="17" x14ac:dyDescent="0.2">
      <c r="A177">
        <v>176</v>
      </c>
      <c r="B177" s="19">
        <v>44334.75</v>
      </c>
      <c r="C177" s="19" t="s">
        <v>914</v>
      </c>
      <c r="D177" s="19" t="s">
        <v>929</v>
      </c>
      <c r="E177" s="19" t="s">
        <v>930</v>
      </c>
      <c r="F177" s="19" t="s">
        <v>922</v>
      </c>
      <c r="G177" s="9" t="s">
        <v>932</v>
      </c>
      <c r="H177" s="9" t="s">
        <v>1018</v>
      </c>
      <c r="I177" s="9" t="s">
        <v>975</v>
      </c>
      <c r="J177" s="9" t="str">
        <f t="shared" si="2"/>
        <v/>
      </c>
      <c r="K177" s="9" t="s">
        <v>975</v>
      </c>
      <c r="L177" s="14" t="s">
        <v>654</v>
      </c>
      <c r="M177" s="14" t="s">
        <v>658</v>
      </c>
    </row>
    <row r="178" spans="1:13" ht="17" x14ac:dyDescent="0.2">
      <c r="A178">
        <v>177</v>
      </c>
      <c r="B178" s="19">
        <v>44334.75</v>
      </c>
      <c r="C178" s="19" t="s">
        <v>914</v>
      </c>
      <c r="D178" s="19" t="s">
        <v>929</v>
      </c>
      <c r="E178" s="19" t="s">
        <v>930</v>
      </c>
      <c r="F178" s="19" t="s">
        <v>922</v>
      </c>
      <c r="G178" s="9" t="s">
        <v>932</v>
      </c>
      <c r="H178" s="9" t="s">
        <v>1043</v>
      </c>
      <c r="I178" s="9" t="s">
        <v>131</v>
      </c>
      <c r="J178" s="9" t="str">
        <f t="shared" si="2"/>
        <v/>
      </c>
      <c r="K178" s="9" t="s">
        <v>131</v>
      </c>
      <c r="L178" s="14" t="s">
        <v>647</v>
      </c>
      <c r="M178" s="14" t="s">
        <v>659</v>
      </c>
    </row>
    <row r="179" spans="1:13" ht="17" x14ac:dyDescent="0.2">
      <c r="A179">
        <v>178</v>
      </c>
      <c r="B179" s="19">
        <v>44334.75</v>
      </c>
      <c r="C179" s="19" t="s">
        <v>914</v>
      </c>
      <c r="D179" s="19" t="s">
        <v>929</v>
      </c>
      <c r="E179" s="19" t="s">
        <v>930</v>
      </c>
      <c r="F179" s="19" t="s">
        <v>922</v>
      </c>
      <c r="G179" s="9" t="s">
        <v>932</v>
      </c>
      <c r="H179" s="9" t="s">
        <v>1058</v>
      </c>
      <c r="I179" s="9" t="s">
        <v>49</v>
      </c>
      <c r="J179" s="9" t="str">
        <f t="shared" si="2"/>
        <v>Sub Junior</v>
      </c>
      <c r="K179" s="9" t="s">
        <v>974</v>
      </c>
      <c r="L179" s="14" t="s">
        <v>655</v>
      </c>
      <c r="M179" s="14" t="s">
        <v>570</v>
      </c>
    </row>
    <row r="180" spans="1:13" ht="17" x14ac:dyDescent="0.2">
      <c r="A180">
        <v>179</v>
      </c>
      <c r="B180" s="19">
        <v>44334.75</v>
      </c>
      <c r="C180" s="19" t="s">
        <v>914</v>
      </c>
      <c r="D180" s="19" t="s">
        <v>929</v>
      </c>
      <c r="E180" s="19" t="s">
        <v>930</v>
      </c>
      <c r="F180" s="19" t="s">
        <v>922</v>
      </c>
      <c r="G180" s="9" t="s">
        <v>932</v>
      </c>
      <c r="H180" s="9" t="s">
        <v>1068</v>
      </c>
      <c r="I180" s="9" t="s">
        <v>967</v>
      </c>
      <c r="J180" s="9" t="str">
        <f t="shared" si="2"/>
        <v/>
      </c>
      <c r="K180" s="9" t="s">
        <v>967</v>
      </c>
      <c r="L180" s="14" t="s">
        <v>628</v>
      </c>
      <c r="M180" s="14" t="s">
        <v>660</v>
      </c>
    </row>
    <row r="181" spans="1:13" ht="17" x14ac:dyDescent="0.2">
      <c r="A181">
        <v>180</v>
      </c>
      <c r="B181" s="19">
        <v>44334.8125</v>
      </c>
      <c r="C181" s="19" t="s">
        <v>913</v>
      </c>
      <c r="D181" s="19" t="s">
        <v>921</v>
      </c>
      <c r="E181" s="19"/>
      <c r="F181" s="19" t="s">
        <v>918</v>
      </c>
      <c r="G181" s="9"/>
      <c r="H181" s="9" t="s">
        <v>939</v>
      </c>
      <c r="I181" s="9" t="s">
        <v>31</v>
      </c>
      <c r="J181" s="9" t="str">
        <f t="shared" si="2"/>
        <v/>
      </c>
      <c r="K181" s="9" t="s">
        <v>31</v>
      </c>
      <c r="L181" s="13" t="s">
        <v>499</v>
      </c>
      <c r="M181" s="9"/>
    </row>
    <row r="182" spans="1:13" ht="17" x14ac:dyDescent="0.2">
      <c r="A182">
        <v>181</v>
      </c>
      <c r="B182" s="19">
        <v>44334.8125</v>
      </c>
      <c r="C182" s="19" t="s">
        <v>913</v>
      </c>
      <c r="D182" s="19" t="s">
        <v>921</v>
      </c>
      <c r="E182" s="19"/>
      <c r="F182" s="19" t="s">
        <v>918</v>
      </c>
      <c r="G182" s="9"/>
      <c r="H182" s="9" t="s">
        <v>987</v>
      </c>
      <c r="I182" s="9" t="s">
        <v>185</v>
      </c>
      <c r="J182" s="9" t="str">
        <f t="shared" si="2"/>
        <v>Seniors</v>
      </c>
      <c r="K182" s="25" t="s">
        <v>989</v>
      </c>
      <c r="L182" s="13" t="s">
        <v>661</v>
      </c>
      <c r="M182" s="9"/>
    </row>
    <row r="183" spans="1:13" ht="17" x14ac:dyDescent="0.2">
      <c r="A183">
        <v>182</v>
      </c>
      <c r="B183" s="19">
        <v>44334.8125</v>
      </c>
      <c r="C183" s="19" t="s">
        <v>913</v>
      </c>
      <c r="D183" s="19" t="s">
        <v>921</v>
      </c>
      <c r="E183" s="19"/>
      <c r="F183" s="19" t="s">
        <v>918</v>
      </c>
      <c r="G183" s="9"/>
      <c r="H183" s="9" t="s">
        <v>1018</v>
      </c>
      <c r="I183" s="9" t="s">
        <v>137</v>
      </c>
      <c r="J183" s="9" t="str">
        <f t="shared" si="2"/>
        <v>Seniors</v>
      </c>
      <c r="K183" s="9" t="s">
        <v>980</v>
      </c>
      <c r="L183" s="13" t="s">
        <v>662</v>
      </c>
      <c r="M183" s="9"/>
    </row>
    <row r="184" spans="1:13" ht="17" x14ac:dyDescent="0.2">
      <c r="A184">
        <v>183</v>
      </c>
      <c r="B184" s="19">
        <v>44334.8125</v>
      </c>
      <c r="C184" s="19" t="s">
        <v>913</v>
      </c>
      <c r="D184" s="19" t="s">
        <v>921</v>
      </c>
      <c r="E184" s="19"/>
      <c r="F184" s="19" t="s">
        <v>918</v>
      </c>
      <c r="G184" s="9"/>
      <c r="H184" s="9" t="s">
        <v>1043</v>
      </c>
      <c r="I184" s="9" t="s">
        <v>113</v>
      </c>
      <c r="J184" s="9" t="str">
        <f t="shared" si="2"/>
        <v>Seniors</v>
      </c>
      <c r="K184" s="9" t="s">
        <v>1053</v>
      </c>
      <c r="L184" s="13" t="s">
        <v>663</v>
      </c>
      <c r="M184" s="9"/>
    </row>
    <row r="185" spans="1:13" ht="17" x14ac:dyDescent="0.2">
      <c r="A185">
        <v>184</v>
      </c>
      <c r="B185" s="19">
        <v>44334.8125</v>
      </c>
      <c r="C185" s="19" t="s">
        <v>913</v>
      </c>
      <c r="D185" s="19" t="s">
        <v>921</v>
      </c>
      <c r="E185" s="19"/>
      <c r="F185" s="19" t="s">
        <v>918</v>
      </c>
      <c r="G185" s="9"/>
      <c r="H185" s="9" t="s">
        <v>1058</v>
      </c>
      <c r="I185" s="9" t="s">
        <v>124</v>
      </c>
      <c r="J185" s="9" t="str">
        <f t="shared" si="2"/>
        <v>Seniors</v>
      </c>
      <c r="K185" s="25" t="s">
        <v>942</v>
      </c>
      <c r="L185" s="13" t="s">
        <v>664</v>
      </c>
      <c r="M185" s="9"/>
    </row>
    <row r="186" spans="1:13" ht="17" x14ac:dyDescent="0.2">
      <c r="A186">
        <v>185</v>
      </c>
      <c r="B186" s="19">
        <v>44334.8125</v>
      </c>
      <c r="C186" s="19" t="s">
        <v>913</v>
      </c>
      <c r="D186" s="19" t="s">
        <v>916</v>
      </c>
      <c r="E186" s="19"/>
      <c r="F186" s="19" t="s">
        <v>918</v>
      </c>
      <c r="G186" s="9"/>
      <c r="H186" s="9" t="s">
        <v>939</v>
      </c>
      <c r="I186" s="9" t="s">
        <v>137</v>
      </c>
      <c r="J186" s="9" t="str">
        <f t="shared" si="2"/>
        <v>Seniors</v>
      </c>
      <c r="K186" s="9" t="s">
        <v>980</v>
      </c>
      <c r="L186" s="13" t="s">
        <v>665</v>
      </c>
      <c r="M186" s="9"/>
    </row>
    <row r="187" spans="1:13" ht="17" x14ac:dyDescent="0.2">
      <c r="A187">
        <v>186</v>
      </c>
      <c r="B187" s="19">
        <v>44334.8125</v>
      </c>
      <c r="C187" s="19" t="s">
        <v>913</v>
      </c>
      <c r="D187" s="19" t="s">
        <v>916</v>
      </c>
      <c r="E187" s="19"/>
      <c r="F187" s="19" t="s">
        <v>918</v>
      </c>
      <c r="G187" s="9"/>
      <c r="H187" s="9" t="s">
        <v>987</v>
      </c>
      <c r="I187" s="9" t="s">
        <v>31</v>
      </c>
      <c r="J187" s="9" t="str">
        <f t="shared" si="2"/>
        <v/>
      </c>
      <c r="K187" s="9" t="s">
        <v>31</v>
      </c>
      <c r="L187" s="13" t="s">
        <v>493</v>
      </c>
      <c r="M187" s="9"/>
    </row>
    <row r="188" spans="1:13" ht="17" x14ac:dyDescent="0.2">
      <c r="A188">
        <v>187</v>
      </c>
      <c r="B188" s="19">
        <v>44334.8125</v>
      </c>
      <c r="C188" s="19" t="s">
        <v>913</v>
      </c>
      <c r="D188" s="19" t="s">
        <v>916</v>
      </c>
      <c r="E188" s="19"/>
      <c r="F188" s="19" t="s">
        <v>918</v>
      </c>
      <c r="G188" s="9"/>
      <c r="H188" s="9" t="s">
        <v>1018</v>
      </c>
      <c r="I188" s="9" t="s">
        <v>124</v>
      </c>
      <c r="J188" s="9" t="str">
        <f t="shared" si="2"/>
        <v>Seniors</v>
      </c>
      <c r="K188" s="25" t="s">
        <v>942</v>
      </c>
      <c r="L188" s="13" t="s">
        <v>666</v>
      </c>
      <c r="M188" s="9"/>
    </row>
    <row r="189" spans="1:13" ht="17" x14ac:dyDescent="0.2">
      <c r="A189">
        <v>188</v>
      </c>
      <c r="B189" s="19">
        <v>44334.8125</v>
      </c>
      <c r="C189" s="19" t="s">
        <v>913</v>
      </c>
      <c r="D189" s="19" t="s">
        <v>916</v>
      </c>
      <c r="E189" s="19"/>
      <c r="F189" s="19" t="s">
        <v>918</v>
      </c>
      <c r="G189" s="9"/>
      <c r="H189" s="9" t="s">
        <v>1043</v>
      </c>
      <c r="I189" s="9" t="s">
        <v>113</v>
      </c>
      <c r="J189" s="9" t="str">
        <f t="shared" si="2"/>
        <v>Seniors</v>
      </c>
      <c r="K189" s="9" t="s">
        <v>1053</v>
      </c>
      <c r="L189" s="13" t="s">
        <v>663</v>
      </c>
      <c r="M189" s="9"/>
    </row>
    <row r="190" spans="1:13" ht="17" x14ac:dyDescent="0.2">
      <c r="A190">
        <v>189</v>
      </c>
      <c r="B190" s="19">
        <v>44334.8125</v>
      </c>
      <c r="C190" s="19" t="s">
        <v>913</v>
      </c>
      <c r="D190" s="19" t="s">
        <v>916</v>
      </c>
      <c r="E190" s="19"/>
      <c r="F190" s="19" t="s">
        <v>918</v>
      </c>
      <c r="G190" s="9"/>
      <c r="H190" s="9" t="s">
        <v>1058</v>
      </c>
      <c r="I190" s="9" t="s">
        <v>185</v>
      </c>
      <c r="J190" s="9" t="str">
        <f t="shared" si="2"/>
        <v>Seniors</v>
      </c>
      <c r="K190" s="25" t="s">
        <v>989</v>
      </c>
      <c r="L190" s="13" t="s">
        <v>667</v>
      </c>
      <c r="M190" s="9"/>
    </row>
    <row r="191" spans="1:13" ht="17" x14ac:dyDescent="0.2">
      <c r="A191">
        <v>190</v>
      </c>
      <c r="B191" s="19">
        <v>44334.8125</v>
      </c>
      <c r="C191" s="19" t="s">
        <v>913</v>
      </c>
      <c r="D191" s="19" t="s">
        <v>927</v>
      </c>
      <c r="E191" s="19" t="s">
        <v>930</v>
      </c>
      <c r="F191" s="19" t="s">
        <v>918</v>
      </c>
      <c r="G191" s="9"/>
      <c r="H191" s="9" t="s">
        <v>939</v>
      </c>
      <c r="I191" s="9" t="s">
        <v>124</v>
      </c>
      <c r="J191" s="9" t="str">
        <f t="shared" si="2"/>
        <v>Seniors</v>
      </c>
      <c r="K191" s="25" t="s">
        <v>942</v>
      </c>
      <c r="L191" s="14" t="s">
        <v>668</v>
      </c>
      <c r="M191" s="14" t="s">
        <v>672</v>
      </c>
    </row>
    <row r="192" spans="1:13" ht="17" x14ac:dyDescent="0.2">
      <c r="A192">
        <v>191</v>
      </c>
      <c r="B192" s="19">
        <v>44334.8125</v>
      </c>
      <c r="C192" s="19" t="s">
        <v>913</v>
      </c>
      <c r="D192" s="19" t="s">
        <v>927</v>
      </c>
      <c r="E192" s="19" t="s">
        <v>930</v>
      </c>
      <c r="F192" s="19" t="s">
        <v>918</v>
      </c>
      <c r="G192" s="9"/>
      <c r="H192" s="9" t="s">
        <v>987</v>
      </c>
      <c r="I192" s="9" t="s">
        <v>137</v>
      </c>
      <c r="J192" s="9" t="str">
        <f t="shared" si="2"/>
        <v>Seniors</v>
      </c>
      <c r="K192" s="9" t="s">
        <v>980</v>
      </c>
      <c r="L192" s="14" t="s">
        <v>669</v>
      </c>
      <c r="M192" s="14" t="s">
        <v>673</v>
      </c>
    </row>
    <row r="193" spans="1:13" ht="17" x14ac:dyDescent="0.2">
      <c r="A193">
        <v>192</v>
      </c>
      <c r="B193" s="19">
        <v>44334.8125</v>
      </c>
      <c r="C193" s="19" t="s">
        <v>913</v>
      </c>
      <c r="D193" s="19" t="s">
        <v>927</v>
      </c>
      <c r="E193" s="19" t="s">
        <v>930</v>
      </c>
      <c r="F193" s="19" t="s">
        <v>918</v>
      </c>
      <c r="G193" s="9"/>
      <c r="H193" s="9" t="s">
        <v>1018</v>
      </c>
      <c r="I193" s="9" t="s">
        <v>185</v>
      </c>
      <c r="J193" s="9" t="str">
        <f t="shared" si="2"/>
        <v>Seniors</v>
      </c>
      <c r="K193" s="25" t="s">
        <v>989</v>
      </c>
      <c r="L193" s="14" t="s">
        <v>670</v>
      </c>
      <c r="M193" s="14" t="s">
        <v>674</v>
      </c>
    </row>
    <row r="194" spans="1:13" ht="17" x14ac:dyDescent="0.2">
      <c r="A194">
        <v>193</v>
      </c>
      <c r="B194" s="19">
        <v>44334.8125</v>
      </c>
      <c r="C194" s="19" t="s">
        <v>913</v>
      </c>
      <c r="D194" s="19" t="s">
        <v>927</v>
      </c>
      <c r="E194" s="19" t="s">
        <v>930</v>
      </c>
      <c r="F194" s="19" t="s">
        <v>918</v>
      </c>
      <c r="G194" s="9"/>
      <c r="H194" s="9" t="s">
        <v>1043</v>
      </c>
      <c r="I194" s="9" t="s">
        <v>113</v>
      </c>
      <c r="J194" s="9" t="str">
        <f t="shared" ref="J194:J257" si="3">SUBSTITUTE(SUBSTITUTE(K194,I194&amp;" ",""),I194,"")</f>
        <v>Seniors</v>
      </c>
      <c r="K194" s="9" t="s">
        <v>1053</v>
      </c>
      <c r="L194" s="14" t="s">
        <v>663</v>
      </c>
      <c r="M194" s="14" t="s">
        <v>675</v>
      </c>
    </row>
    <row r="195" spans="1:13" ht="17" x14ac:dyDescent="0.2">
      <c r="A195">
        <v>194</v>
      </c>
      <c r="B195" s="19">
        <v>44334.8125</v>
      </c>
      <c r="C195" s="19" t="s">
        <v>913</v>
      </c>
      <c r="D195" s="19" t="s">
        <v>927</v>
      </c>
      <c r="E195" s="19" t="s">
        <v>930</v>
      </c>
      <c r="F195" s="19" t="s">
        <v>918</v>
      </c>
      <c r="G195" s="9"/>
      <c r="H195" s="9" t="s">
        <v>1058</v>
      </c>
      <c r="I195" s="9" t="s">
        <v>31</v>
      </c>
      <c r="J195" s="9" t="str">
        <f t="shared" si="3"/>
        <v/>
      </c>
      <c r="K195" s="9" t="s">
        <v>31</v>
      </c>
      <c r="L195" s="14" t="s">
        <v>671</v>
      </c>
      <c r="M195" s="14" t="s">
        <v>676</v>
      </c>
    </row>
    <row r="196" spans="1:13" ht="17" x14ac:dyDescent="0.2">
      <c r="A196">
        <v>195</v>
      </c>
      <c r="B196" s="19">
        <v>44335.75</v>
      </c>
      <c r="C196" s="19" t="s">
        <v>911</v>
      </c>
      <c r="D196" s="19" t="s">
        <v>924</v>
      </c>
      <c r="E196" s="19"/>
      <c r="F196" s="19" t="s">
        <v>923</v>
      </c>
      <c r="G196" s="9" t="s">
        <v>934</v>
      </c>
      <c r="H196" s="9" t="s">
        <v>939</v>
      </c>
      <c r="I196" s="9" t="s">
        <v>975</v>
      </c>
      <c r="J196" s="9" t="str">
        <f t="shared" si="3"/>
        <v>2</v>
      </c>
      <c r="K196" s="9" t="s">
        <v>976</v>
      </c>
      <c r="L196" s="13" t="s">
        <v>559</v>
      </c>
      <c r="M196" s="9"/>
    </row>
    <row r="197" spans="1:13" ht="17" x14ac:dyDescent="0.2">
      <c r="A197">
        <v>196</v>
      </c>
      <c r="B197" s="19">
        <v>44335.75</v>
      </c>
      <c r="C197" s="19" t="s">
        <v>911</v>
      </c>
      <c r="D197" s="19" t="s">
        <v>924</v>
      </c>
      <c r="E197" s="19"/>
      <c r="F197" s="19" t="s">
        <v>923</v>
      </c>
      <c r="G197" s="9" t="s">
        <v>934</v>
      </c>
      <c r="H197" s="9" t="s">
        <v>987</v>
      </c>
      <c r="I197" s="9" t="s">
        <v>49</v>
      </c>
      <c r="J197" s="9" t="str">
        <f t="shared" si="3"/>
        <v>Intermediates 2</v>
      </c>
      <c r="K197" s="9" t="s">
        <v>1008</v>
      </c>
      <c r="L197" s="13" t="s">
        <v>677</v>
      </c>
      <c r="M197" s="9"/>
    </row>
    <row r="198" spans="1:13" ht="17" x14ac:dyDescent="0.2">
      <c r="A198">
        <v>197</v>
      </c>
      <c r="B198" s="19">
        <v>44335.75</v>
      </c>
      <c r="C198" s="19" t="s">
        <v>911</v>
      </c>
      <c r="D198" s="19" t="s">
        <v>924</v>
      </c>
      <c r="E198" s="19"/>
      <c r="F198" s="19" t="s">
        <v>923</v>
      </c>
      <c r="G198" s="9" t="s">
        <v>934</v>
      </c>
      <c r="H198" s="9" t="s">
        <v>1018</v>
      </c>
      <c r="I198" s="9" t="s">
        <v>149</v>
      </c>
      <c r="J198" s="9" t="str">
        <f t="shared" si="3"/>
        <v>Intermediates 2 2</v>
      </c>
      <c r="K198" s="9" t="s">
        <v>1014</v>
      </c>
      <c r="L198" s="13" t="s">
        <v>678</v>
      </c>
      <c r="M198" s="9"/>
    </row>
    <row r="199" spans="1:13" ht="17" x14ac:dyDescent="0.2">
      <c r="A199">
        <v>198</v>
      </c>
      <c r="B199" s="19">
        <v>44335.75</v>
      </c>
      <c r="C199" s="19" t="s">
        <v>911</v>
      </c>
      <c r="D199" s="19" t="s">
        <v>928</v>
      </c>
      <c r="E199" s="19"/>
      <c r="F199" s="19" t="s">
        <v>923</v>
      </c>
      <c r="G199" s="9" t="s">
        <v>934</v>
      </c>
      <c r="H199" s="9" t="s">
        <v>939</v>
      </c>
      <c r="I199" s="9" t="s">
        <v>975</v>
      </c>
      <c r="J199" s="9" t="str">
        <f t="shared" si="3"/>
        <v>2</v>
      </c>
      <c r="K199" s="9" t="s">
        <v>976</v>
      </c>
      <c r="L199" s="13" t="s">
        <v>559</v>
      </c>
      <c r="M199" s="9"/>
    </row>
    <row r="200" spans="1:13" ht="17" x14ac:dyDescent="0.2">
      <c r="A200">
        <v>199</v>
      </c>
      <c r="B200" s="19">
        <v>44335.75</v>
      </c>
      <c r="C200" s="19" t="s">
        <v>911</v>
      </c>
      <c r="D200" s="19" t="s">
        <v>928</v>
      </c>
      <c r="E200" s="19"/>
      <c r="F200" s="19" t="s">
        <v>923</v>
      </c>
      <c r="G200" s="9" t="s">
        <v>934</v>
      </c>
      <c r="H200" s="9" t="s">
        <v>987</v>
      </c>
      <c r="I200" s="9" t="s">
        <v>149</v>
      </c>
      <c r="J200" s="9" t="str">
        <f t="shared" si="3"/>
        <v>Intermediates 2 2</v>
      </c>
      <c r="K200" s="9" t="s">
        <v>1014</v>
      </c>
      <c r="L200" s="13" t="s">
        <v>679</v>
      </c>
      <c r="M200" s="9"/>
    </row>
    <row r="201" spans="1:13" ht="17" x14ac:dyDescent="0.2">
      <c r="A201">
        <v>200</v>
      </c>
      <c r="B201" s="19">
        <v>44335.75</v>
      </c>
      <c r="C201" s="19" t="s">
        <v>911</v>
      </c>
      <c r="D201" s="19" t="s">
        <v>928</v>
      </c>
      <c r="E201" s="19"/>
      <c r="F201" s="19" t="s">
        <v>923</v>
      </c>
      <c r="G201" s="9" t="s">
        <v>934</v>
      </c>
      <c r="H201" s="9" t="s">
        <v>1018</v>
      </c>
      <c r="I201" s="9" t="s">
        <v>49</v>
      </c>
      <c r="J201" s="9" t="str">
        <f t="shared" si="3"/>
        <v>Intermediates 2</v>
      </c>
      <c r="K201" s="9" t="s">
        <v>1008</v>
      </c>
      <c r="L201" s="13" t="s">
        <v>680</v>
      </c>
      <c r="M201" s="9"/>
    </row>
    <row r="202" spans="1:13" ht="17" x14ac:dyDescent="0.2">
      <c r="A202">
        <v>201</v>
      </c>
      <c r="B202" s="19">
        <v>44335.75</v>
      </c>
      <c r="C202" s="19" t="s">
        <v>911</v>
      </c>
      <c r="D202" s="19" t="s">
        <v>926</v>
      </c>
      <c r="E202" s="19" t="s">
        <v>930</v>
      </c>
      <c r="F202" s="19" t="s">
        <v>923</v>
      </c>
      <c r="G202" s="9" t="s">
        <v>934</v>
      </c>
      <c r="H202" s="9" t="s">
        <v>939</v>
      </c>
      <c r="I202" s="9" t="s">
        <v>975</v>
      </c>
      <c r="J202" s="9" t="str">
        <f t="shared" si="3"/>
        <v>2</v>
      </c>
      <c r="K202" s="9" t="s">
        <v>976</v>
      </c>
      <c r="L202" s="14" t="s">
        <v>559</v>
      </c>
      <c r="M202" s="14" t="s">
        <v>682</v>
      </c>
    </row>
    <row r="203" spans="1:13" ht="17" x14ac:dyDescent="0.2">
      <c r="A203">
        <v>202</v>
      </c>
      <c r="B203" s="19">
        <v>44335.75</v>
      </c>
      <c r="C203" s="19" t="s">
        <v>911</v>
      </c>
      <c r="D203" s="19" t="s">
        <v>926</v>
      </c>
      <c r="E203" s="19" t="s">
        <v>930</v>
      </c>
      <c r="F203" s="19" t="s">
        <v>923</v>
      </c>
      <c r="G203" s="9" t="s">
        <v>934</v>
      </c>
      <c r="H203" s="9" t="s">
        <v>987</v>
      </c>
      <c r="I203" s="9" t="s">
        <v>49</v>
      </c>
      <c r="J203" s="9" t="str">
        <f t="shared" si="3"/>
        <v>Intermediates 2</v>
      </c>
      <c r="K203" s="9" t="s">
        <v>1008</v>
      </c>
      <c r="L203" s="14" t="s">
        <v>677</v>
      </c>
      <c r="M203" s="14" t="s">
        <v>683</v>
      </c>
    </row>
    <row r="204" spans="1:13" ht="17" x14ac:dyDescent="0.2">
      <c r="A204">
        <v>203</v>
      </c>
      <c r="B204" s="19">
        <v>44335.75</v>
      </c>
      <c r="C204" s="19" t="s">
        <v>911</v>
      </c>
      <c r="D204" s="19" t="s">
        <v>926</v>
      </c>
      <c r="E204" s="19" t="s">
        <v>930</v>
      </c>
      <c r="F204" s="19" t="s">
        <v>923</v>
      </c>
      <c r="G204" s="9" t="s">
        <v>934</v>
      </c>
      <c r="H204" s="9" t="s">
        <v>1018</v>
      </c>
      <c r="I204" s="9" t="s">
        <v>149</v>
      </c>
      <c r="J204" s="9" t="str">
        <f t="shared" si="3"/>
        <v>Intermediates 2</v>
      </c>
      <c r="K204" s="9" t="s">
        <v>1041</v>
      </c>
      <c r="L204" s="14" t="s">
        <v>681</v>
      </c>
      <c r="M204" s="14" t="s">
        <v>592</v>
      </c>
    </row>
    <row r="205" spans="1:13" ht="17" x14ac:dyDescent="0.2">
      <c r="A205">
        <v>204</v>
      </c>
      <c r="B205" s="19">
        <v>44335.8125</v>
      </c>
      <c r="C205" s="19" t="s">
        <v>911</v>
      </c>
      <c r="D205" s="19" t="s">
        <v>924</v>
      </c>
      <c r="E205" s="19"/>
      <c r="F205" s="19" t="s">
        <v>923</v>
      </c>
      <c r="G205" s="9" t="s">
        <v>932</v>
      </c>
      <c r="H205" s="9" t="s">
        <v>939</v>
      </c>
      <c r="I205" s="9" t="s">
        <v>149</v>
      </c>
      <c r="J205" s="9" t="str">
        <f t="shared" si="3"/>
        <v>Intermediates 1</v>
      </c>
      <c r="K205" s="9" t="s">
        <v>983</v>
      </c>
      <c r="L205" s="13" t="s">
        <v>684</v>
      </c>
      <c r="M205" s="9"/>
    </row>
    <row r="206" spans="1:13" ht="17" x14ac:dyDescent="0.2">
      <c r="A206">
        <v>205</v>
      </c>
      <c r="B206" s="27">
        <v>44335.8125</v>
      </c>
      <c r="C206" s="27" t="s">
        <v>911</v>
      </c>
      <c r="D206" s="27" t="s">
        <v>924</v>
      </c>
      <c r="E206" s="27"/>
      <c r="F206" s="27" t="s">
        <v>923</v>
      </c>
      <c r="G206" s="28" t="s">
        <v>932</v>
      </c>
      <c r="H206" s="28" t="s">
        <v>987</v>
      </c>
      <c r="I206" s="28" t="s">
        <v>49</v>
      </c>
      <c r="J206" s="28" t="str">
        <f t="shared" si="3"/>
        <v>Intermediates</v>
      </c>
      <c r="K206" s="28" t="s">
        <v>970</v>
      </c>
      <c r="L206" s="29" t="s">
        <v>690</v>
      </c>
      <c r="M206" s="28"/>
    </row>
    <row r="207" spans="1:13" ht="17" x14ac:dyDescent="0.2">
      <c r="A207">
        <v>206</v>
      </c>
      <c r="B207" s="27">
        <v>44335.8125</v>
      </c>
      <c r="C207" s="27" t="s">
        <v>911</v>
      </c>
      <c r="D207" s="27" t="s">
        <v>924</v>
      </c>
      <c r="E207" s="27"/>
      <c r="F207" s="27" t="s">
        <v>923</v>
      </c>
      <c r="G207" s="28" t="s">
        <v>932</v>
      </c>
      <c r="H207" s="9" t="s">
        <v>1018</v>
      </c>
      <c r="I207" s="28" t="s">
        <v>1075</v>
      </c>
      <c r="J207" s="28" t="str">
        <f t="shared" si="3"/>
        <v>Intermediates</v>
      </c>
      <c r="K207" s="28" t="s">
        <v>946</v>
      </c>
      <c r="L207" s="29" t="s">
        <v>1089</v>
      </c>
      <c r="M207" s="28"/>
    </row>
    <row r="208" spans="1:13" s="21" customFormat="1" ht="17" x14ac:dyDescent="0.2">
      <c r="A208">
        <v>207</v>
      </c>
      <c r="B208" s="19">
        <v>44335.8125</v>
      </c>
      <c r="C208" s="19" t="s">
        <v>911</v>
      </c>
      <c r="D208" s="19" t="s">
        <v>924</v>
      </c>
      <c r="E208" s="19"/>
      <c r="F208" s="19" t="s">
        <v>923</v>
      </c>
      <c r="G208" s="9" t="s">
        <v>932</v>
      </c>
      <c r="H208" s="9" t="s">
        <v>1043</v>
      </c>
      <c r="I208" s="9" t="s">
        <v>975</v>
      </c>
      <c r="J208" s="9" t="str">
        <f t="shared" si="3"/>
        <v/>
      </c>
      <c r="K208" s="9" t="s">
        <v>975</v>
      </c>
      <c r="L208" s="13" t="s">
        <v>686</v>
      </c>
      <c r="M208" s="9"/>
    </row>
    <row r="209" spans="1:13" s="21" customFormat="1" ht="17" x14ac:dyDescent="0.2">
      <c r="A209">
        <v>208</v>
      </c>
      <c r="B209" s="19">
        <v>44335.8125</v>
      </c>
      <c r="C209" s="19" t="s">
        <v>911</v>
      </c>
      <c r="D209" s="19" t="s">
        <v>924</v>
      </c>
      <c r="E209" s="19"/>
      <c r="F209" s="19" t="s">
        <v>923</v>
      </c>
      <c r="G209" s="9" t="s">
        <v>932</v>
      </c>
      <c r="H209" s="9" t="s">
        <v>1058</v>
      </c>
      <c r="I209" s="9" t="s">
        <v>98</v>
      </c>
      <c r="J209" s="9" t="str">
        <f t="shared" si="3"/>
        <v>Intermediates</v>
      </c>
      <c r="K209" s="25" t="s">
        <v>998</v>
      </c>
      <c r="L209" s="13" t="s">
        <v>687</v>
      </c>
      <c r="M209" s="9"/>
    </row>
    <row r="210" spans="1:13" ht="17" x14ac:dyDescent="0.2">
      <c r="A210">
        <v>209</v>
      </c>
      <c r="B210" s="19">
        <v>44335.8125</v>
      </c>
      <c r="C210" s="19" t="s">
        <v>911</v>
      </c>
      <c r="D210" s="19" t="s">
        <v>924</v>
      </c>
      <c r="E210" s="19"/>
      <c r="F210" s="19" t="s">
        <v>923</v>
      </c>
      <c r="G210" s="9" t="s">
        <v>932</v>
      </c>
      <c r="H210" s="9" t="s">
        <v>1068</v>
      </c>
      <c r="I210" s="9" t="s">
        <v>16</v>
      </c>
      <c r="J210" s="9" t="str">
        <f t="shared" si="3"/>
        <v>Intermediates</v>
      </c>
      <c r="K210" s="25" t="s">
        <v>1027</v>
      </c>
      <c r="L210" s="13" t="s">
        <v>688</v>
      </c>
      <c r="M210" s="9"/>
    </row>
    <row r="211" spans="1:13" ht="17" x14ac:dyDescent="0.2">
      <c r="A211">
        <v>210</v>
      </c>
      <c r="B211" s="19">
        <v>44335.8125</v>
      </c>
      <c r="C211" s="19" t="s">
        <v>911</v>
      </c>
      <c r="D211" s="19" t="s">
        <v>928</v>
      </c>
      <c r="E211" s="19"/>
      <c r="F211" s="19" t="s">
        <v>923</v>
      </c>
      <c r="G211" s="9" t="s">
        <v>932</v>
      </c>
      <c r="H211" s="9" t="s">
        <v>939</v>
      </c>
      <c r="I211" s="9" t="s">
        <v>1075</v>
      </c>
      <c r="J211" s="9" t="str">
        <f t="shared" si="3"/>
        <v>Intermediates</v>
      </c>
      <c r="K211" s="25" t="s">
        <v>946</v>
      </c>
      <c r="L211" s="13" t="s">
        <v>689</v>
      </c>
      <c r="M211" s="9"/>
    </row>
    <row r="212" spans="1:13" ht="17" x14ac:dyDescent="0.2">
      <c r="A212">
        <v>211</v>
      </c>
      <c r="B212" s="19">
        <v>44335.8125</v>
      </c>
      <c r="C212" s="19" t="s">
        <v>911</v>
      </c>
      <c r="D212" s="19" t="s">
        <v>928</v>
      </c>
      <c r="E212" s="19"/>
      <c r="F212" s="19" t="s">
        <v>923</v>
      </c>
      <c r="G212" s="9" t="s">
        <v>932</v>
      </c>
      <c r="H212" s="9" t="s">
        <v>987</v>
      </c>
      <c r="I212" s="9" t="s">
        <v>49</v>
      </c>
      <c r="J212" s="9" t="str">
        <f t="shared" si="3"/>
        <v>Intermediates</v>
      </c>
      <c r="K212" s="9" t="s">
        <v>970</v>
      </c>
      <c r="L212" s="13" t="s">
        <v>690</v>
      </c>
      <c r="M212" s="9"/>
    </row>
    <row r="213" spans="1:13" ht="17" x14ac:dyDescent="0.2">
      <c r="A213">
        <v>212</v>
      </c>
      <c r="B213" s="19">
        <v>44335.8125</v>
      </c>
      <c r="C213" s="19" t="s">
        <v>911</v>
      </c>
      <c r="D213" s="19" t="s">
        <v>928</v>
      </c>
      <c r="E213" s="19"/>
      <c r="F213" s="19" t="s">
        <v>923</v>
      </c>
      <c r="G213" s="9" t="s">
        <v>932</v>
      </c>
      <c r="H213" s="9" t="s">
        <v>1018</v>
      </c>
      <c r="I213" s="9" t="s">
        <v>16</v>
      </c>
      <c r="J213" s="9" t="str">
        <f t="shared" si="3"/>
        <v>Intermediates</v>
      </c>
      <c r="K213" s="25" t="s">
        <v>1027</v>
      </c>
      <c r="L213" s="13" t="s">
        <v>691</v>
      </c>
      <c r="M213" s="9"/>
    </row>
    <row r="214" spans="1:13" ht="17" x14ac:dyDescent="0.2">
      <c r="A214">
        <v>213</v>
      </c>
      <c r="B214" s="19">
        <v>44335.8125</v>
      </c>
      <c r="C214" s="19" t="s">
        <v>911</v>
      </c>
      <c r="D214" s="19" t="s">
        <v>928</v>
      </c>
      <c r="E214" s="19"/>
      <c r="F214" s="19" t="s">
        <v>923</v>
      </c>
      <c r="G214" s="9" t="s">
        <v>932</v>
      </c>
      <c r="H214" s="9" t="s">
        <v>1043</v>
      </c>
      <c r="I214" s="9" t="s">
        <v>149</v>
      </c>
      <c r="J214" s="9" t="str">
        <f t="shared" si="3"/>
        <v>Intermediates 1</v>
      </c>
      <c r="K214" s="9" t="s">
        <v>983</v>
      </c>
      <c r="L214" s="13" t="s">
        <v>692</v>
      </c>
      <c r="M214" s="9"/>
    </row>
    <row r="215" spans="1:13" ht="17" x14ac:dyDescent="0.2">
      <c r="A215">
        <v>214</v>
      </c>
      <c r="B215" s="19">
        <v>44335.8125</v>
      </c>
      <c r="C215" s="19" t="s">
        <v>911</v>
      </c>
      <c r="D215" s="19" t="s">
        <v>928</v>
      </c>
      <c r="E215" s="19"/>
      <c r="F215" s="19" t="s">
        <v>923</v>
      </c>
      <c r="G215" s="9" t="s">
        <v>932</v>
      </c>
      <c r="H215" s="9" t="s">
        <v>1058</v>
      </c>
      <c r="I215" s="9" t="s">
        <v>98</v>
      </c>
      <c r="J215" s="9" t="str">
        <f t="shared" si="3"/>
        <v>Intermediates</v>
      </c>
      <c r="K215" s="25" t="s">
        <v>998</v>
      </c>
      <c r="L215" s="13" t="s">
        <v>687</v>
      </c>
      <c r="M215" s="9"/>
    </row>
    <row r="216" spans="1:13" ht="17" x14ac:dyDescent="0.2">
      <c r="A216">
        <v>215</v>
      </c>
      <c r="B216" s="19">
        <v>44335.8125</v>
      </c>
      <c r="C216" s="19" t="s">
        <v>911</v>
      </c>
      <c r="D216" s="19" t="s">
        <v>928</v>
      </c>
      <c r="E216" s="19"/>
      <c r="F216" s="19" t="s">
        <v>923</v>
      </c>
      <c r="G216" s="9" t="s">
        <v>932</v>
      </c>
      <c r="H216" s="9" t="s">
        <v>1068</v>
      </c>
      <c r="I216" s="9" t="s">
        <v>975</v>
      </c>
      <c r="J216" s="9" t="str">
        <f t="shared" si="3"/>
        <v/>
      </c>
      <c r="K216" s="9" t="s">
        <v>975</v>
      </c>
      <c r="L216" s="13" t="s">
        <v>693</v>
      </c>
      <c r="M216" s="9"/>
    </row>
    <row r="217" spans="1:13" ht="17" x14ac:dyDescent="0.2">
      <c r="A217">
        <v>216</v>
      </c>
      <c r="B217" s="19">
        <v>44335.8125</v>
      </c>
      <c r="C217" s="19" t="s">
        <v>911</v>
      </c>
      <c r="D217" s="19" t="s">
        <v>926</v>
      </c>
      <c r="E217" s="19" t="s">
        <v>930</v>
      </c>
      <c r="F217" s="19" t="s">
        <v>923</v>
      </c>
      <c r="G217" s="9"/>
      <c r="H217" s="9" t="s">
        <v>939</v>
      </c>
      <c r="I217" s="9" t="s">
        <v>49</v>
      </c>
      <c r="J217" s="9" t="str">
        <f t="shared" si="3"/>
        <v>Intermediates</v>
      </c>
      <c r="K217" s="9" t="s">
        <v>970</v>
      </c>
      <c r="L217" s="14" t="s">
        <v>694</v>
      </c>
      <c r="M217" s="14" t="s">
        <v>698</v>
      </c>
    </row>
    <row r="218" spans="1:13" ht="17" x14ac:dyDescent="0.2">
      <c r="A218">
        <v>217</v>
      </c>
      <c r="B218" s="19">
        <v>44335.8125</v>
      </c>
      <c r="C218" s="19" t="s">
        <v>911</v>
      </c>
      <c r="D218" s="19" t="s">
        <v>926</v>
      </c>
      <c r="E218" s="19" t="s">
        <v>930</v>
      </c>
      <c r="F218" s="19" t="s">
        <v>923</v>
      </c>
      <c r="G218" s="9"/>
      <c r="H218" s="9" t="s">
        <v>987</v>
      </c>
      <c r="I218" s="9" t="s">
        <v>98</v>
      </c>
      <c r="J218" s="9" t="str">
        <f t="shared" si="3"/>
        <v>Intermediates</v>
      </c>
      <c r="K218" s="25" t="s">
        <v>998</v>
      </c>
      <c r="L218" s="14" t="s">
        <v>695</v>
      </c>
      <c r="M218" s="14" t="s">
        <v>699</v>
      </c>
    </row>
    <row r="219" spans="1:13" ht="17" x14ac:dyDescent="0.2">
      <c r="A219">
        <v>218</v>
      </c>
      <c r="B219" s="19">
        <v>44335.8125</v>
      </c>
      <c r="C219" s="19" t="s">
        <v>911</v>
      </c>
      <c r="D219" s="19" t="s">
        <v>926</v>
      </c>
      <c r="E219" s="19" t="s">
        <v>930</v>
      </c>
      <c r="F219" s="19" t="s">
        <v>923</v>
      </c>
      <c r="G219" s="9"/>
      <c r="H219" s="9" t="s">
        <v>1018</v>
      </c>
      <c r="I219" s="9" t="s">
        <v>16</v>
      </c>
      <c r="J219" s="9" t="str">
        <f t="shared" si="3"/>
        <v>Intermediates</v>
      </c>
      <c r="K219" s="25" t="s">
        <v>1027</v>
      </c>
      <c r="L219" s="14" t="s">
        <v>691</v>
      </c>
      <c r="M219" s="14" t="s">
        <v>700</v>
      </c>
    </row>
    <row r="220" spans="1:13" ht="17" x14ac:dyDescent="0.2">
      <c r="A220">
        <v>219</v>
      </c>
      <c r="B220" s="19">
        <v>44335.8125</v>
      </c>
      <c r="C220" s="19" t="s">
        <v>911</v>
      </c>
      <c r="D220" s="19" t="s">
        <v>926</v>
      </c>
      <c r="E220" s="19" t="s">
        <v>930</v>
      </c>
      <c r="F220" s="19" t="s">
        <v>923</v>
      </c>
      <c r="G220" s="9"/>
      <c r="H220" s="9" t="s">
        <v>1043</v>
      </c>
      <c r="I220" s="9" t="s">
        <v>975</v>
      </c>
      <c r="J220" s="9" t="str">
        <f t="shared" si="3"/>
        <v/>
      </c>
      <c r="K220" s="9" t="s">
        <v>975</v>
      </c>
      <c r="L220" s="14" t="s">
        <v>686</v>
      </c>
      <c r="M220" s="14" t="s">
        <v>701</v>
      </c>
    </row>
    <row r="221" spans="1:13" ht="17" x14ac:dyDescent="0.2">
      <c r="A221">
        <v>220</v>
      </c>
      <c r="B221" s="19">
        <v>44335.8125</v>
      </c>
      <c r="C221" s="19" t="s">
        <v>911</v>
      </c>
      <c r="D221" s="19" t="s">
        <v>926</v>
      </c>
      <c r="E221" s="19" t="s">
        <v>930</v>
      </c>
      <c r="F221" s="19" t="s">
        <v>923</v>
      </c>
      <c r="G221" s="9"/>
      <c r="H221" s="9" t="s">
        <v>1058</v>
      </c>
      <c r="I221" s="9" t="s">
        <v>149</v>
      </c>
      <c r="J221" s="9" t="str">
        <f t="shared" si="3"/>
        <v>Intermediates 1</v>
      </c>
      <c r="K221" s="9" t="s">
        <v>983</v>
      </c>
      <c r="L221" s="14" t="s">
        <v>696</v>
      </c>
      <c r="M221" s="14" t="s">
        <v>702</v>
      </c>
    </row>
    <row r="222" spans="1:13" ht="17" x14ac:dyDescent="0.2">
      <c r="A222">
        <v>221</v>
      </c>
      <c r="B222" s="19">
        <v>44335.8125</v>
      </c>
      <c r="C222" s="19" t="s">
        <v>911</v>
      </c>
      <c r="D222" s="19" t="s">
        <v>926</v>
      </c>
      <c r="E222" s="19" t="s">
        <v>930</v>
      </c>
      <c r="F222" s="19" t="s">
        <v>923</v>
      </c>
      <c r="G222" s="9"/>
      <c r="H222" s="9" t="s">
        <v>1068</v>
      </c>
      <c r="I222" s="9" t="s">
        <v>1075</v>
      </c>
      <c r="J222" s="9" t="str">
        <f t="shared" si="3"/>
        <v>Intermediates</v>
      </c>
      <c r="K222" s="25" t="s">
        <v>946</v>
      </c>
      <c r="L222" s="16" t="s">
        <v>697</v>
      </c>
      <c r="M222" s="18"/>
    </row>
    <row r="223" spans="1:13" ht="17" x14ac:dyDescent="0.2">
      <c r="A223">
        <v>222</v>
      </c>
      <c r="B223" s="19">
        <v>44336.75</v>
      </c>
      <c r="C223" s="19" t="s">
        <v>911</v>
      </c>
      <c r="D223" s="19" t="s">
        <v>924</v>
      </c>
      <c r="E223" s="19"/>
      <c r="F223" s="19" t="s">
        <v>922</v>
      </c>
      <c r="G223" s="9" t="s">
        <v>934</v>
      </c>
      <c r="H223" s="9" t="s">
        <v>939</v>
      </c>
      <c r="I223" s="9" t="s">
        <v>1076</v>
      </c>
      <c r="J223" s="9" t="str">
        <f t="shared" si="3"/>
        <v>Intermediates 2</v>
      </c>
      <c r="K223" s="25" t="s">
        <v>1078</v>
      </c>
      <c r="L223" s="13" t="s">
        <v>703</v>
      </c>
      <c r="M223" s="9"/>
    </row>
    <row r="224" spans="1:13" ht="17" x14ac:dyDescent="0.2">
      <c r="A224">
        <v>223</v>
      </c>
      <c r="B224" s="19">
        <v>44336.75</v>
      </c>
      <c r="C224" s="19" t="s">
        <v>911</v>
      </c>
      <c r="D224" s="19" t="s">
        <v>924</v>
      </c>
      <c r="E224" s="19"/>
      <c r="F224" s="19" t="s">
        <v>922</v>
      </c>
      <c r="G224" s="9" t="s">
        <v>934</v>
      </c>
      <c r="H224" s="9" t="s">
        <v>987</v>
      </c>
      <c r="I224" s="9" t="s">
        <v>131</v>
      </c>
      <c r="J224" s="9" t="str">
        <f t="shared" si="3"/>
        <v>2</v>
      </c>
      <c r="K224" s="9" t="s">
        <v>977</v>
      </c>
      <c r="L224" s="13" t="s">
        <v>560</v>
      </c>
      <c r="M224" s="9"/>
    </row>
    <row r="225" spans="1:13" ht="17" x14ac:dyDescent="0.2">
      <c r="A225">
        <v>224</v>
      </c>
      <c r="B225" s="19">
        <v>44336.75</v>
      </c>
      <c r="C225" s="19" t="s">
        <v>911</v>
      </c>
      <c r="D225" s="19" t="s">
        <v>924</v>
      </c>
      <c r="E225" s="19"/>
      <c r="F225" s="19" t="s">
        <v>922</v>
      </c>
      <c r="G225" s="9" t="s">
        <v>934</v>
      </c>
      <c r="H225" s="9" t="s">
        <v>1018</v>
      </c>
      <c r="I225" s="9" t="s">
        <v>1080</v>
      </c>
      <c r="J225" s="9" t="str">
        <f t="shared" si="3"/>
        <v>Intermediates 2</v>
      </c>
      <c r="K225" s="25" t="s">
        <v>1004</v>
      </c>
      <c r="L225" s="13" t="s">
        <v>704</v>
      </c>
      <c r="M225" s="9"/>
    </row>
    <row r="226" spans="1:13" ht="17" x14ac:dyDescent="0.2">
      <c r="A226">
        <v>225</v>
      </c>
      <c r="B226" s="19">
        <v>44336.75</v>
      </c>
      <c r="C226" s="19" t="s">
        <v>911</v>
      </c>
      <c r="D226" s="19" t="s">
        <v>924</v>
      </c>
      <c r="E226" s="19"/>
      <c r="F226" s="19" t="s">
        <v>922</v>
      </c>
      <c r="G226" s="9" t="s">
        <v>934</v>
      </c>
      <c r="H226" s="9" t="s">
        <v>1043</v>
      </c>
      <c r="I226" s="9" t="s">
        <v>967</v>
      </c>
      <c r="J226" s="9" t="str">
        <f t="shared" si="3"/>
        <v>2</v>
      </c>
      <c r="K226" s="9" t="s">
        <v>968</v>
      </c>
      <c r="L226" s="13" t="s">
        <v>705</v>
      </c>
      <c r="M226" s="9"/>
    </row>
    <row r="227" spans="1:13" ht="17" x14ac:dyDescent="0.2">
      <c r="A227">
        <v>226</v>
      </c>
      <c r="B227" s="19">
        <v>44336.75</v>
      </c>
      <c r="C227" s="19" t="s">
        <v>911</v>
      </c>
      <c r="D227" s="19" t="s">
        <v>928</v>
      </c>
      <c r="E227" s="19"/>
      <c r="F227" s="19" t="s">
        <v>922</v>
      </c>
      <c r="G227" s="9" t="s">
        <v>934</v>
      </c>
      <c r="H227" s="9" t="s">
        <v>939</v>
      </c>
      <c r="I227" s="9" t="s">
        <v>131</v>
      </c>
      <c r="J227" s="9" t="str">
        <f t="shared" si="3"/>
        <v>2</v>
      </c>
      <c r="K227" s="9" t="s">
        <v>977</v>
      </c>
      <c r="L227" s="13" t="s">
        <v>706</v>
      </c>
      <c r="M227" s="9"/>
    </row>
    <row r="228" spans="1:13" ht="17" x14ac:dyDescent="0.2">
      <c r="A228">
        <v>227</v>
      </c>
      <c r="B228" s="19">
        <v>44336.75</v>
      </c>
      <c r="C228" s="19" t="s">
        <v>911</v>
      </c>
      <c r="D228" s="19" t="s">
        <v>928</v>
      </c>
      <c r="E228" s="19"/>
      <c r="F228" s="19" t="s">
        <v>922</v>
      </c>
      <c r="G228" s="9" t="s">
        <v>934</v>
      </c>
      <c r="H228" s="9" t="s">
        <v>987</v>
      </c>
      <c r="I228" s="9" t="s">
        <v>1076</v>
      </c>
      <c r="J228" s="9" t="str">
        <f t="shared" si="3"/>
        <v>Intermediates 2</v>
      </c>
      <c r="K228" s="25" t="s">
        <v>1078</v>
      </c>
      <c r="L228" s="13" t="s">
        <v>707</v>
      </c>
      <c r="M228" s="9"/>
    </row>
    <row r="229" spans="1:13" ht="17" x14ac:dyDescent="0.2">
      <c r="A229">
        <v>228</v>
      </c>
      <c r="B229" s="19">
        <v>44336.75</v>
      </c>
      <c r="C229" s="19" t="s">
        <v>911</v>
      </c>
      <c r="D229" s="19" t="s">
        <v>928</v>
      </c>
      <c r="E229" s="19"/>
      <c r="F229" s="19" t="s">
        <v>922</v>
      </c>
      <c r="G229" s="9" t="s">
        <v>934</v>
      </c>
      <c r="H229" s="9" t="s">
        <v>1018</v>
      </c>
      <c r="I229" s="9" t="s">
        <v>1080</v>
      </c>
      <c r="J229" s="9" t="str">
        <f t="shared" si="3"/>
        <v>Intermediates 2</v>
      </c>
      <c r="K229" s="25" t="s">
        <v>1004</v>
      </c>
      <c r="L229" s="13" t="s">
        <v>704</v>
      </c>
      <c r="M229" s="9"/>
    </row>
    <row r="230" spans="1:13" ht="17" x14ac:dyDescent="0.2">
      <c r="A230">
        <v>229</v>
      </c>
      <c r="B230" s="19">
        <v>44336.75</v>
      </c>
      <c r="C230" s="19" t="s">
        <v>911</v>
      </c>
      <c r="D230" s="19" t="s">
        <v>928</v>
      </c>
      <c r="E230" s="19"/>
      <c r="F230" s="19" t="s">
        <v>922</v>
      </c>
      <c r="G230" s="9" t="s">
        <v>934</v>
      </c>
      <c r="H230" s="9" t="s">
        <v>1043</v>
      </c>
      <c r="I230" s="9" t="s">
        <v>967</v>
      </c>
      <c r="J230" s="9" t="str">
        <f t="shared" si="3"/>
        <v>2</v>
      </c>
      <c r="K230" s="9" t="s">
        <v>968</v>
      </c>
      <c r="L230" s="13" t="s">
        <v>705</v>
      </c>
      <c r="M230" s="9"/>
    </row>
    <row r="231" spans="1:13" ht="17" x14ac:dyDescent="0.2">
      <c r="A231">
        <v>230</v>
      </c>
      <c r="B231" s="19">
        <v>44336.75</v>
      </c>
      <c r="C231" s="19" t="s">
        <v>911</v>
      </c>
      <c r="D231" s="19" t="s">
        <v>926</v>
      </c>
      <c r="E231" s="19" t="s">
        <v>930</v>
      </c>
      <c r="F231" s="19" t="s">
        <v>922</v>
      </c>
      <c r="G231" s="9" t="s">
        <v>934</v>
      </c>
      <c r="H231" s="9" t="s">
        <v>939</v>
      </c>
      <c r="I231" s="9" t="s">
        <v>131</v>
      </c>
      <c r="J231" s="9" t="str">
        <f t="shared" si="3"/>
        <v>2</v>
      </c>
      <c r="K231" s="9" t="s">
        <v>977</v>
      </c>
      <c r="L231" s="14" t="s">
        <v>706</v>
      </c>
      <c r="M231" s="14" t="s">
        <v>709</v>
      </c>
    </row>
    <row r="232" spans="1:13" ht="17" x14ac:dyDescent="0.2">
      <c r="A232">
        <v>231</v>
      </c>
      <c r="B232" s="19">
        <v>44336.75</v>
      </c>
      <c r="C232" s="19" t="s">
        <v>911</v>
      </c>
      <c r="D232" s="19" t="s">
        <v>926</v>
      </c>
      <c r="E232" s="19" t="s">
        <v>930</v>
      </c>
      <c r="F232" s="19" t="s">
        <v>922</v>
      </c>
      <c r="G232" s="9" t="s">
        <v>934</v>
      </c>
      <c r="H232" s="9" t="s">
        <v>987</v>
      </c>
      <c r="I232" s="9" t="s">
        <v>1080</v>
      </c>
      <c r="J232" s="9" t="str">
        <f t="shared" si="3"/>
        <v>Intermediates 2</v>
      </c>
      <c r="K232" s="25" t="s">
        <v>1004</v>
      </c>
      <c r="L232" s="14" t="s">
        <v>708</v>
      </c>
      <c r="M232" s="14" t="s">
        <v>710</v>
      </c>
    </row>
    <row r="233" spans="1:13" ht="17" x14ac:dyDescent="0.2">
      <c r="A233">
        <v>232</v>
      </c>
      <c r="B233" s="19">
        <v>44336.8125</v>
      </c>
      <c r="C233" s="19" t="s">
        <v>911</v>
      </c>
      <c r="D233" s="19" t="s">
        <v>924</v>
      </c>
      <c r="E233" s="19"/>
      <c r="F233" s="19" t="s">
        <v>922</v>
      </c>
      <c r="G233" s="9" t="s">
        <v>932</v>
      </c>
      <c r="H233" s="9" t="s">
        <v>939</v>
      </c>
      <c r="I233" s="9" t="s">
        <v>950</v>
      </c>
      <c r="J233" s="9" t="str">
        <f t="shared" si="3"/>
        <v/>
      </c>
      <c r="K233" s="25" t="s">
        <v>950</v>
      </c>
      <c r="L233" s="13" t="s">
        <v>711</v>
      </c>
      <c r="M233" s="9"/>
    </row>
    <row r="234" spans="1:13" ht="17" x14ac:dyDescent="0.2">
      <c r="A234">
        <v>233</v>
      </c>
      <c r="B234" s="19">
        <v>44336.8125</v>
      </c>
      <c r="C234" s="19" t="s">
        <v>911</v>
      </c>
      <c r="D234" s="19" t="s">
        <v>924</v>
      </c>
      <c r="E234" s="19"/>
      <c r="F234" s="19" t="s">
        <v>922</v>
      </c>
      <c r="G234" s="9" t="s">
        <v>932</v>
      </c>
      <c r="H234" s="9" t="s">
        <v>987</v>
      </c>
      <c r="I234" s="9" t="s">
        <v>967</v>
      </c>
      <c r="J234" s="9" t="str">
        <f t="shared" si="3"/>
        <v/>
      </c>
      <c r="K234" s="9" t="s">
        <v>967</v>
      </c>
      <c r="L234" s="13" t="s">
        <v>712</v>
      </c>
      <c r="M234" s="9"/>
    </row>
    <row r="235" spans="1:13" ht="17" x14ac:dyDescent="0.2">
      <c r="A235">
        <v>234</v>
      </c>
      <c r="B235" s="19">
        <v>44336.8125</v>
      </c>
      <c r="C235" s="19" t="s">
        <v>911</v>
      </c>
      <c r="D235" s="19" t="s">
        <v>924</v>
      </c>
      <c r="E235" s="19"/>
      <c r="F235" s="19" t="s">
        <v>922</v>
      </c>
      <c r="G235" s="9" t="s">
        <v>932</v>
      </c>
      <c r="H235" s="9" t="s">
        <v>1018</v>
      </c>
      <c r="I235" s="9" t="s">
        <v>1080</v>
      </c>
      <c r="J235" s="9" t="str">
        <f t="shared" si="3"/>
        <v>Intermediates 1</v>
      </c>
      <c r="K235" s="25" t="s">
        <v>1031</v>
      </c>
      <c r="L235" s="13" t="s">
        <v>713</v>
      </c>
      <c r="M235" s="9"/>
    </row>
    <row r="236" spans="1:13" ht="17" x14ac:dyDescent="0.2">
      <c r="A236">
        <v>235</v>
      </c>
      <c r="B236" s="19">
        <v>44336.8125</v>
      </c>
      <c r="C236" s="19" t="s">
        <v>911</v>
      </c>
      <c r="D236" s="19" t="s">
        <v>924</v>
      </c>
      <c r="E236" s="19"/>
      <c r="F236" s="19" t="s">
        <v>922</v>
      </c>
      <c r="G236" s="9" t="s">
        <v>932</v>
      </c>
      <c r="H236" s="9" t="s">
        <v>1043</v>
      </c>
      <c r="I236" s="9" t="s">
        <v>1005</v>
      </c>
      <c r="J236" s="9" t="str">
        <f t="shared" si="3"/>
        <v/>
      </c>
      <c r="K236" s="9" t="s">
        <v>1005</v>
      </c>
      <c r="L236" s="13" t="s">
        <v>714</v>
      </c>
      <c r="M236" s="9"/>
    </row>
    <row r="237" spans="1:13" ht="17" x14ac:dyDescent="0.2">
      <c r="A237">
        <v>236</v>
      </c>
      <c r="B237" s="19">
        <v>44336.8125</v>
      </c>
      <c r="C237" s="19" t="s">
        <v>911</v>
      </c>
      <c r="D237" s="19" t="s">
        <v>924</v>
      </c>
      <c r="E237" s="19"/>
      <c r="F237" s="19" t="s">
        <v>922</v>
      </c>
      <c r="G237" s="9" t="s">
        <v>932</v>
      </c>
      <c r="H237" s="9" t="s">
        <v>1058</v>
      </c>
      <c r="I237" s="9" t="s">
        <v>1076</v>
      </c>
      <c r="J237" s="9" t="str">
        <f t="shared" si="3"/>
        <v>Intermediates</v>
      </c>
      <c r="K237" s="25" t="s">
        <v>1077</v>
      </c>
      <c r="L237" s="13" t="s">
        <v>715</v>
      </c>
      <c r="M237" s="9"/>
    </row>
    <row r="238" spans="1:13" ht="17" x14ac:dyDescent="0.2">
      <c r="A238">
        <v>237</v>
      </c>
      <c r="B238" s="19">
        <v>44336.8125</v>
      </c>
      <c r="C238" s="19" t="s">
        <v>911</v>
      </c>
      <c r="D238" s="19" t="s">
        <v>924</v>
      </c>
      <c r="E238" s="19"/>
      <c r="F238" s="19" t="s">
        <v>922</v>
      </c>
      <c r="G238" s="9" t="s">
        <v>932</v>
      </c>
      <c r="H238" s="9" t="s">
        <v>1068</v>
      </c>
      <c r="I238" s="9" t="s">
        <v>131</v>
      </c>
      <c r="J238" s="9" t="str">
        <f t="shared" si="3"/>
        <v/>
      </c>
      <c r="K238" s="9" t="s">
        <v>131</v>
      </c>
      <c r="L238" s="13" t="s">
        <v>716</v>
      </c>
      <c r="M238" s="9"/>
    </row>
    <row r="239" spans="1:13" ht="17" x14ac:dyDescent="0.2">
      <c r="A239">
        <v>238</v>
      </c>
      <c r="B239" s="19">
        <v>44336.8125</v>
      </c>
      <c r="C239" s="19" t="s">
        <v>911</v>
      </c>
      <c r="D239" s="19" t="s">
        <v>928</v>
      </c>
      <c r="E239" s="19"/>
      <c r="F239" s="19" t="s">
        <v>922</v>
      </c>
      <c r="G239" s="9" t="s">
        <v>932</v>
      </c>
      <c r="H239" s="9" t="s">
        <v>939</v>
      </c>
      <c r="I239" s="9" t="s">
        <v>950</v>
      </c>
      <c r="J239" s="9" t="str">
        <f t="shared" si="3"/>
        <v/>
      </c>
      <c r="K239" s="25" t="s">
        <v>950</v>
      </c>
      <c r="L239" s="13" t="s">
        <v>711</v>
      </c>
      <c r="M239" s="9"/>
    </row>
    <row r="240" spans="1:13" ht="17" x14ac:dyDescent="0.2">
      <c r="A240">
        <v>239</v>
      </c>
      <c r="B240" s="19">
        <v>44336.8125</v>
      </c>
      <c r="C240" s="19" t="s">
        <v>911</v>
      </c>
      <c r="D240" s="19" t="s">
        <v>928</v>
      </c>
      <c r="E240" s="19"/>
      <c r="F240" s="19" t="s">
        <v>922</v>
      </c>
      <c r="G240" s="9" t="s">
        <v>932</v>
      </c>
      <c r="H240" s="9" t="s">
        <v>987</v>
      </c>
      <c r="I240" s="9" t="s">
        <v>1005</v>
      </c>
      <c r="J240" s="9" t="str">
        <f t="shared" si="3"/>
        <v/>
      </c>
      <c r="K240" s="9" t="s">
        <v>1005</v>
      </c>
      <c r="L240" s="13" t="s">
        <v>717</v>
      </c>
      <c r="M240" s="9"/>
    </row>
    <row r="241" spans="1:13" ht="17" x14ac:dyDescent="0.2">
      <c r="A241">
        <v>240</v>
      </c>
      <c r="B241" s="19">
        <v>44336.8125</v>
      </c>
      <c r="C241" s="19" t="s">
        <v>911</v>
      </c>
      <c r="D241" s="19" t="s">
        <v>928</v>
      </c>
      <c r="E241" s="19"/>
      <c r="F241" s="19" t="s">
        <v>922</v>
      </c>
      <c r="G241" s="9" t="s">
        <v>932</v>
      </c>
      <c r="H241" s="9" t="s">
        <v>1018</v>
      </c>
      <c r="I241" s="9" t="s">
        <v>967</v>
      </c>
      <c r="J241" s="9" t="str">
        <f t="shared" si="3"/>
        <v/>
      </c>
      <c r="K241" s="9" t="s">
        <v>967</v>
      </c>
      <c r="L241" s="13" t="s">
        <v>646</v>
      </c>
      <c r="M241" s="9"/>
    </row>
    <row r="242" spans="1:13" ht="17" x14ac:dyDescent="0.2">
      <c r="A242">
        <v>241</v>
      </c>
      <c r="B242" s="19">
        <v>44336.8125</v>
      </c>
      <c r="C242" s="19" t="s">
        <v>911</v>
      </c>
      <c r="D242" s="19" t="s">
        <v>928</v>
      </c>
      <c r="E242" s="19"/>
      <c r="F242" s="19" t="s">
        <v>922</v>
      </c>
      <c r="G242" s="9" t="s">
        <v>932</v>
      </c>
      <c r="H242" s="9" t="s">
        <v>1043</v>
      </c>
      <c r="I242" s="9" t="s">
        <v>1080</v>
      </c>
      <c r="J242" s="9" t="str">
        <f t="shared" si="3"/>
        <v>Intermediates 1</v>
      </c>
      <c r="K242" s="25" t="s">
        <v>1031</v>
      </c>
      <c r="L242" s="13" t="s">
        <v>718</v>
      </c>
      <c r="M242" s="9"/>
    </row>
    <row r="243" spans="1:13" ht="17" x14ac:dyDescent="0.2">
      <c r="A243">
        <v>242</v>
      </c>
      <c r="B243" s="19">
        <v>44336.8125</v>
      </c>
      <c r="C243" s="19" t="s">
        <v>911</v>
      </c>
      <c r="D243" s="19" t="s">
        <v>928</v>
      </c>
      <c r="E243" s="19"/>
      <c r="F243" s="19" t="s">
        <v>922</v>
      </c>
      <c r="G243" s="9" t="s">
        <v>932</v>
      </c>
      <c r="H243" s="9" t="s">
        <v>1058</v>
      </c>
      <c r="I243" s="9" t="s">
        <v>131</v>
      </c>
      <c r="J243" s="9" t="str">
        <f t="shared" si="3"/>
        <v/>
      </c>
      <c r="K243" s="9" t="s">
        <v>131</v>
      </c>
      <c r="L243" s="13" t="s">
        <v>719</v>
      </c>
      <c r="M243" s="9"/>
    </row>
    <row r="244" spans="1:13" ht="17" x14ac:dyDescent="0.2">
      <c r="A244">
        <v>243</v>
      </c>
      <c r="B244" s="19">
        <v>44336.8125</v>
      </c>
      <c r="C244" s="19" t="s">
        <v>911</v>
      </c>
      <c r="D244" s="19" t="s">
        <v>928</v>
      </c>
      <c r="E244" s="19"/>
      <c r="F244" s="19" t="s">
        <v>922</v>
      </c>
      <c r="G244" s="9" t="s">
        <v>932</v>
      </c>
      <c r="H244" s="9" t="s">
        <v>1068</v>
      </c>
      <c r="I244" s="9" t="s">
        <v>1076</v>
      </c>
      <c r="J244" s="9" t="str">
        <f t="shared" si="3"/>
        <v>Intermediates</v>
      </c>
      <c r="K244" s="25" t="s">
        <v>1077</v>
      </c>
      <c r="L244" s="13" t="s">
        <v>720</v>
      </c>
      <c r="M244" s="9"/>
    </row>
    <row r="245" spans="1:13" ht="17" x14ac:dyDescent="0.2">
      <c r="A245">
        <v>244</v>
      </c>
      <c r="B245" s="19">
        <v>44336.8125</v>
      </c>
      <c r="C245" s="19" t="s">
        <v>911</v>
      </c>
      <c r="D245" s="19" t="s">
        <v>926</v>
      </c>
      <c r="E245" s="19" t="s">
        <v>930</v>
      </c>
      <c r="F245" s="19" t="s">
        <v>922</v>
      </c>
      <c r="G245" s="9" t="s">
        <v>932</v>
      </c>
      <c r="H245" s="9" t="s">
        <v>939</v>
      </c>
      <c r="I245" s="9" t="s">
        <v>967</v>
      </c>
      <c r="J245" s="9" t="str">
        <f t="shared" si="3"/>
        <v/>
      </c>
      <c r="K245" s="9" t="s">
        <v>967</v>
      </c>
      <c r="L245" s="14" t="s">
        <v>361</v>
      </c>
      <c r="M245" s="14" t="s">
        <v>724</v>
      </c>
    </row>
    <row r="246" spans="1:13" ht="17" x14ac:dyDescent="0.2">
      <c r="A246">
        <v>245</v>
      </c>
      <c r="B246" s="19">
        <v>44336.8125</v>
      </c>
      <c r="C246" s="19" t="s">
        <v>911</v>
      </c>
      <c r="D246" s="19" t="s">
        <v>926</v>
      </c>
      <c r="E246" s="19" t="s">
        <v>930</v>
      </c>
      <c r="F246" s="19" t="s">
        <v>922</v>
      </c>
      <c r="G246" s="9" t="s">
        <v>932</v>
      </c>
      <c r="H246" s="9" t="s">
        <v>987</v>
      </c>
      <c r="I246" s="9" t="s">
        <v>950</v>
      </c>
      <c r="J246" s="9" t="str">
        <f t="shared" si="3"/>
        <v/>
      </c>
      <c r="K246" s="25" t="s">
        <v>950</v>
      </c>
      <c r="L246" s="14" t="s">
        <v>362</v>
      </c>
      <c r="M246" s="14" t="s">
        <v>725</v>
      </c>
    </row>
    <row r="247" spans="1:13" ht="17" x14ac:dyDescent="0.2">
      <c r="A247">
        <v>246</v>
      </c>
      <c r="B247" s="19">
        <v>44336.8125</v>
      </c>
      <c r="C247" s="19" t="s">
        <v>911</v>
      </c>
      <c r="D247" s="19" t="s">
        <v>926</v>
      </c>
      <c r="E247" s="19" t="s">
        <v>930</v>
      </c>
      <c r="F247" s="19" t="s">
        <v>922</v>
      </c>
      <c r="G247" s="9" t="s">
        <v>932</v>
      </c>
      <c r="H247" s="9" t="s">
        <v>1018</v>
      </c>
      <c r="I247" s="9" t="s">
        <v>1076</v>
      </c>
      <c r="J247" s="9" t="str">
        <f t="shared" si="3"/>
        <v>Intermediates</v>
      </c>
      <c r="K247" s="25" t="s">
        <v>1077</v>
      </c>
      <c r="L247" s="14" t="s">
        <v>721</v>
      </c>
      <c r="M247" s="14" t="s">
        <v>726</v>
      </c>
    </row>
    <row r="248" spans="1:13" ht="17" x14ac:dyDescent="0.2">
      <c r="A248">
        <v>247</v>
      </c>
      <c r="B248" s="19">
        <v>44336.8125</v>
      </c>
      <c r="C248" s="19" t="s">
        <v>911</v>
      </c>
      <c r="D248" s="19" t="s">
        <v>926</v>
      </c>
      <c r="E248" s="19" t="s">
        <v>930</v>
      </c>
      <c r="F248" s="19" t="s">
        <v>922</v>
      </c>
      <c r="G248" s="9" t="s">
        <v>932</v>
      </c>
      <c r="H248" s="9" t="s">
        <v>1043</v>
      </c>
      <c r="I248" s="9" t="s">
        <v>131</v>
      </c>
      <c r="J248" s="9" t="str">
        <f t="shared" si="3"/>
        <v/>
      </c>
      <c r="K248" s="9" t="s">
        <v>131</v>
      </c>
      <c r="L248" s="14" t="s">
        <v>647</v>
      </c>
      <c r="M248" s="14" t="s">
        <v>727</v>
      </c>
    </row>
    <row r="249" spans="1:13" ht="17" x14ac:dyDescent="0.2">
      <c r="A249">
        <v>248</v>
      </c>
      <c r="B249" s="19">
        <v>44336.8125</v>
      </c>
      <c r="C249" s="19" t="s">
        <v>911</v>
      </c>
      <c r="D249" s="19" t="s">
        <v>926</v>
      </c>
      <c r="E249" s="19" t="s">
        <v>930</v>
      </c>
      <c r="F249" s="19" t="s">
        <v>922</v>
      </c>
      <c r="G249" s="9" t="s">
        <v>932</v>
      </c>
      <c r="H249" s="9" t="s">
        <v>1058</v>
      </c>
      <c r="I249" s="9" t="s">
        <v>1005</v>
      </c>
      <c r="J249" s="9" t="str">
        <f t="shared" si="3"/>
        <v/>
      </c>
      <c r="K249" s="9" t="s">
        <v>1005</v>
      </c>
      <c r="L249" s="14" t="s">
        <v>722</v>
      </c>
      <c r="M249" s="14" t="s">
        <v>700</v>
      </c>
    </row>
    <row r="250" spans="1:13" ht="17" x14ac:dyDescent="0.2">
      <c r="A250">
        <v>249</v>
      </c>
      <c r="B250" s="19">
        <v>44336.8125</v>
      </c>
      <c r="C250" s="19" t="s">
        <v>911</v>
      </c>
      <c r="D250" s="19" t="s">
        <v>926</v>
      </c>
      <c r="E250" s="19" t="s">
        <v>930</v>
      </c>
      <c r="F250" s="19" t="s">
        <v>922</v>
      </c>
      <c r="G250" s="9" t="s">
        <v>932</v>
      </c>
      <c r="H250" s="9" t="s">
        <v>1068</v>
      </c>
      <c r="I250" s="9" t="s">
        <v>1080</v>
      </c>
      <c r="J250" s="9" t="str">
        <f t="shared" si="3"/>
        <v>Intermediates 1</v>
      </c>
      <c r="K250" s="25" t="s">
        <v>1031</v>
      </c>
      <c r="L250" s="14" t="s">
        <v>723</v>
      </c>
      <c r="M250" s="14" t="s">
        <v>728</v>
      </c>
    </row>
    <row r="251" spans="1:13" ht="17" x14ac:dyDescent="0.2">
      <c r="A251">
        <v>250</v>
      </c>
      <c r="B251" s="19">
        <v>44337.75</v>
      </c>
      <c r="C251" s="19" t="s">
        <v>914</v>
      </c>
      <c r="D251" s="19" t="s">
        <v>921</v>
      </c>
      <c r="E251" s="19"/>
      <c r="F251" s="19" t="s">
        <v>923</v>
      </c>
      <c r="G251" s="9" t="s">
        <v>936</v>
      </c>
      <c r="H251" s="9" t="s">
        <v>939</v>
      </c>
      <c r="I251" s="9" t="s">
        <v>1076</v>
      </c>
      <c r="J251" s="9" t="str">
        <f t="shared" si="3"/>
        <v>Sub Junior 3</v>
      </c>
      <c r="K251" s="25" t="s">
        <v>945</v>
      </c>
      <c r="L251" s="13" t="s">
        <v>729</v>
      </c>
      <c r="M251" s="9"/>
    </row>
    <row r="252" spans="1:13" ht="17" x14ac:dyDescent="0.2">
      <c r="A252">
        <v>251</v>
      </c>
      <c r="B252" s="19">
        <v>44337.75</v>
      </c>
      <c r="C252" s="19" t="s">
        <v>914</v>
      </c>
      <c r="D252" s="19" t="s">
        <v>921</v>
      </c>
      <c r="E252" s="19"/>
      <c r="F252" s="19" t="s">
        <v>923</v>
      </c>
      <c r="G252" s="9" t="s">
        <v>936</v>
      </c>
      <c r="H252" s="9" t="s">
        <v>987</v>
      </c>
      <c r="I252" s="9" t="s">
        <v>1076</v>
      </c>
      <c r="J252" s="9" t="str">
        <f t="shared" si="3"/>
        <v>Sub Junior 2</v>
      </c>
      <c r="K252" s="25" t="s">
        <v>992</v>
      </c>
      <c r="L252" s="13" t="s">
        <v>730</v>
      </c>
      <c r="M252" s="9"/>
    </row>
    <row r="253" spans="1:13" ht="17" x14ac:dyDescent="0.2">
      <c r="A253">
        <v>252</v>
      </c>
      <c r="B253" s="19">
        <v>44337.75</v>
      </c>
      <c r="C253" s="19" t="s">
        <v>914</v>
      </c>
      <c r="D253" s="19" t="s">
        <v>921</v>
      </c>
      <c r="E253" s="19"/>
      <c r="F253" s="19" t="s">
        <v>923</v>
      </c>
      <c r="G253" s="9" t="s">
        <v>936</v>
      </c>
      <c r="H253" s="9" t="s">
        <v>1018</v>
      </c>
      <c r="I253" s="9" t="s">
        <v>145</v>
      </c>
      <c r="J253" s="9" t="str">
        <f t="shared" si="3"/>
        <v>Sub Junior 2</v>
      </c>
      <c r="K253" s="25" t="s">
        <v>1024</v>
      </c>
      <c r="L253" s="13" t="s">
        <v>731</v>
      </c>
      <c r="M253" s="9"/>
    </row>
    <row r="254" spans="1:13" ht="17" x14ac:dyDescent="0.2">
      <c r="A254">
        <v>253</v>
      </c>
      <c r="B254" s="19">
        <v>44337.75</v>
      </c>
      <c r="C254" s="19" t="s">
        <v>914</v>
      </c>
      <c r="D254" s="19" t="s">
        <v>921</v>
      </c>
      <c r="E254" s="19"/>
      <c r="F254" s="19" t="s">
        <v>923</v>
      </c>
      <c r="G254" s="9" t="s">
        <v>936</v>
      </c>
      <c r="H254" s="9" t="s">
        <v>1043</v>
      </c>
      <c r="I254" s="9" t="s">
        <v>1075</v>
      </c>
      <c r="J254" s="9" t="str">
        <f t="shared" si="3"/>
        <v>Sub Junior 2</v>
      </c>
      <c r="K254" s="25" t="s">
        <v>1021</v>
      </c>
      <c r="L254" s="13" t="s">
        <v>732</v>
      </c>
      <c r="M254" s="9"/>
    </row>
    <row r="255" spans="1:13" ht="17" x14ac:dyDescent="0.2">
      <c r="A255">
        <v>254</v>
      </c>
      <c r="B255" s="19">
        <v>44337.75</v>
      </c>
      <c r="C255" s="19" t="s">
        <v>914</v>
      </c>
      <c r="D255" s="19" t="s">
        <v>928</v>
      </c>
      <c r="E255" s="19"/>
      <c r="F255" s="19" t="s">
        <v>923</v>
      </c>
      <c r="G255" s="9" t="s">
        <v>936</v>
      </c>
      <c r="H255" s="9" t="s">
        <v>939</v>
      </c>
      <c r="I255" s="9" t="s">
        <v>1076</v>
      </c>
      <c r="J255" s="9" t="str">
        <f t="shared" si="3"/>
        <v>Sub Junior 3</v>
      </c>
      <c r="K255" s="25" t="s">
        <v>945</v>
      </c>
      <c r="L255" s="13" t="s">
        <v>729</v>
      </c>
      <c r="M255" s="9"/>
    </row>
    <row r="256" spans="1:13" ht="17" x14ac:dyDescent="0.2">
      <c r="A256">
        <v>255</v>
      </c>
      <c r="B256" s="19">
        <v>44337.75</v>
      </c>
      <c r="C256" s="19" t="s">
        <v>914</v>
      </c>
      <c r="D256" s="19" t="s">
        <v>928</v>
      </c>
      <c r="E256" s="19"/>
      <c r="F256" s="19" t="s">
        <v>923</v>
      </c>
      <c r="G256" s="9" t="s">
        <v>936</v>
      </c>
      <c r="H256" s="9" t="s">
        <v>987</v>
      </c>
      <c r="I256" s="9" t="s">
        <v>1076</v>
      </c>
      <c r="J256" s="9" t="str">
        <f t="shared" si="3"/>
        <v>Sub Junior 2</v>
      </c>
      <c r="K256" s="25" t="s">
        <v>992</v>
      </c>
      <c r="L256" s="13" t="s">
        <v>730</v>
      </c>
      <c r="M256" s="9"/>
    </row>
    <row r="257" spans="1:13" ht="17" x14ac:dyDescent="0.2">
      <c r="A257">
        <v>256</v>
      </c>
      <c r="B257" s="19">
        <v>44337.75</v>
      </c>
      <c r="C257" s="19" t="s">
        <v>914</v>
      </c>
      <c r="D257" s="19" t="s">
        <v>928</v>
      </c>
      <c r="E257" s="19"/>
      <c r="F257" s="19" t="s">
        <v>923</v>
      </c>
      <c r="G257" s="9" t="s">
        <v>936</v>
      </c>
      <c r="H257" s="9" t="s">
        <v>1018</v>
      </c>
      <c r="I257" s="9" t="s">
        <v>145</v>
      </c>
      <c r="J257" s="9" t="str">
        <f t="shared" si="3"/>
        <v>Sub Junior 2</v>
      </c>
      <c r="K257" s="25" t="s">
        <v>1024</v>
      </c>
      <c r="L257" s="13" t="s">
        <v>731</v>
      </c>
      <c r="M257" s="9"/>
    </row>
    <row r="258" spans="1:13" ht="17" x14ac:dyDescent="0.2">
      <c r="A258">
        <v>257</v>
      </c>
      <c r="B258" s="19">
        <v>44337.75</v>
      </c>
      <c r="C258" s="19" t="s">
        <v>914</v>
      </c>
      <c r="D258" s="19" t="s">
        <v>928</v>
      </c>
      <c r="E258" s="19"/>
      <c r="F258" s="19" t="s">
        <v>923</v>
      </c>
      <c r="G258" s="9" t="s">
        <v>936</v>
      </c>
      <c r="H258" s="9" t="s">
        <v>1043</v>
      </c>
      <c r="I258" s="9" t="s">
        <v>1075</v>
      </c>
      <c r="J258" s="9" t="str">
        <f t="shared" ref="J258:J321" si="4">SUBSTITUTE(SUBSTITUTE(K258,I258&amp;" ",""),I258,"")</f>
        <v>Sub Junior 2</v>
      </c>
      <c r="K258" s="25" t="s">
        <v>1021</v>
      </c>
      <c r="L258" s="13" t="s">
        <v>732</v>
      </c>
      <c r="M258" s="9"/>
    </row>
    <row r="259" spans="1:13" ht="17" x14ac:dyDescent="0.2">
      <c r="A259">
        <v>258</v>
      </c>
      <c r="B259" s="19">
        <v>44337.75</v>
      </c>
      <c r="C259" s="19" t="s">
        <v>914</v>
      </c>
      <c r="D259" s="19" t="s">
        <v>929</v>
      </c>
      <c r="E259" s="19" t="s">
        <v>930</v>
      </c>
      <c r="F259" s="19" t="s">
        <v>923</v>
      </c>
      <c r="G259" s="9" t="s">
        <v>936</v>
      </c>
      <c r="H259" s="9" t="s">
        <v>939</v>
      </c>
      <c r="I259" s="9" t="s">
        <v>1076</v>
      </c>
      <c r="J259" s="9" t="str">
        <f t="shared" si="4"/>
        <v>Sub Junior 3</v>
      </c>
      <c r="K259" s="25" t="s">
        <v>945</v>
      </c>
      <c r="L259" s="14" t="s">
        <v>729</v>
      </c>
      <c r="M259" s="14" t="s">
        <v>734</v>
      </c>
    </row>
    <row r="260" spans="1:13" ht="17" x14ac:dyDescent="0.2">
      <c r="A260">
        <v>259</v>
      </c>
      <c r="B260" s="19">
        <v>44337.75</v>
      </c>
      <c r="C260" s="19" t="s">
        <v>914</v>
      </c>
      <c r="D260" s="19" t="s">
        <v>929</v>
      </c>
      <c r="E260" s="19" t="s">
        <v>930</v>
      </c>
      <c r="F260" s="19" t="s">
        <v>923</v>
      </c>
      <c r="G260" s="9" t="s">
        <v>936</v>
      </c>
      <c r="H260" s="9" t="s">
        <v>987</v>
      </c>
      <c r="I260" s="9" t="s">
        <v>1076</v>
      </c>
      <c r="J260" s="9" t="str">
        <f t="shared" si="4"/>
        <v>Sub Junior 2</v>
      </c>
      <c r="K260" s="25" t="s">
        <v>992</v>
      </c>
      <c r="L260" s="14" t="s">
        <v>730</v>
      </c>
      <c r="M260" s="14" t="s">
        <v>735</v>
      </c>
    </row>
    <row r="261" spans="1:13" ht="17" x14ac:dyDescent="0.2">
      <c r="A261">
        <v>260</v>
      </c>
      <c r="B261" s="19">
        <v>44337.75</v>
      </c>
      <c r="C261" s="19" t="s">
        <v>914</v>
      </c>
      <c r="D261" s="19" t="s">
        <v>929</v>
      </c>
      <c r="E261" s="19" t="s">
        <v>930</v>
      </c>
      <c r="F261" s="19" t="s">
        <v>923</v>
      </c>
      <c r="G261" s="9" t="s">
        <v>936</v>
      </c>
      <c r="H261" s="9" t="s">
        <v>1018</v>
      </c>
      <c r="I261" s="9" t="s">
        <v>1075</v>
      </c>
      <c r="J261" s="9" t="str">
        <f t="shared" si="4"/>
        <v>Sub Junior 2</v>
      </c>
      <c r="K261" s="25" t="s">
        <v>1021</v>
      </c>
      <c r="L261" s="14" t="s">
        <v>733</v>
      </c>
      <c r="M261" s="14" t="s">
        <v>736</v>
      </c>
    </row>
    <row r="262" spans="1:13" ht="17" x14ac:dyDescent="0.2">
      <c r="A262">
        <v>261</v>
      </c>
      <c r="B262" s="19">
        <v>44337.8125</v>
      </c>
      <c r="C262" s="19" t="s">
        <v>914</v>
      </c>
      <c r="D262" s="19" t="s">
        <v>921</v>
      </c>
      <c r="E262" s="19"/>
      <c r="F262" s="19" t="s">
        <v>923</v>
      </c>
      <c r="G262" s="9" t="s">
        <v>932</v>
      </c>
      <c r="H262" s="9" t="s">
        <v>939</v>
      </c>
      <c r="I262" s="9" t="s">
        <v>127</v>
      </c>
      <c r="J262" s="9" t="str">
        <f t="shared" si="4"/>
        <v>Sub Junior</v>
      </c>
      <c r="K262" s="25" t="s">
        <v>959</v>
      </c>
      <c r="L262" s="13" t="s">
        <v>737</v>
      </c>
      <c r="M262" s="9"/>
    </row>
    <row r="263" spans="1:13" ht="17" x14ac:dyDescent="0.2">
      <c r="A263">
        <v>262</v>
      </c>
      <c r="B263" s="19">
        <v>44337.8125</v>
      </c>
      <c r="C263" s="19" t="s">
        <v>914</v>
      </c>
      <c r="D263" s="19" t="s">
        <v>921</v>
      </c>
      <c r="E263" s="19"/>
      <c r="F263" s="19" t="s">
        <v>923</v>
      </c>
      <c r="G263" s="9" t="s">
        <v>932</v>
      </c>
      <c r="H263" s="9" t="s">
        <v>987</v>
      </c>
      <c r="I263" s="9" t="s">
        <v>1075</v>
      </c>
      <c r="J263" s="9" t="str">
        <f t="shared" si="4"/>
        <v>Sub Junior</v>
      </c>
      <c r="K263" s="25" t="s">
        <v>993</v>
      </c>
      <c r="L263" s="13" t="s">
        <v>738</v>
      </c>
      <c r="M263" s="9"/>
    </row>
    <row r="264" spans="1:13" ht="17" x14ac:dyDescent="0.2">
      <c r="A264">
        <v>263</v>
      </c>
      <c r="B264" s="19">
        <v>44337.8125</v>
      </c>
      <c r="C264" s="19" t="s">
        <v>914</v>
      </c>
      <c r="D264" s="19" t="s">
        <v>921</v>
      </c>
      <c r="E264" s="19"/>
      <c r="F264" s="19" t="s">
        <v>923</v>
      </c>
      <c r="G264" s="9" t="s">
        <v>932</v>
      </c>
      <c r="H264" s="9" t="s">
        <v>1018</v>
      </c>
      <c r="I264" s="9" t="s">
        <v>1005</v>
      </c>
      <c r="J264" s="9" t="str">
        <f t="shared" si="4"/>
        <v/>
      </c>
      <c r="K264" s="9" t="s">
        <v>1005</v>
      </c>
      <c r="L264" s="13" t="s">
        <v>1084</v>
      </c>
      <c r="M264" s="9"/>
    </row>
    <row r="265" spans="1:13" ht="17" x14ac:dyDescent="0.2">
      <c r="A265">
        <v>264</v>
      </c>
      <c r="B265" s="19">
        <v>44337.8125</v>
      </c>
      <c r="C265" s="19" t="s">
        <v>914</v>
      </c>
      <c r="D265" s="19" t="s">
        <v>921</v>
      </c>
      <c r="E265" s="19"/>
      <c r="F265" s="19" t="s">
        <v>923</v>
      </c>
      <c r="G265" s="9" t="s">
        <v>932</v>
      </c>
      <c r="H265" s="9" t="s">
        <v>1043</v>
      </c>
      <c r="I265" s="9" t="s">
        <v>149</v>
      </c>
      <c r="J265" s="9" t="str">
        <f t="shared" si="4"/>
        <v>Sub Junior</v>
      </c>
      <c r="K265" s="9" t="s">
        <v>1056</v>
      </c>
      <c r="L265" s="13" t="s">
        <v>740</v>
      </c>
      <c r="M265" s="9"/>
    </row>
    <row r="266" spans="1:13" ht="17" x14ac:dyDescent="0.2">
      <c r="A266">
        <v>265</v>
      </c>
      <c r="B266" s="19">
        <v>44337.8125</v>
      </c>
      <c r="C266" s="19" t="s">
        <v>914</v>
      </c>
      <c r="D266" s="19" t="s">
        <v>921</v>
      </c>
      <c r="E266" s="19"/>
      <c r="F266" s="19" t="s">
        <v>923</v>
      </c>
      <c r="G266" s="9" t="s">
        <v>932</v>
      </c>
      <c r="H266" s="9" t="s">
        <v>1058</v>
      </c>
      <c r="I266" s="9" t="s">
        <v>145</v>
      </c>
      <c r="J266" s="9" t="str">
        <f t="shared" si="4"/>
        <v>Sub Junior</v>
      </c>
      <c r="K266" s="25" t="s">
        <v>1023</v>
      </c>
      <c r="L266" s="13" t="s">
        <v>741</v>
      </c>
      <c r="M266" s="9"/>
    </row>
    <row r="267" spans="1:13" ht="17" x14ac:dyDescent="0.2">
      <c r="A267">
        <v>266</v>
      </c>
      <c r="B267" s="19">
        <v>44337.8125</v>
      </c>
      <c r="C267" s="19" t="s">
        <v>914</v>
      </c>
      <c r="D267" s="19" t="s">
        <v>921</v>
      </c>
      <c r="E267" s="19"/>
      <c r="F267" s="19" t="s">
        <v>923</v>
      </c>
      <c r="G267" s="9" t="s">
        <v>932</v>
      </c>
      <c r="H267" s="9" t="s">
        <v>1068</v>
      </c>
      <c r="I267" s="9" t="s">
        <v>1076</v>
      </c>
      <c r="J267" s="9" t="str">
        <f t="shared" si="4"/>
        <v>Sub Junior</v>
      </c>
      <c r="K267" s="25" t="s">
        <v>944</v>
      </c>
      <c r="L267" s="13" t="s">
        <v>742</v>
      </c>
      <c r="M267" s="9"/>
    </row>
    <row r="268" spans="1:13" ht="17" x14ac:dyDescent="0.2">
      <c r="A268">
        <v>267</v>
      </c>
      <c r="B268" s="19">
        <v>44337.8125</v>
      </c>
      <c r="C268" s="19" t="s">
        <v>914</v>
      </c>
      <c r="D268" s="19" t="s">
        <v>928</v>
      </c>
      <c r="E268" s="19"/>
      <c r="F268" s="19" t="s">
        <v>923</v>
      </c>
      <c r="G268" s="9" t="s">
        <v>932</v>
      </c>
      <c r="H268" s="9" t="s">
        <v>939</v>
      </c>
      <c r="I268" s="9" t="s">
        <v>1005</v>
      </c>
      <c r="J268" s="9" t="str">
        <f t="shared" si="4"/>
        <v/>
      </c>
      <c r="K268" s="9" t="s">
        <v>1005</v>
      </c>
      <c r="L268" s="13" t="s">
        <v>1085</v>
      </c>
      <c r="M268" s="9"/>
    </row>
    <row r="269" spans="1:13" ht="17" x14ac:dyDescent="0.2">
      <c r="A269">
        <v>268</v>
      </c>
      <c r="B269" s="19">
        <v>44337.8125</v>
      </c>
      <c r="C269" s="19" t="s">
        <v>914</v>
      </c>
      <c r="D269" s="19" t="s">
        <v>928</v>
      </c>
      <c r="E269" s="19"/>
      <c r="F269" s="19" t="s">
        <v>923</v>
      </c>
      <c r="G269" s="9" t="s">
        <v>932</v>
      </c>
      <c r="H269" s="9" t="s">
        <v>987</v>
      </c>
      <c r="I269" s="9" t="s">
        <v>1075</v>
      </c>
      <c r="J269" s="9" t="str">
        <f t="shared" si="4"/>
        <v>Sub Junior</v>
      </c>
      <c r="K269" s="25" t="s">
        <v>993</v>
      </c>
      <c r="L269" s="13" t="s">
        <v>738</v>
      </c>
      <c r="M269" s="9"/>
    </row>
    <row r="270" spans="1:13" ht="17" x14ac:dyDescent="0.2">
      <c r="A270">
        <v>269</v>
      </c>
      <c r="B270" s="19">
        <v>44337.8125</v>
      </c>
      <c r="C270" s="19" t="s">
        <v>914</v>
      </c>
      <c r="D270" s="19" t="s">
        <v>928</v>
      </c>
      <c r="E270" s="19"/>
      <c r="F270" s="19" t="s">
        <v>923</v>
      </c>
      <c r="G270" s="9" t="s">
        <v>932</v>
      </c>
      <c r="H270" s="9" t="s">
        <v>1018</v>
      </c>
      <c r="I270" s="9" t="s">
        <v>145</v>
      </c>
      <c r="J270" s="9" t="str">
        <f t="shared" si="4"/>
        <v>Sub Junior</v>
      </c>
      <c r="K270" s="25" t="s">
        <v>1023</v>
      </c>
      <c r="L270" s="13" t="s">
        <v>744</v>
      </c>
      <c r="M270" s="9"/>
    </row>
    <row r="271" spans="1:13" ht="17" x14ac:dyDescent="0.2">
      <c r="A271">
        <v>270</v>
      </c>
      <c r="B271" s="19">
        <v>44337.8125</v>
      </c>
      <c r="C271" s="19" t="s">
        <v>914</v>
      </c>
      <c r="D271" s="19" t="s">
        <v>928</v>
      </c>
      <c r="E271" s="19"/>
      <c r="F271" s="19" t="s">
        <v>923</v>
      </c>
      <c r="G271" s="9" t="s">
        <v>932</v>
      </c>
      <c r="H271" s="9" t="s">
        <v>1043</v>
      </c>
      <c r="I271" s="9" t="s">
        <v>1076</v>
      </c>
      <c r="J271" s="9" t="str">
        <f t="shared" si="4"/>
        <v>Sub Junior</v>
      </c>
      <c r="K271" s="25" t="s">
        <v>944</v>
      </c>
      <c r="L271" s="13" t="s">
        <v>745</v>
      </c>
      <c r="M271" s="9"/>
    </row>
    <row r="272" spans="1:13" ht="17" x14ac:dyDescent="0.2">
      <c r="A272">
        <v>271</v>
      </c>
      <c r="B272" s="19">
        <v>44337.8125</v>
      </c>
      <c r="C272" s="19" t="s">
        <v>914</v>
      </c>
      <c r="D272" s="19" t="s">
        <v>928</v>
      </c>
      <c r="E272" s="19"/>
      <c r="F272" s="19" t="s">
        <v>923</v>
      </c>
      <c r="G272" s="9" t="s">
        <v>932</v>
      </c>
      <c r="H272" s="9" t="s">
        <v>1058</v>
      </c>
      <c r="I272" s="9" t="s">
        <v>127</v>
      </c>
      <c r="J272" s="9" t="str">
        <f t="shared" si="4"/>
        <v>Sub Junior</v>
      </c>
      <c r="K272" s="25" t="s">
        <v>959</v>
      </c>
      <c r="L272" s="13" t="s">
        <v>746</v>
      </c>
      <c r="M272" s="9"/>
    </row>
    <row r="273" spans="1:13" ht="17" x14ac:dyDescent="0.2">
      <c r="A273">
        <v>272</v>
      </c>
      <c r="B273" s="19">
        <v>44337.8125</v>
      </c>
      <c r="C273" s="19" t="s">
        <v>914</v>
      </c>
      <c r="D273" s="19" t="s">
        <v>928</v>
      </c>
      <c r="E273" s="19"/>
      <c r="F273" s="19" t="s">
        <v>923</v>
      </c>
      <c r="G273" s="9" t="s">
        <v>932</v>
      </c>
      <c r="H273" s="9" t="s">
        <v>1068</v>
      </c>
      <c r="I273" s="9" t="s">
        <v>149</v>
      </c>
      <c r="J273" s="9" t="str">
        <f t="shared" si="4"/>
        <v>Sub Junior</v>
      </c>
      <c r="K273" s="9" t="s">
        <v>1056</v>
      </c>
      <c r="L273" s="13" t="s">
        <v>747</v>
      </c>
      <c r="M273" s="9"/>
    </row>
    <row r="274" spans="1:13" ht="17" x14ac:dyDescent="0.2">
      <c r="A274">
        <v>273</v>
      </c>
      <c r="B274" s="19">
        <v>44337.8125</v>
      </c>
      <c r="C274" s="19" t="s">
        <v>914</v>
      </c>
      <c r="D274" s="19" t="s">
        <v>929</v>
      </c>
      <c r="E274" s="19" t="s">
        <v>930</v>
      </c>
      <c r="F274" s="19" t="s">
        <v>923</v>
      </c>
      <c r="G274" s="9" t="s">
        <v>932</v>
      </c>
      <c r="H274" s="9" t="s">
        <v>939</v>
      </c>
      <c r="I274" s="9" t="s">
        <v>1076</v>
      </c>
      <c r="J274" s="9" t="str">
        <f t="shared" si="4"/>
        <v>Sub Junior</v>
      </c>
      <c r="K274" s="25" t="s">
        <v>944</v>
      </c>
      <c r="L274" s="14" t="s">
        <v>748</v>
      </c>
      <c r="M274" s="14" t="s">
        <v>752</v>
      </c>
    </row>
    <row r="275" spans="1:13" ht="17" x14ac:dyDescent="0.2">
      <c r="A275">
        <v>274</v>
      </c>
      <c r="B275" s="19">
        <v>44337.8125</v>
      </c>
      <c r="C275" s="19" t="s">
        <v>914</v>
      </c>
      <c r="D275" s="19" t="s">
        <v>929</v>
      </c>
      <c r="E275" s="19" t="s">
        <v>930</v>
      </c>
      <c r="F275" s="19" t="s">
        <v>923</v>
      </c>
      <c r="G275" s="9" t="s">
        <v>932</v>
      </c>
      <c r="H275" s="9" t="s">
        <v>987</v>
      </c>
      <c r="I275" s="9" t="s">
        <v>127</v>
      </c>
      <c r="J275" s="9" t="str">
        <f t="shared" si="4"/>
        <v>Sub Junior</v>
      </c>
      <c r="K275" s="25" t="s">
        <v>959</v>
      </c>
      <c r="L275" s="14" t="s">
        <v>749</v>
      </c>
      <c r="M275" s="14" t="s">
        <v>753</v>
      </c>
    </row>
    <row r="276" spans="1:13" ht="17" x14ac:dyDescent="0.2">
      <c r="A276">
        <v>275</v>
      </c>
      <c r="B276" s="19">
        <v>44337.8125</v>
      </c>
      <c r="C276" s="19" t="s">
        <v>914</v>
      </c>
      <c r="D276" s="19" t="s">
        <v>929</v>
      </c>
      <c r="E276" s="19" t="s">
        <v>930</v>
      </c>
      <c r="F276" s="19" t="s">
        <v>923</v>
      </c>
      <c r="G276" s="9" t="s">
        <v>932</v>
      </c>
      <c r="H276" s="9" t="s">
        <v>1018</v>
      </c>
      <c r="I276" s="9" t="s">
        <v>1075</v>
      </c>
      <c r="J276" s="9" t="str">
        <f t="shared" si="4"/>
        <v>Sub Junior</v>
      </c>
      <c r="K276" s="25" t="s">
        <v>993</v>
      </c>
      <c r="L276" s="16" t="s">
        <v>750</v>
      </c>
      <c r="M276" s="17"/>
    </row>
    <row r="277" spans="1:13" ht="17" x14ac:dyDescent="0.2">
      <c r="A277">
        <v>276</v>
      </c>
      <c r="B277" s="19">
        <v>44337.8125</v>
      </c>
      <c r="C277" s="19" t="s">
        <v>914</v>
      </c>
      <c r="D277" s="19" t="s">
        <v>929</v>
      </c>
      <c r="E277" s="19" t="s">
        <v>930</v>
      </c>
      <c r="F277" s="19" t="s">
        <v>923</v>
      </c>
      <c r="G277" s="9" t="s">
        <v>932</v>
      </c>
      <c r="H277" s="9" t="s">
        <v>1043</v>
      </c>
      <c r="I277" s="9" t="s">
        <v>145</v>
      </c>
      <c r="J277" s="9" t="str">
        <f t="shared" si="4"/>
        <v>Sub Junior</v>
      </c>
      <c r="K277" s="25" t="s">
        <v>1023</v>
      </c>
      <c r="L277" s="14" t="s">
        <v>751</v>
      </c>
      <c r="M277" s="14" t="s">
        <v>754</v>
      </c>
    </row>
    <row r="278" spans="1:13" ht="17" x14ac:dyDescent="0.2">
      <c r="A278">
        <v>277</v>
      </c>
      <c r="B278" s="19">
        <v>44337.8125</v>
      </c>
      <c r="C278" s="19" t="s">
        <v>914</v>
      </c>
      <c r="D278" s="19" t="s">
        <v>929</v>
      </c>
      <c r="E278" s="19" t="s">
        <v>930</v>
      </c>
      <c r="F278" s="19" t="s">
        <v>923</v>
      </c>
      <c r="G278" s="9" t="s">
        <v>932</v>
      </c>
      <c r="H278" s="9" t="s">
        <v>1058</v>
      </c>
      <c r="I278" s="9" t="s">
        <v>1005</v>
      </c>
      <c r="J278" s="9" t="str">
        <f t="shared" si="4"/>
        <v/>
      </c>
      <c r="K278" s="9" t="s">
        <v>1005</v>
      </c>
      <c r="L278" s="14" t="s">
        <v>722</v>
      </c>
      <c r="M278" s="14" t="s">
        <v>755</v>
      </c>
    </row>
    <row r="279" spans="1:13" ht="17" x14ac:dyDescent="0.2">
      <c r="A279">
        <v>278</v>
      </c>
      <c r="B279" s="19">
        <v>44337.8125</v>
      </c>
      <c r="C279" s="19" t="s">
        <v>914</v>
      </c>
      <c r="D279" s="19" t="s">
        <v>929</v>
      </c>
      <c r="E279" s="19" t="s">
        <v>930</v>
      </c>
      <c r="F279" s="19" t="s">
        <v>923</v>
      </c>
      <c r="G279" s="9" t="s">
        <v>932</v>
      </c>
      <c r="H279" s="9" t="s">
        <v>1068</v>
      </c>
      <c r="I279" s="9" t="s">
        <v>149</v>
      </c>
      <c r="J279" s="9" t="str">
        <f t="shared" si="4"/>
        <v>Sub Junior</v>
      </c>
      <c r="K279" s="9" t="s">
        <v>1056</v>
      </c>
      <c r="L279" s="14" t="s">
        <v>747</v>
      </c>
      <c r="M279" s="14" t="s">
        <v>756</v>
      </c>
    </row>
    <row r="280" spans="1:13" ht="17" x14ac:dyDescent="0.2">
      <c r="A280">
        <v>279</v>
      </c>
      <c r="B280" s="19">
        <v>44340.75</v>
      </c>
      <c r="C280" s="19" t="s">
        <v>912</v>
      </c>
      <c r="D280" s="19" t="s">
        <v>916</v>
      </c>
      <c r="E280" s="19"/>
      <c r="F280" s="9" t="s">
        <v>919</v>
      </c>
      <c r="G280" s="9"/>
      <c r="H280" s="9" t="s">
        <v>939</v>
      </c>
      <c r="I280" s="9" t="s">
        <v>93</v>
      </c>
      <c r="J280" s="9" t="str">
        <f t="shared" si="4"/>
        <v>Juniors</v>
      </c>
      <c r="K280" s="25" t="s">
        <v>952</v>
      </c>
      <c r="L280" s="13" t="s">
        <v>757</v>
      </c>
      <c r="M280" s="9"/>
    </row>
    <row r="281" spans="1:13" ht="17" x14ac:dyDescent="0.2">
      <c r="A281">
        <v>280</v>
      </c>
      <c r="B281" s="19">
        <v>44340.75</v>
      </c>
      <c r="C281" s="19" t="s">
        <v>912</v>
      </c>
      <c r="D281" s="19" t="s">
        <v>916</v>
      </c>
      <c r="E281" s="19"/>
      <c r="F281" s="9" t="s">
        <v>919</v>
      </c>
      <c r="G281" s="9"/>
      <c r="H281" s="9" t="s">
        <v>987</v>
      </c>
      <c r="I281" s="9" t="s">
        <v>140</v>
      </c>
      <c r="J281" s="9" t="str">
        <f t="shared" si="4"/>
        <v>Junior</v>
      </c>
      <c r="K281" s="25" t="s">
        <v>953</v>
      </c>
      <c r="L281" s="13" t="s">
        <v>758</v>
      </c>
      <c r="M281" s="9"/>
    </row>
    <row r="282" spans="1:13" ht="17" x14ac:dyDescent="0.2">
      <c r="A282">
        <v>281</v>
      </c>
      <c r="B282" s="19">
        <v>44340.75</v>
      </c>
      <c r="C282" s="19" t="s">
        <v>912</v>
      </c>
      <c r="D282" s="19" t="s">
        <v>916</v>
      </c>
      <c r="E282" s="19"/>
      <c r="F282" s="9" t="s">
        <v>919</v>
      </c>
      <c r="G282" s="9"/>
      <c r="H282" s="9" t="s">
        <v>1018</v>
      </c>
      <c r="I282" s="9" t="s">
        <v>1007</v>
      </c>
      <c r="J282" s="9" t="str">
        <f t="shared" si="4"/>
        <v/>
      </c>
      <c r="K282" s="9" t="s">
        <v>1007</v>
      </c>
      <c r="L282" s="13" t="s">
        <v>505</v>
      </c>
      <c r="M282" s="9"/>
    </row>
    <row r="283" spans="1:13" ht="17" x14ac:dyDescent="0.2">
      <c r="A283">
        <v>282</v>
      </c>
      <c r="B283" s="19">
        <v>44340.75</v>
      </c>
      <c r="C283" s="19" t="s">
        <v>912</v>
      </c>
      <c r="D283" s="19" t="s">
        <v>916</v>
      </c>
      <c r="E283" s="19"/>
      <c r="F283" s="9" t="s">
        <v>919</v>
      </c>
      <c r="G283" s="9"/>
      <c r="H283" s="9" t="s">
        <v>1043</v>
      </c>
      <c r="I283" s="9" t="s">
        <v>96</v>
      </c>
      <c r="J283" s="9" t="str">
        <f t="shared" si="4"/>
        <v>Junior</v>
      </c>
      <c r="K283" s="25" t="s">
        <v>1025</v>
      </c>
      <c r="L283" s="13" t="s">
        <v>759</v>
      </c>
      <c r="M283" s="9"/>
    </row>
    <row r="284" spans="1:13" ht="17" x14ac:dyDescent="0.2">
      <c r="A284">
        <v>283</v>
      </c>
      <c r="B284" s="19">
        <v>44340.75</v>
      </c>
      <c r="C284" s="19" t="s">
        <v>912</v>
      </c>
      <c r="D284" s="19" t="s">
        <v>916</v>
      </c>
      <c r="E284" s="19"/>
      <c r="F284" s="9" t="s">
        <v>919</v>
      </c>
      <c r="G284" s="9"/>
      <c r="H284" s="9" t="s">
        <v>1058</v>
      </c>
      <c r="I284" s="9" t="s">
        <v>1086</v>
      </c>
      <c r="J284" s="9" t="str">
        <f t="shared" si="4"/>
        <v>Juniors</v>
      </c>
      <c r="K284" s="9" t="s">
        <v>1064</v>
      </c>
      <c r="L284" s="13" t="s">
        <v>760</v>
      </c>
      <c r="M284" s="9"/>
    </row>
    <row r="285" spans="1:13" ht="17" x14ac:dyDescent="0.2">
      <c r="A285">
        <v>284</v>
      </c>
      <c r="B285" s="19">
        <v>44340.75</v>
      </c>
      <c r="C285" s="19" t="s">
        <v>912</v>
      </c>
      <c r="D285" s="19" t="s">
        <v>916</v>
      </c>
      <c r="E285" s="19"/>
      <c r="F285" s="9" t="s">
        <v>919</v>
      </c>
      <c r="G285" s="9"/>
      <c r="H285" s="9" t="s">
        <v>1068</v>
      </c>
      <c r="I285" s="9" t="s">
        <v>59</v>
      </c>
      <c r="J285" s="9" t="str">
        <f t="shared" si="4"/>
        <v>Junior</v>
      </c>
      <c r="K285" s="9" t="s">
        <v>1036</v>
      </c>
      <c r="L285" s="13" t="s">
        <v>761</v>
      </c>
      <c r="M285" s="9"/>
    </row>
    <row r="286" spans="1:13" ht="17" x14ac:dyDescent="0.2">
      <c r="A286">
        <v>285</v>
      </c>
      <c r="B286" s="19">
        <v>44340.75</v>
      </c>
      <c r="C286" s="19" t="s">
        <v>912</v>
      </c>
      <c r="D286" s="19" t="s">
        <v>924</v>
      </c>
      <c r="E286" s="19"/>
      <c r="F286" s="9" t="s">
        <v>919</v>
      </c>
      <c r="G286" s="9"/>
      <c r="H286" s="9" t="s">
        <v>939</v>
      </c>
      <c r="I286" s="9" t="s">
        <v>93</v>
      </c>
      <c r="J286" s="9" t="str">
        <f t="shared" si="4"/>
        <v>Juniors</v>
      </c>
      <c r="K286" s="25" t="s">
        <v>952</v>
      </c>
      <c r="L286" s="13" t="s">
        <v>757</v>
      </c>
      <c r="M286" s="9"/>
    </row>
    <row r="287" spans="1:13" ht="17" x14ac:dyDescent="0.2">
      <c r="A287">
        <v>286</v>
      </c>
      <c r="B287" s="19">
        <v>44340.75</v>
      </c>
      <c r="C287" s="19" t="s">
        <v>912</v>
      </c>
      <c r="D287" s="19" t="s">
        <v>924</v>
      </c>
      <c r="E287" s="19"/>
      <c r="F287" s="9" t="s">
        <v>919</v>
      </c>
      <c r="G287" s="9"/>
      <c r="H287" s="9" t="s">
        <v>987</v>
      </c>
      <c r="I287" s="9" t="s">
        <v>140</v>
      </c>
      <c r="J287" s="9" t="str">
        <f t="shared" si="4"/>
        <v>Junior</v>
      </c>
      <c r="K287" s="25" t="s">
        <v>953</v>
      </c>
      <c r="L287" s="13" t="s">
        <v>758</v>
      </c>
      <c r="M287" s="9"/>
    </row>
    <row r="288" spans="1:13" ht="17" x14ac:dyDescent="0.2">
      <c r="A288">
        <v>287</v>
      </c>
      <c r="B288" s="19">
        <v>44340.75</v>
      </c>
      <c r="C288" s="19" t="s">
        <v>912</v>
      </c>
      <c r="D288" s="19" t="s">
        <v>924</v>
      </c>
      <c r="E288" s="19"/>
      <c r="F288" s="9" t="s">
        <v>919</v>
      </c>
      <c r="G288" s="9"/>
      <c r="H288" s="9" t="s">
        <v>1018</v>
      </c>
      <c r="I288" s="9" t="s">
        <v>96</v>
      </c>
      <c r="J288" s="9" t="str">
        <f t="shared" si="4"/>
        <v>Junior</v>
      </c>
      <c r="K288" s="25" t="s">
        <v>1025</v>
      </c>
      <c r="L288" s="13" t="s">
        <v>762</v>
      </c>
      <c r="M288" s="9"/>
    </row>
    <row r="289" spans="1:13" ht="17" x14ac:dyDescent="0.2">
      <c r="A289">
        <v>288</v>
      </c>
      <c r="B289" s="19">
        <v>44340.75</v>
      </c>
      <c r="C289" s="19" t="s">
        <v>912</v>
      </c>
      <c r="D289" s="19" t="s">
        <v>924</v>
      </c>
      <c r="E289" s="19"/>
      <c r="F289" s="9" t="s">
        <v>919</v>
      </c>
      <c r="G289" s="9"/>
      <c r="H289" s="9" t="s">
        <v>1043</v>
      </c>
      <c r="I289" s="9" t="s">
        <v>59</v>
      </c>
      <c r="J289" s="9" t="str">
        <f t="shared" si="4"/>
        <v>Junior</v>
      </c>
      <c r="K289" s="9" t="s">
        <v>1036</v>
      </c>
      <c r="L289" s="13" t="s">
        <v>763</v>
      </c>
      <c r="M289" s="9"/>
    </row>
    <row r="290" spans="1:13" ht="17" x14ac:dyDescent="0.2">
      <c r="A290">
        <v>289</v>
      </c>
      <c r="B290" s="19">
        <v>44340.75</v>
      </c>
      <c r="C290" s="19" t="s">
        <v>912</v>
      </c>
      <c r="D290" s="19" t="s">
        <v>924</v>
      </c>
      <c r="E290" s="19"/>
      <c r="F290" s="9" t="s">
        <v>919</v>
      </c>
      <c r="G290" s="9"/>
      <c r="H290" s="9" t="s">
        <v>1058</v>
      </c>
      <c r="I290" s="9" t="s">
        <v>1086</v>
      </c>
      <c r="J290" s="9" t="str">
        <f t="shared" si="4"/>
        <v>Juniors</v>
      </c>
      <c r="K290" s="9" t="s">
        <v>1064</v>
      </c>
      <c r="L290" s="13" t="s">
        <v>760</v>
      </c>
      <c r="M290" s="9"/>
    </row>
    <row r="291" spans="1:13" ht="17" x14ac:dyDescent="0.2">
      <c r="A291">
        <v>290</v>
      </c>
      <c r="B291" s="19">
        <v>44340.75</v>
      </c>
      <c r="C291" s="19" t="s">
        <v>912</v>
      </c>
      <c r="D291" s="19" t="s">
        <v>924</v>
      </c>
      <c r="E291" s="19"/>
      <c r="F291" s="9" t="s">
        <v>919</v>
      </c>
      <c r="G291" s="9"/>
      <c r="H291" s="9" t="s">
        <v>1068</v>
      </c>
      <c r="I291" s="9" t="s">
        <v>1007</v>
      </c>
      <c r="J291" s="9" t="str">
        <f t="shared" si="4"/>
        <v/>
      </c>
      <c r="K291" s="9" t="s">
        <v>1007</v>
      </c>
      <c r="L291" s="13" t="s">
        <v>497</v>
      </c>
      <c r="M291" s="9"/>
    </row>
    <row r="292" spans="1:13" ht="17" x14ac:dyDescent="0.2">
      <c r="A292">
        <v>291</v>
      </c>
      <c r="B292" s="19">
        <v>44340.75</v>
      </c>
      <c r="C292" s="19" t="s">
        <v>912</v>
      </c>
      <c r="D292" s="19" t="s">
        <v>920</v>
      </c>
      <c r="E292" s="19" t="s">
        <v>930</v>
      </c>
      <c r="F292" s="9" t="s">
        <v>919</v>
      </c>
      <c r="G292" s="9"/>
      <c r="H292" s="9" t="s">
        <v>939</v>
      </c>
      <c r="I292" s="9" t="s">
        <v>140</v>
      </c>
      <c r="J292" s="9" t="str">
        <f t="shared" si="4"/>
        <v>Junior</v>
      </c>
      <c r="K292" s="25" t="s">
        <v>953</v>
      </c>
      <c r="L292" s="14" t="s">
        <v>764</v>
      </c>
      <c r="M292" s="14" t="s">
        <v>769</v>
      </c>
    </row>
    <row r="293" spans="1:13" ht="17" x14ac:dyDescent="0.2">
      <c r="A293">
        <v>292</v>
      </c>
      <c r="B293" s="19">
        <v>44340.75</v>
      </c>
      <c r="C293" s="19" t="s">
        <v>912</v>
      </c>
      <c r="D293" s="19" t="s">
        <v>920</v>
      </c>
      <c r="E293" s="19" t="s">
        <v>930</v>
      </c>
      <c r="F293" s="9" t="s">
        <v>919</v>
      </c>
      <c r="G293" s="9"/>
      <c r="H293" s="9" t="s">
        <v>987</v>
      </c>
      <c r="I293" s="9" t="s">
        <v>93</v>
      </c>
      <c r="J293" s="9" t="str">
        <f t="shared" si="4"/>
        <v>Juniors</v>
      </c>
      <c r="K293" s="25" t="s">
        <v>952</v>
      </c>
      <c r="L293" s="14" t="s">
        <v>765</v>
      </c>
      <c r="M293" s="14" t="s">
        <v>770</v>
      </c>
    </row>
    <row r="294" spans="1:13" ht="17" x14ac:dyDescent="0.2">
      <c r="A294">
        <v>293</v>
      </c>
      <c r="B294" s="19">
        <v>44340.75</v>
      </c>
      <c r="C294" s="19" t="s">
        <v>912</v>
      </c>
      <c r="D294" s="19" t="s">
        <v>920</v>
      </c>
      <c r="E294" s="19" t="s">
        <v>930</v>
      </c>
      <c r="F294" s="9" t="s">
        <v>919</v>
      </c>
      <c r="G294" s="9"/>
      <c r="H294" s="9" t="s">
        <v>1018</v>
      </c>
      <c r="I294" s="9" t="s">
        <v>59</v>
      </c>
      <c r="J294" s="9" t="str">
        <f t="shared" si="4"/>
        <v>Junior</v>
      </c>
      <c r="K294" s="9" t="s">
        <v>1036</v>
      </c>
      <c r="L294" s="14" t="s">
        <v>766</v>
      </c>
      <c r="M294" s="14" t="s">
        <v>771</v>
      </c>
    </row>
    <row r="295" spans="1:13" ht="17" x14ac:dyDescent="0.2">
      <c r="A295">
        <v>294</v>
      </c>
      <c r="B295" s="19">
        <v>44340.75</v>
      </c>
      <c r="C295" s="19" t="s">
        <v>912</v>
      </c>
      <c r="D295" s="19" t="s">
        <v>920</v>
      </c>
      <c r="E295" s="19" t="s">
        <v>930</v>
      </c>
      <c r="F295" s="9" t="s">
        <v>919</v>
      </c>
      <c r="G295" s="9"/>
      <c r="H295" s="9" t="s">
        <v>1043</v>
      </c>
      <c r="I295" s="9" t="s">
        <v>1007</v>
      </c>
      <c r="J295" s="9" t="str">
        <f t="shared" si="4"/>
        <v/>
      </c>
      <c r="K295" s="9" t="s">
        <v>1007</v>
      </c>
      <c r="L295" s="14" t="s">
        <v>502</v>
      </c>
      <c r="M295" s="14" t="s">
        <v>772</v>
      </c>
    </row>
    <row r="296" spans="1:13" ht="17" x14ac:dyDescent="0.2">
      <c r="A296">
        <v>295</v>
      </c>
      <c r="B296" s="19">
        <v>44340.75</v>
      </c>
      <c r="C296" s="19" t="s">
        <v>912</v>
      </c>
      <c r="D296" s="19" t="s">
        <v>920</v>
      </c>
      <c r="E296" s="19" t="s">
        <v>930</v>
      </c>
      <c r="F296" s="9" t="s">
        <v>919</v>
      </c>
      <c r="G296" s="9"/>
      <c r="H296" s="9" t="s">
        <v>1058</v>
      </c>
      <c r="I296" s="9" t="s">
        <v>96</v>
      </c>
      <c r="J296" s="9" t="str">
        <f t="shared" si="4"/>
        <v>Junior</v>
      </c>
      <c r="K296" s="25" t="s">
        <v>1025</v>
      </c>
      <c r="L296" s="14" t="s">
        <v>767</v>
      </c>
      <c r="M296" s="14" t="s">
        <v>622</v>
      </c>
    </row>
    <row r="297" spans="1:13" ht="17" x14ac:dyDescent="0.2">
      <c r="A297">
        <v>296</v>
      </c>
      <c r="B297" s="19">
        <v>44340.75</v>
      </c>
      <c r="C297" s="19" t="s">
        <v>912</v>
      </c>
      <c r="D297" s="19" t="s">
        <v>920</v>
      </c>
      <c r="E297" s="19" t="s">
        <v>930</v>
      </c>
      <c r="F297" s="9" t="s">
        <v>919</v>
      </c>
      <c r="G297" s="9"/>
      <c r="H297" s="9" t="s">
        <v>1068</v>
      </c>
      <c r="I297" s="9" t="s">
        <v>1086</v>
      </c>
      <c r="J297" s="9" t="str">
        <f t="shared" si="4"/>
        <v>Juniors</v>
      </c>
      <c r="K297" s="9" t="s">
        <v>1064</v>
      </c>
      <c r="L297" s="14" t="s">
        <v>768</v>
      </c>
      <c r="M297" s="14" t="s">
        <v>773</v>
      </c>
    </row>
    <row r="298" spans="1:13" ht="17" x14ac:dyDescent="0.2">
      <c r="A298">
        <v>297</v>
      </c>
      <c r="B298" s="19">
        <v>44340.8125</v>
      </c>
      <c r="C298" s="19" t="s">
        <v>913</v>
      </c>
      <c r="D298" s="19" t="s">
        <v>921</v>
      </c>
      <c r="E298" s="19"/>
      <c r="F298" s="19" t="s">
        <v>917</v>
      </c>
      <c r="G298" s="9"/>
      <c r="H298" s="9" t="s">
        <v>939</v>
      </c>
      <c r="I298" s="9" t="s">
        <v>102</v>
      </c>
      <c r="J298" s="9" t="str">
        <f t="shared" si="4"/>
        <v>Seniors</v>
      </c>
      <c r="K298" s="25" t="s">
        <v>958</v>
      </c>
      <c r="L298" s="13" t="s">
        <v>774</v>
      </c>
      <c r="M298" s="9"/>
    </row>
    <row r="299" spans="1:13" ht="17" x14ac:dyDescent="0.2">
      <c r="A299">
        <v>298</v>
      </c>
      <c r="B299" s="19">
        <v>44340.8125</v>
      </c>
      <c r="C299" s="19" t="s">
        <v>913</v>
      </c>
      <c r="D299" s="19" t="s">
        <v>921</v>
      </c>
      <c r="E299" s="19"/>
      <c r="F299" s="19" t="s">
        <v>917</v>
      </c>
      <c r="G299" s="9"/>
      <c r="H299" s="9" t="s">
        <v>987</v>
      </c>
      <c r="I299" s="9" t="s">
        <v>98</v>
      </c>
      <c r="J299" s="9" t="str">
        <f t="shared" si="4"/>
        <v>Seniors</v>
      </c>
      <c r="K299" s="25" t="s">
        <v>1000</v>
      </c>
      <c r="L299" s="13" t="s">
        <v>775</v>
      </c>
      <c r="M299" s="9"/>
    </row>
    <row r="300" spans="1:13" ht="17" x14ac:dyDescent="0.2">
      <c r="A300">
        <v>299</v>
      </c>
      <c r="B300" s="19">
        <v>44340.8125</v>
      </c>
      <c r="C300" s="19" t="s">
        <v>913</v>
      </c>
      <c r="D300" s="19" t="s">
        <v>921</v>
      </c>
      <c r="E300" s="19"/>
      <c r="F300" s="19" t="s">
        <v>917</v>
      </c>
      <c r="G300" s="9"/>
      <c r="H300" s="9" t="s">
        <v>1018</v>
      </c>
      <c r="I300" s="9" t="s">
        <v>59</v>
      </c>
      <c r="J300" s="9" t="str">
        <f t="shared" si="4"/>
        <v>Seniors</v>
      </c>
      <c r="K300" s="9" t="s">
        <v>966</v>
      </c>
      <c r="L300" s="13" t="s">
        <v>776</v>
      </c>
      <c r="M300" s="9"/>
    </row>
    <row r="301" spans="1:13" ht="17" x14ac:dyDescent="0.2">
      <c r="A301">
        <v>300</v>
      </c>
      <c r="B301" s="19">
        <v>44340.8125</v>
      </c>
      <c r="C301" s="19" t="s">
        <v>913</v>
      </c>
      <c r="D301" s="19" t="s">
        <v>921</v>
      </c>
      <c r="E301" s="19"/>
      <c r="F301" s="19" t="s">
        <v>917</v>
      </c>
      <c r="G301" s="9"/>
      <c r="H301" s="9" t="s">
        <v>1043</v>
      </c>
      <c r="I301" s="9" t="s">
        <v>1088</v>
      </c>
      <c r="J301" s="9" t="str">
        <f t="shared" si="4"/>
        <v>Seniors</v>
      </c>
      <c r="K301" s="9" t="s">
        <v>984</v>
      </c>
      <c r="L301" s="13" t="s">
        <v>777</v>
      </c>
      <c r="M301" s="9"/>
    </row>
    <row r="302" spans="1:13" ht="17" x14ac:dyDescent="0.2">
      <c r="A302">
        <v>301</v>
      </c>
      <c r="B302" s="19">
        <v>44340.8125</v>
      </c>
      <c r="C302" s="19" t="s">
        <v>913</v>
      </c>
      <c r="D302" s="19" t="s">
        <v>921</v>
      </c>
      <c r="E302" s="19"/>
      <c r="F302" s="19" t="s">
        <v>917</v>
      </c>
      <c r="G302" s="9"/>
      <c r="H302" s="9" t="s">
        <v>1058</v>
      </c>
      <c r="I302" s="9" t="s">
        <v>1087</v>
      </c>
      <c r="J302" s="9" t="str">
        <f t="shared" si="4"/>
        <v>Seniors</v>
      </c>
      <c r="K302" s="9" t="s">
        <v>1065</v>
      </c>
      <c r="L302" s="13" t="s">
        <v>778</v>
      </c>
      <c r="M302" s="9"/>
    </row>
    <row r="303" spans="1:13" ht="17" x14ac:dyDescent="0.2">
      <c r="A303">
        <v>302</v>
      </c>
      <c r="B303" s="19">
        <v>44340.8125</v>
      </c>
      <c r="C303" s="19" t="s">
        <v>913</v>
      </c>
      <c r="D303" s="19" t="s">
        <v>921</v>
      </c>
      <c r="E303" s="19"/>
      <c r="F303" s="19" t="s">
        <v>917</v>
      </c>
      <c r="G303" s="9"/>
      <c r="H303" s="9" t="s">
        <v>1068</v>
      </c>
      <c r="I303" s="9" t="s">
        <v>134</v>
      </c>
      <c r="J303" s="9" t="str">
        <f t="shared" si="4"/>
        <v>Seniors</v>
      </c>
      <c r="K303" s="9" t="s">
        <v>1067</v>
      </c>
      <c r="L303" s="13" t="s">
        <v>779</v>
      </c>
      <c r="M303" s="9"/>
    </row>
    <row r="304" spans="1:13" ht="17" x14ac:dyDescent="0.2">
      <c r="A304">
        <v>303</v>
      </c>
      <c r="B304" s="19">
        <v>44340.8125</v>
      </c>
      <c r="C304" s="19" t="s">
        <v>913</v>
      </c>
      <c r="D304" s="19" t="s">
        <v>916</v>
      </c>
      <c r="E304" s="19"/>
      <c r="F304" s="19" t="s">
        <v>917</v>
      </c>
      <c r="G304" s="9"/>
      <c r="H304" s="9" t="s">
        <v>939</v>
      </c>
      <c r="I304" s="9" t="s">
        <v>1088</v>
      </c>
      <c r="J304" s="9" t="str">
        <f t="shared" si="4"/>
        <v>Seniors</v>
      </c>
      <c r="K304" s="9" t="s">
        <v>984</v>
      </c>
      <c r="L304" s="13" t="s">
        <v>780</v>
      </c>
      <c r="M304" s="9"/>
    </row>
    <row r="305" spans="1:13" ht="17" x14ac:dyDescent="0.2">
      <c r="A305">
        <v>304</v>
      </c>
      <c r="B305" s="19">
        <v>44340.8125</v>
      </c>
      <c r="C305" s="19" t="s">
        <v>913</v>
      </c>
      <c r="D305" s="19" t="s">
        <v>916</v>
      </c>
      <c r="E305" s="19"/>
      <c r="F305" s="19" t="s">
        <v>917</v>
      </c>
      <c r="G305" s="9"/>
      <c r="H305" s="9" t="s">
        <v>987</v>
      </c>
      <c r="I305" s="9" t="s">
        <v>59</v>
      </c>
      <c r="J305" s="9" t="str">
        <f t="shared" si="4"/>
        <v>Seniors</v>
      </c>
      <c r="K305" s="9" t="s">
        <v>966</v>
      </c>
      <c r="L305" s="13" t="s">
        <v>781</v>
      </c>
      <c r="M305" s="9"/>
    </row>
    <row r="306" spans="1:13" ht="17" x14ac:dyDescent="0.2">
      <c r="A306">
        <v>305</v>
      </c>
      <c r="B306" s="19">
        <v>44340.8125</v>
      </c>
      <c r="C306" s="19" t="s">
        <v>913</v>
      </c>
      <c r="D306" s="19" t="s">
        <v>916</v>
      </c>
      <c r="E306" s="19"/>
      <c r="F306" s="19" t="s">
        <v>917</v>
      </c>
      <c r="G306" s="9"/>
      <c r="H306" s="9" t="s">
        <v>1018</v>
      </c>
      <c r="I306" s="9" t="s">
        <v>98</v>
      </c>
      <c r="J306" s="9" t="str">
        <f t="shared" si="4"/>
        <v>Seniors</v>
      </c>
      <c r="K306" s="25" t="s">
        <v>1000</v>
      </c>
      <c r="L306" s="13" t="s">
        <v>782</v>
      </c>
      <c r="M306" s="9"/>
    </row>
    <row r="307" spans="1:13" ht="17" x14ac:dyDescent="0.2">
      <c r="A307">
        <v>306</v>
      </c>
      <c r="B307" s="19">
        <v>44340.8125</v>
      </c>
      <c r="C307" s="19" t="s">
        <v>913</v>
      </c>
      <c r="D307" s="19" t="s">
        <v>916</v>
      </c>
      <c r="E307" s="19"/>
      <c r="F307" s="19" t="s">
        <v>917</v>
      </c>
      <c r="G307" s="9"/>
      <c r="H307" s="9" t="s">
        <v>1043</v>
      </c>
      <c r="I307" s="9" t="s">
        <v>102</v>
      </c>
      <c r="J307" s="9" t="str">
        <f t="shared" si="4"/>
        <v>Seniors</v>
      </c>
      <c r="K307" s="25" t="s">
        <v>958</v>
      </c>
      <c r="L307" s="13" t="s">
        <v>783</v>
      </c>
      <c r="M307" s="9"/>
    </row>
    <row r="308" spans="1:13" ht="17" x14ac:dyDescent="0.2">
      <c r="A308">
        <v>307</v>
      </c>
      <c r="B308" s="19">
        <v>44340.8125</v>
      </c>
      <c r="C308" s="19" t="s">
        <v>913</v>
      </c>
      <c r="D308" s="19" t="s">
        <v>916</v>
      </c>
      <c r="E308" s="19"/>
      <c r="F308" s="19" t="s">
        <v>917</v>
      </c>
      <c r="G308" s="9"/>
      <c r="H308" s="9" t="s">
        <v>1058</v>
      </c>
      <c r="I308" s="9" t="s">
        <v>134</v>
      </c>
      <c r="J308" s="9" t="str">
        <f t="shared" si="4"/>
        <v>Seniors</v>
      </c>
      <c r="K308" s="9" t="s">
        <v>1067</v>
      </c>
      <c r="L308" s="13" t="s">
        <v>784</v>
      </c>
      <c r="M308" s="9"/>
    </row>
    <row r="309" spans="1:13" ht="17" x14ac:dyDescent="0.2">
      <c r="A309">
        <v>308</v>
      </c>
      <c r="B309" s="19">
        <v>44340.8125</v>
      </c>
      <c r="C309" s="19" t="s">
        <v>913</v>
      </c>
      <c r="D309" s="19" t="s">
        <v>916</v>
      </c>
      <c r="E309" s="19"/>
      <c r="F309" s="19" t="s">
        <v>917</v>
      </c>
      <c r="G309" s="9"/>
      <c r="H309" s="9" t="s">
        <v>1068</v>
      </c>
      <c r="I309" s="9" t="s">
        <v>1087</v>
      </c>
      <c r="J309" s="9" t="str">
        <f t="shared" si="4"/>
        <v>Seniors</v>
      </c>
      <c r="K309" s="9" t="s">
        <v>1065</v>
      </c>
      <c r="L309" s="13" t="s">
        <v>785</v>
      </c>
      <c r="M309" s="9"/>
    </row>
    <row r="310" spans="1:13" ht="17" x14ac:dyDescent="0.2">
      <c r="A310">
        <v>309</v>
      </c>
      <c r="B310" s="19">
        <v>44340.8125</v>
      </c>
      <c r="C310" s="19" t="s">
        <v>913</v>
      </c>
      <c r="D310" s="19" t="s">
        <v>927</v>
      </c>
      <c r="E310" s="19" t="s">
        <v>930</v>
      </c>
      <c r="F310" s="19" t="s">
        <v>917</v>
      </c>
      <c r="G310" s="9"/>
      <c r="H310" s="9" t="s">
        <v>939</v>
      </c>
      <c r="I310" s="9" t="s">
        <v>59</v>
      </c>
      <c r="J310" s="9" t="str">
        <f t="shared" si="4"/>
        <v>Seniors</v>
      </c>
      <c r="K310" s="9" t="s">
        <v>966</v>
      </c>
      <c r="L310" s="14" t="s">
        <v>786</v>
      </c>
      <c r="M310" s="14" t="s">
        <v>790</v>
      </c>
    </row>
    <row r="311" spans="1:13" ht="17" x14ac:dyDescent="0.2">
      <c r="A311">
        <v>310</v>
      </c>
      <c r="B311" s="19">
        <v>44340.8125</v>
      </c>
      <c r="C311" s="19" t="s">
        <v>913</v>
      </c>
      <c r="D311" s="19" t="s">
        <v>927</v>
      </c>
      <c r="E311" s="19" t="s">
        <v>930</v>
      </c>
      <c r="F311" s="19" t="s">
        <v>917</v>
      </c>
      <c r="G311" s="9"/>
      <c r="H311" s="9" t="s">
        <v>987</v>
      </c>
      <c r="I311" s="9" t="s">
        <v>1088</v>
      </c>
      <c r="J311" s="9" t="str">
        <f t="shared" si="4"/>
        <v>Seniors</v>
      </c>
      <c r="K311" s="9" t="s">
        <v>984</v>
      </c>
      <c r="L311" s="14" t="s">
        <v>787</v>
      </c>
      <c r="M311" s="14" t="s">
        <v>791</v>
      </c>
    </row>
    <row r="312" spans="1:13" ht="17" x14ac:dyDescent="0.2">
      <c r="A312">
        <v>311</v>
      </c>
      <c r="B312" s="19">
        <v>44340.8125</v>
      </c>
      <c r="C312" s="19" t="s">
        <v>913</v>
      </c>
      <c r="D312" s="19" t="s">
        <v>927</v>
      </c>
      <c r="E312" s="19" t="s">
        <v>930</v>
      </c>
      <c r="F312" s="19" t="s">
        <v>917</v>
      </c>
      <c r="G312" s="9"/>
      <c r="H312" s="9" t="s">
        <v>1018</v>
      </c>
      <c r="I312" s="9" t="s">
        <v>102</v>
      </c>
      <c r="J312" s="9" t="str">
        <f t="shared" si="4"/>
        <v>Seniors</v>
      </c>
      <c r="K312" s="25" t="s">
        <v>958</v>
      </c>
      <c r="L312" s="14" t="s">
        <v>788</v>
      </c>
      <c r="M312" s="14" t="s">
        <v>792</v>
      </c>
    </row>
    <row r="313" spans="1:13" ht="17" x14ac:dyDescent="0.2">
      <c r="A313">
        <v>312</v>
      </c>
      <c r="B313" s="19">
        <v>44340.8125</v>
      </c>
      <c r="C313" s="19" t="s">
        <v>913</v>
      </c>
      <c r="D313" s="19" t="s">
        <v>927</v>
      </c>
      <c r="E313" s="19" t="s">
        <v>930</v>
      </c>
      <c r="F313" s="19" t="s">
        <v>917</v>
      </c>
      <c r="G313" s="9"/>
      <c r="H313" s="9" t="s">
        <v>1043</v>
      </c>
      <c r="I313" s="9" t="s">
        <v>98</v>
      </c>
      <c r="J313" s="9" t="str">
        <f t="shared" si="4"/>
        <v>Seniors</v>
      </c>
      <c r="K313" s="25" t="s">
        <v>1000</v>
      </c>
      <c r="L313" s="14" t="s">
        <v>789</v>
      </c>
      <c r="M313" s="14" t="s">
        <v>793</v>
      </c>
    </row>
    <row r="314" spans="1:13" ht="17" x14ac:dyDescent="0.2">
      <c r="A314">
        <v>313</v>
      </c>
      <c r="B314" s="19">
        <v>44340.8125</v>
      </c>
      <c r="C314" s="19" t="s">
        <v>913</v>
      </c>
      <c r="D314" s="19" t="s">
        <v>927</v>
      </c>
      <c r="E314" s="19" t="s">
        <v>930</v>
      </c>
      <c r="F314" s="19" t="s">
        <v>917</v>
      </c>
      <c r="G314" s="9"/>
      <c r="H314" s="9" t="s">
        <v>1058</v>
      </c>
      <c r="I314" s="9" t="s">
        <v>134</v>
      </c>
      <c r="J314" s="9" t="str">
        <f t="shared" si="4"/>
        <v>Seniors</v>
      </c>
      <c r="K314" s="9" t="s">
        <v>1067</v>
      </c>
      <c r="L314" s="14" t="s">
        <v>784</v>
      </c>
      <c r="M314" s="14" t="s">
        <v>793</v>
      </c>
    </row>
    <row r="315" spans="1:13" ht="17" x14ac:dyDescent="0.2">
      <c r="A315">
        <v>314</v>
      </c>
      <c r="B315" s="19">
        <v>44340.8125</v>
      </c>
      <c r="C315" s="19" t="s">
        <v>913</v>
      </c>
      <c r="D315" s="19" t="s">
        <v>927</v>
      </c>
      <c r="E315" s="19" t="s">
        <v>930</v>
      </c>
      <c r="F315" s="19" t="s">
        <v>917</v>
      </c>
      <c r="G315" s="9"/>
      <c r="H315" s="9" t="s">
        <v>1068</v>
      </c>
      <c r="I315" s="9" t="s">
        <v>1087</v>
      </c>
      <c r="J315" s="9" t="str">
        <f t="shared" si="4"/>
        <v>Seniors</v>
      </c>
      <c r="K315" s="9" t="s">
        <v>1065</v>
      </c>
      <c r="L315" s="14" t="s">
        <v>785</v>
      </c>
      <c r="M315" s="14" t="s">
        <v>794</v>
      </c>
    </row>
    <row r="316" spans="1:13" ht="17" x14ac:dyDescent="0.2">
      <c r="A316">
        <v>315</v>
      </c>
      <c r="B316" s="19">
        <v>44341.75</v>
      </c>
      <c r="C316" s="19" t="s">
        <v>912</v>
      </c>
      <c r="D316" s="19" t="s">
        <v>916</v>
      </c>
      <c r="E316" s="19"/>
      <c r="F316" s="19" t="s">
        <v>922</v>
      </c>
      <c r="G316" s="9" t="s">
        <v>935</v>
      </c>
      <c r="H316" s="9" t="s">
        <v>939</v>
      </c>
      <c r="I316" s="9" t="s">
        <v>49</v>
      </c>
      <c r="J316" s="9" t="str">
        <f t="shared" si="4"/>
        <v>Junior 4</v>
      </c>
      <c r="K316" s="9" t="s">
        <v>972</v>
      </c>
      <c r="L316" s="13" t="s">
        <v>795</v>
      </c>
      <c r="M316" s="9"/>
    </row>
    <row r="317" spans="1:13" ht="17" x14ac:dyDescent="0.2">
      <c r="A317">
        <v>316</v>
      </c>
      <c r="B317" s="19">
        <v>44341.75</v>
      </c>
      <c r="C317" s="19" t="s">
        <v>912</v>
      </c>
      <c r="D317" s="19" t="s">
        <v>916</v>
      </c>
      <c r="E317" s="19"/>
      <c r="F317" s="19" t="s">
        <v>922</v>
      </c>
      <c r="G317" s="9" t="s">
        <v>935</v>
      </c>
      <c r="H317" s="9" t="s">
        <v>987</v>
      </c>
      <c r="I317" s="9" t="s">
        <v>1080</v>
      </c>
      <c r="J317" s="9" t="str">
        <f t="shared" si="4"/>
        <v>Junior 3</v>
      </c>
      <c r="K317" s="25" t="s">
        <v>961</v>
      </c>
      <c r="L317" s="13" t="s">
        <v>796</v>
      </c>
      <c r="M317" s="9"/>
    </row>
    <row r="318" spans="1:13" ht="17" x14ac:dyDescent="0.2">
      <c r="A318">
        <v>317</v>
      </c>
      <c r="B318" s="19">
        <v>44341.75</v>
      </c>
      <c r="C318" s="19" t="s">
        <v>912</v>
      </c>
      <c r="D318" s="19" t="s">
        <v>916</v>
      </c>
      <c r="E318" s="19"/>
      <c r="F318" s="19" t="s">
        <v>922</v>
      </c>
      <c r="G318" s="9" t="s">
        <v>935</v>
      </c>
      <c r="H318" s="9" t="s">
        <v>1018</v>
      </c>
      <c r="I318" s="9" t="s">
        <v>49</v>
      </c>
      <c r="J318" s="9" t="str">
        <f t="shared" si="4"/>
        <v>Junior 3</v>
      </c>
      <c r="K318" s="9" t="s">
        <v>971</v>
      </c>
      <c r="L318" s="13" t="s">
        <v>797</v>
      </c>
      <c r="M318" s="9"/>
    </row>
    <row r="319" spans="1:13" ht="17" x14ac:dyDescent="0.2">
      <c r="A319">
        <v>318</v>
      </c>
      <c r="B319" s="19">
        <v>44341.75</v>
      </c>
      <c r="C319" s="19" t="s">
        <v>912</v>
      </c>
      <c r="D319" s="19" t="s">
        <v>916</v>
      </c>
      <c r="E319" s="19"/>
      <c r="F319" s="19" t="s">
        <v>922</v>
      </c>
      <c r="G319" s="9" t="s">
        <v>935</v>
      </c>
      <c r="H319" s="9" t="s">
        <v>1043</v>
      </c>
      <c r="I319" s="9" t="s">
        <v>967</v>
      </c>
      <c r="J319" s="9" t="str">
        <f t="shared" si="4"/>
        <v>3</v>
      </c>
      <c r="K319" s="9" t="s">
        <v>1037</v>
      </c>
      <c r="L319" s="13" t="s">
        <v>487</v>
      </c>
      <c r="M319" s="9"/>
    </row>
    <row r="320" spans="1:13" ht="17" x14ac:dyDescent="0.2">
      <c r="A320">
        <v>319</v>
      </c>
      <c r="B320" s="19">
        <v>44341.75</v>
      </c>
      <c r="C320" s="19" t="s">
        <v>912</v>
      </c>
      <c r="D320" s="19" t="s">
        <v>924</v>
      </c>
      <c r="E320" s="19"/>
      <c r="F320" s="19" t="s">
        <v>922</v>
      </c>
      <c r="G320" s="9" t="s">
        <v>935</v>
      </c>
      <c r="H320" s="9" t="s">
        <v>939</v>
      </c>
      <c r="I320" s="9" t="s">
        <v>1080</v>
      </c>
      <c r="J320" s="9" t="str">
        <f t="shared" si="4"/>
        <v>Junior 3</v>
      </c>
      <c r="K320" s="25" t="s">
        <v>961</v>
      </c>
      <c r="L320" s="13" t="s">
        <v>798</v>
      </c>
      <c r="M320" s="9"/>
    </row>
    <row r="321" spans="1:13" ht="17" x14ac:dyDescent="0.2">
      <c r="A321">
        <v>320</v>
      </c>
      <c r="B321" s="19">
        <v>44341.75</v>
      </c>
      <c r="C321" s="19" t="s">
        <v>912</v>
      </c>
      <c r="D321" s="19" t="s">
        <v>924</v>
      </c>
      <c r="E321" s="19"/>
      <c r="F321" s="19" t="s">
        <v>922</v>
      </c>
      <c r="G321" s="9" t="s">
        <v>935</v>
      </c>
      <c r="H321" s="9" t="s">
        <v>987</v>
      </c>
      <c r="I321" s="9" t="s">
        <v>49</v>
      </c>
      <c r="J321" s="9" t="str">
        <f t="shared" si="4"/>
        <v>Junior 3</v>
      </c>
      <c r="K321" s="9" t="s">
        <v>971</v>
      </c>
      <c r="L321" s="13" t="s">
        <v>799</v>
      </c>
      <c r="M321" s="9"/>
    </row>
    <row r="322" spans="1:13" ht="17" x14ac:dyDescent="0.2">
      <c r="A322">
        <v>321</v>
      </c>
      <c r="B322" s="19">
        <v>44341.75</v>
      </c>
      <c r="C322" s="19" t="s">
        <v>912</v>
      </c>
      <c r="D322" s="19" t="s">
        <v>924</v>
      </c>
      <c r="E322" s="19"/>
      <c r="F322" s="19" t="s">
        <v>922</v>
      </c>
      <c r="G322" s="9" t="s">
        <v>935</v>
      </c>
      <c r="H322" s="9" t="s">
        <v>1018</v>
      </c>
      <c r="I322" s="9" t="s">
        <v>967</v>
      </c>
      <c r="J322" s="9" t="str">
        <f t="shared" ref="J322:J385" si="5">SUBSTITUTE(SUBSTITUTE(K322,I322&amp;" ",""),I322,"")</f>
        <v>3</v>
      </c>
      <c r="K322" s="9" t="s">
        <v>1037</v>
      </c>
      <c r="L322" s="13" t="s">
        <v>481</v>
      </c>
      <c r="M322" s="9"/>
    </row>
    <row r="323" spans="1:13" ht="17" x14ac:dyDescent="0.2">
      <c r="A323">
        <v>322</v>
      </c>
      <c r="B323" s="19">
        <v>44341.75</v>
      </c>
      <c r="C323" s="19" t="s">
        <v>912</v>
      </c>
      <c r="D323" s="19" t="s">
        <v>920</v>
      </c>
      <c r="E323" s="19" t="s">
        <v>930</v>
      </c>
      <c r="F323" s="19" t="s">
        <v>922</v>
      </c>
      <c r="G323" s="9" t="s">
        <v>935</v>
      </c>
      <c r="H323" s="9" t="s">
        <v>939</v>
      </c>
      <c r="I323" s="9" t="s">
        <v>49</v>
      </c>
      <c r="J323" s="9" t="str">
        <f t="shared" si="5"/>
        <v>Junior 3</v>
      </c>
      <c r="K323" s="9" t="s">
        <v>971</v>
      </c>
      <c r="L323" s="14" t="s">
        <v>800</v>
      </c>
      <c r="M323" s="14" t="s">
        <v>801</v>
      </c>
    </row>
    <row r="324" spans="1:13" ht="17" x14ac:dyDescent="0.2">
      <c r="A324">
        <v>323</v>
      </c>
      <c r="B324" s="19">
        <v>44341.75</v>
      </c>
      <c r="C324" s="19" t="s">
        <v>912</v>
      </c>
      <c r="D324" s="19" t="s">
        <v>920</v>
      </c>
      <c r="E324" s="19" t="s">
        <v>930</v>
      </c>
      <c r="F324" s="19" t="s">
        <v>922</v>
      </c>
      <c r="G324" s="9" t="s">
        <v>935</v>
      </c>
      <c r="H324" s="9" t="s">
        <v>987</v>
      </c>
      <c r="I324" s="9" t="s">
        <v>1080</v>
      </c>
      <c r="J324" s="9" t="str">
        <f t="shared" si="5"/>
        <v>Junior 3</v>
      </c>
      <c r="K324" s="25" t="s">
        <v>961</v>
      </c>
      <c r="L324" s="14" t="s">
        <v>796</v>
      </c>
      <c r="M324" s="14" t="s">
        <v>802</v>
      </c>
    </row>
    <row r="325" spans="1:13" ht="17" x14ac:dyDescent="0.2">
      <c r="A325">
        <v>324</v>
      </c>
      <c r="B325" s="19">
        <v>44341.8125</v>
      </c>
      <c r="C325" s="19" t="s">
        <v>913</v>
      </c>
      <c r="D325" s="19" t="s">
        <v>921</v>
      </c>
      <c r="E325" s="19"/>
      <c r="F325" s="19" t="s">
        <v>923</v>
      </c>
      <c r="G325" s="9"/>
      <c r="H325" s="9" t="s">
        <v>939</v>
      </c>
      <c r="I325" s="9" t="s">
        <v>49</v>
      </c>
      <c r="J325" s="9" t="str">
        <f t="shared" si="5"/>
        <v>Seniors</v>
      </c>
      <c r="K325" s="9" t="s">
        <v>973</v>
      </c>
      <c r="L325" s="13" t="s">
        <v>803</v>
      </c>
      <c r="M325" s="9"/>
    </row>
    <row r="326" spans="1:13" ht="17" x14ac:dyDescent="0.2">
      <c r="A326">
        <v>325</v>
      </c>
      <c r="B326" s="19">
        <v>44341.8125</v>
      </c>
      <c r="C326" s="19" t="s">
        <v>913</v>
      </c>
      <c r="D326" s="19" t="s">
        <v>921</v>
      </c>
      <c r="E326" s="19"/>
      <c r="F326" s="19" t="s">
        <v>923</v>
      </c>
      <c r="G326" s="9"/>
      <c r="H326" s="9" t="s">
        <v>987</v>
      </c>
      <c r="I326" s="9" t="s">
        <v>131</v>
      </c>
      <c r="J326" s="9" t="str">
        <f t="shared" si="5"/>
        <v/>
      </c>
      <c r="K326" s="9" t="s">
        <v>131</v>
      </c>
      <c r="L326" s="13" t="s">
        <v>650</v>
      </c>
      <c r="M326" s="9"/>
    </row>
    <row r="327" spans="1:13" ht="17" x14ac:dyDescent="0.2">
      <c r="A327">
        <v>326</v>
      </c>
      <c r="B327" s="19">
        <v>44341.8125</v>
      </c>
      <c r="C327" s="19" t="s">
        <v>913</v>
      </c>
      <c r="D327" s="19" t="s">
        <v>921</v>
      </c>
      <c r="E327" s="19"/>
      <c r="F327" s="19" t="s">
        <v>923</v>
      </c>
      <c r="G327" s="9"/>
      <c r="H327" s="9" t="s">
        <v>1018</v>
      </c>
      <c r="I327" s="9" t="s">
        <v>1075</v>
      </c>
      <c r="J327" s="9" t="str">
        <f t="shared" si="5"/>
        <v>Seniors</v>
      </c>
      <c r="K327" s="25" t="s">
        <v>1020</v>
      </c>
      <c r="L327" s="13" t="s">
        <v>804</v>
      </c>
      <c r="M327" s="9"/>
    </row>
    <row r="328" spans="1:13" ht="17" x14ac:dyDescent="0.2">
      <c r="A328">
        <v>327</v>
      </c>
      <c r="B328" s="19">
        <v>44341.8125</v>
      </c>
      <c r="C328" s="19" t="s">
        <v>913</v>
      </c>
      <c r="D328" s="19" t="s">
        <v>921</v>
      </c>
      <c r="E328" s="19"/>
      <c r="F328" s="19" t="s">
        <v>923</v>
      </c>
      <c r="G328" s="9"/>
      <c r="H328" s="9" t="s">
        <v>1043</v>
      </c>
      <c r="I328" s="9" t="s">
        <v>127</v>
      </c>
      <c r="J328" s="9" t="str">
        <f t="shared" si="5"/>
        <v>Seniors</v>
      </c>
      <c r="K328" s="25" t="s">
        <v>1050</v>
      </c>
      <c r="L328" s="13" t="s">
        <v>805</v>
      </c>
      <c r="M328" s="9"/>
    </row>
    <row r="329" spans="1:13" ht="17" x14ac:dyDescent="0.2">
      <c r="A329">
        <v>328</v>
      </c>
      <c r="B329" s="19">
        <v>44341.8125</v>
      </c>
      <c r="C329" s="19" t="s">
        <v>913</v>
      </c>
      <c r="D329" s="19" t="s">
        <v>921</v>
      </c>
      <c r="E329" s="19"/>
      <c r="F329" s="19" t="s">
        <v>923</v>
      </c>
      <c r="G329" s="9"/>
      <c r="H329" s="9" t="s">
        <v>1058</v>
      </c>
      <c r="I329" s="9" t="s">
        <v>975</v>
      </c>
      <c r="J329" s="9" t="str">
        <f t="shared" si="5"/>
        <v/>
      </c>
      <c r="K329" s="9" t="s">
        <v>975</v>
      </c>
      <c r="L329" s="13" t="s">
        <v>648</v>
      </c>
      <c r="M329" s="9"/>
    </row>
    <row r="330" spans="1:13" ht="17" x14ac:dyDescent="0.2">
      <c r="A330">
        <v>329</v>
      </c>
      <c r="B330" s="19">
        <v>44341.8125</v>
      </c>
      <c r="C330" s="19" t="s">
        <v>913</v>
      </c>
      <c r="D330" s="19" t="s">
        <v>921</v>
      </c>
      <c r="E330" s="19"/>
      <c r="F330" s="19" t="s">
        <v>923</v>
      </c>
      <c r="G330" s="9"/>
      <c r="H330" s="9" t="s">
        <v>1068</v>
      </c>
      <c r="I330" s="9" t="s">
        <v>149</v>
      </c>
      <c r="J330" s="9" t="str">
        <f t="shared" si="5"/>
        <v>Seniors</v>
      </c>
      <c r="K330" s="9" t="s">
        <v>1070</v>
      </c>
      <c r="L330" s="13" t="s">
        <v>806</v>
      </c>
      <c r="M330" s="9"/>
    </row>
    <row r="331" spans="1:13" ht="17" x14ac:dyDescent="0.2">
      <c r="A331">
        <v>330</v>
      </c>
      <c r="B331" s="19">
        <v>44341.8125</v>
      </c>
      <c r="C331" s="19" t="s">
        <v>913</v>
      </c>
      <c r="D331" s="19" t="s">
        <v>916</v>
      </c>
      <c r="E331" s="19"/>
      <c r="F331" s="19" t="s">
        <v>923</v>
      </c>
      <c r="G331" s="9" t="s">
        <v>933</v>
      </c>
      <c r="H331" s="9" t="s">
        <v>939</v>
      </c>
      <c r="I331" s="9" t="s">
        <v>1075</v>
      </c>
      <c r="J331" s="9" t="str">
        <f t="shared" si="5"/>
        <v>Seniors 2</v>
      </c>
      <c r="K331" s="25" t="s">
        <v>949</v>
      </c>
      <c r="L331" s="13" t="s">
        <v>807</v>
      </c>
      <c r="M331" s="9"/>
    </row>
    <row r="332" spans="1:13" ht="17" x14ac:dyDescent="0.2">
      <c r="A332">
        <v>331</v>
      </c>
      <c r="B332" s="19">
        <v>44341.8125</v>
      </c>
      <c r="C332" s="19" t="s">
        <v>913</v>
      </c>
      <c r="D332" s="19" t="s">
        <v>916</v>
      </c>
      <c r="E332" s="19"/>
      <c r="F332" s="19" t="s">
        <v>923</v>
      </c>
      <c r="G332" s="9" t="s">
        <v>933</v>
      </c>
      <c r="H332" s="9" t="s">
        <v>987</v>
      </c>
      <c r="I332" s="9" t="s">
        <v>131</v>
      </c>
      <c r="J332" s="9" t="str">
        <f t="shared" si="5"/>
        <v>2</v>
      </c>
      <c r="K332" s="9" t="s">
        <v>977</v>
      </c>
      <c r="L332" s="13" t="s">
        <v>560</v>
      </c>
      <c r="M332" s="9"/>
    </row>
    <row r="333" spans="1:13" ht="17" x14ac:dyDescent="0.2">
      <c r="A333">
        <v>332</v>
      </c>
      <c r="B333" s="19">
        <v>44341.8125</v>
      </c>
      <c r="C333" s="19" t="s">
        <v>913</v>
      </c>
      <c r="D333" s="19" t="s">
        <v>916</v>
      </c>
      <c r="E333" s="19"/>
      <c r="F333" s="19" t="s">
        <v>923</v>
      </c>
      <c r="G333" s="9" t="s">
        <v>933</v>
      </c>
      <c r="H333" s="9" t="s">
        <v>1018</v>
      </c>
      <c r="I333" s="9" t="s">
        <v>1075</v>
      </c>
      <c r="J333" s="9" t="str">
        <f t="shared" si="5"/>
        <v>Seniors</v>
      </c>
      <c r="K333" s="25" t="s">
        <v>1020</v>
      </c>
      <c r="L333" s="13" t="s">
        <v>804</v>
      </c>
      <c r="M333" s="9"/>
    </row>
    <row r="334" spans="1:13" ht="17" x14ac:dyDescent="0.2">
      <c r="A334">
        <v>333</v>
      </c>
      <c r="B334" s="19">
        <v>44341.8125</v>
      </c>
      <c r="C334" s="19" t="s">
        <v>913</v>
      </c>
      <c r="D334" s="19" t="s">
        <v>916</v>
      </c>
      <c r="E334" s="19"/>
      <c r="F334" s="19" t="s">
        <v>923</v>
      </c>
      <c r="G334" s="9" t="s">
        <v>933</v>
      </c>
      <c r="H334" s="9" t="s">
        <v>1043</v>
      </c>
      <c r="I334" s="9" t="s">
        <v>131</v>
      </c>
      <c r="J334" s="9" t="str">
        <f t="shared" si="5"/>
        <v/>
      </c>
      <c r="K334" s="9" t="s">
        <v>131</v>
      </c>
      <c r="L334" s="13" t="s">
        <v>647</v>
      </c>
      <c r="M334" s="9"/>
    </row>
    <row r="335" spans="1:13" ht="17" x14ac:dyDescent="0.2">
      <c r="A335">
        <v>334</v>
      </c>
      <c r="B335" s="19">
        <v>44341.8125</v>
      </c>
      <c r="C335" s="19" t="s">
        <v>913</v>
      </c>
      <c r="D335" s="19" t="s">
        <v>916</v>
      </c>
      <c r="E335" s="19"/>
      <c r="F335" s="19" t="s">
        <v>923</v>
      </c>
      <c r="G335" s="9" t="s">
        <v>933</v>
      </c>
      <c r="H335" s="9" t="s">
        <v>1058</v>
      </c>
      <c r="I335" s="9" t="s">
        <v>49</v>
      </c>
      <c r="J335" s="9" t="str">
        <f t="shared" si="5"/>
        <v>Seniors</v>
      </c>
      <c r="K335" s="9" t="s">
        <v>973</v>
      </c>
      <c r="L335" s="13" t="s">
        <v>808</v>
      </c>
      <c r="M335" s="9"/>
    </row>
    <row r="336" spans="1:13" ht="17" x14ac:dyDescent="0.2">
      <c r="A336">
        <v>335</v>
      </c>
      <c r="B336" s="19">
        <v>44341.8125</v>
      </c>
      <c r="C336" s="19" t="s">
        <v>913</v>
      </c>
      <c r="D336" s="19" t="s">
        <v>916</v>
      </c>
      <c r="E336" s="19"/>
      <c r="F336" s="19" t="s">
        <v>923</v>
      </c>
      <c r="G336" s="9" t="s">
        <v>933</v>
      </c>
      <c r="H336" s="9" t="s">
        <v>1068</v>
      </c>
      <c r="I336" s="9" t="s">
        <v>975</v>
      </c>
      <c r="J336" s="9" t="str">
        <f t="shared" si="5"/>
        <v/>
      </c>
      <c r="K336" s="9" t="s">
        <v>975</v>
      </c>
      <c r="L336" s="13" t="s">
        <v>693</v>
      </c>
      <c r="M336" s="9"/>
    </row>
    <row r="337" spans="1:13" ht="17" x14ac:dyDescent="0.2">
      <c r="A337">
        <v>336</v>
      </c>
      <c r="B337" s="19">
        <v>44341.8125</v>
      </c>
      <c r="C337" s="19" t="s">
        <v>913</v>
      </c>
      <c r="D337" s="19" t="s">
        <v>916</v>
      </c>
      <c r="E337" s="19"/>
      <c r="F337" s="19" t="s">
        <v>923</v>
      </c>
      <c r="G337" s="9" t="s">
        <v>933</v>
      </c>
      <c r="H337" s="9" t="s">
        <v>1071</v>
      </c>
      <c r="I337" s="9" t="s">
        <v>127</v>
      </c>
      <c r="J337" s="9" t="str">
        <f t="shared" si="5"/>
        <v>Seniors</v>
      </c>
      <c r="K337" s="25" t="s">
        <v>1050</v>
      </c>
      <c r="L337" s="13" t="s">
        <v>809</v>
      </c>
      <c r="M337" s="9"/>
    </row>
    <row r="338" spans="1:13" ht="17" x14ac:dyDescent="0.2">
      <c r="A338">
        <v>337</v>
      </c>
      <c r="B338" s="19">
        <v>44341.8125</v>
      </c>
      <c r="C338" s="19" t="s">
        <v>913</v>
      </c>
      <c r="D338" s="19" t="s">
        <v>916</v>
      </c>
      <c r="E338" s="19"/>
      <c r="F338" s="19" t="s">
        <v>923</v>
      </c>
      <c r="G338" s="9" t="s">
        <v>933</v>
      </c>
      <c r="H338" s="9" t="s">
        <v>1072</v>
      </c>
      <c r="I338" s="9" t="s">
        <v>149</v>
      </c>
      <c r="J338" s="9" t="str">
        <f t="shared" si="5"/>
        <v>Seniors</v>
      </c>
      <c r="K338" s="9" t="s">
        <v>1070</v>
      </c>
      <c r="L338" s="13" t="s">
        <v>810</v>
      </c>
      <c r="M338" s="9"/>
    </row>
    <row r="339" spans="1:13" ht="17" x14ac:dyDescent="0.2">
      <c r="A339">
        <v>338</v>
      </c>
      <c r="B339" s="19">
        <v>44341.8125</v>
      </c>
      <c r="C339" s="19" t="s">
        <v>913</v>
      </c>
      <c r="D339" s="19" t="s">
        <v>927</v>
      </c>
      <c r="E339" s="19" t="s">
        <v>930</v>
      </c>
      <c r="F339" s="19" t="s">
        <v>923</v>
      </c>
      <c r="G339" s="9"/>
      <c r="H339" s="9" t="s">
        <v>939</v>
      </c>
      <c r="I339" s="9" t="s">
        <v>975</v>
      </c>
      <c r="J339" s="9" t="str">
        <f t="shared" si="5"/>
        <v/>
      </c>
      <c r="K339" s="9" t="s">
        <v>975</v>
      </c>
      <c r="L339" s="14" t="s">
        <v>811</v>
      </c>
      <c r="M339" s="14" t="s">
        <v>814</v>
      </c>
    </row>
    <row r="340" spans="1:13" ht="17" x14ac:dyDescent="0.2">
      <c r="A340">
        <v>339</v>
      </c>
      <c r="B340" s="19">
        <v>44341.8125</v>
      </c>
      <c r="C340" s="19" t="s">
        <v>913</v>
      </c>
      <c r="D340" s="19" t="s">
        <v>927</v>
      </c>
      <c r="E340" s="19" t="s">
        <v>930</v>
      </c>
      <c r="F340" s="19" t="s">
        <v>923</v>
      </c>
      <c r="G340" s="9"/>
      <c r="H340" s="9" t="s">
        <v>987</v>
      </c>
      <c r="I340" s="9" t="s">
        <v>131</v>
      </c>
      <c r="J340" s="9" t="str">
        <f t="shared" si="5"/>
        <v/>
      </c>
      <c r="K340" s="9" t="s">
        <v>131</v>
      </c>
      <c r="L340" s="14" t="s">
        <v>650</v>
      </c>
      <c r="M340" s="14" t="s">
        <v>815</v>
      </c>
    </row>
    <row r="341" spans="1:13" ht="17" x14ac:dyDescent="0.2">
      <c r="A341">
        <v>340</v>
      </c>
      <c r="B341" s="19">
        <v>44341.8125</v>
      </c>
      <c r="C341" s="19" t="s">
        <v>913</v>
      </c>
      <c r="D341" s="19" t="s">
        <v>927</v>
      </c>
      <c r="E341" s="19" t="s">
        <v>930</v>
      </c>
      <c r="F341" s="19" t="s">
        <v>923</v>
      </c>
      <c r="G341" s="9"/>
      <c r="H341" s="9" t="s">
        <v>1018</v>
      </c>
      <c r="I341" s="9" t="s">
        <v>49</v>
      </c>
      <c r="J341" s="9" t="str">
        <f t="shared" si="5"/>
        <v>Seniors</v>
      </c>
      <c r="K341" s="9" t="s">
        <v>973</v>
      </c>
      <c r="L341" s="14" t="s">
        <v>812</v>
      </c>
      <c r="M341" s="14" t="s">
        <v>816</v>
      </c>
    </row>
    <row r="342" spans="1:13" ht="17" x14ac:dyDescent="0.2">
      <c r="A342">
        <v>341</v>
      </c>
      <c r="B342" s="19">
        <v>44341.8125</v>
      </c>
      <c r="C342" s="19" t="s">
        <v>913</v>
      </c>
      <c r="D342" s="19" t="s">
        <v>927</v>
      </c>
      <c r="E342" s="19" t="s">
        <v>930</v>
      </c>
      <c r="F342" s="19" t="s">
        <v>923</v>
      </c>
      <c r="G342" s="9"/>
      <c r="H342" s="9" t="s">
        <v>1043</v>
      </c>
      <c r="I342" s="9" t="s">
        <v>127</v>
      </c>
      <c r="J342" s="9" t="str">
        <f t="shared" si="5"/>
        <v>Seniors</v>
      </c>
      <c r="K342" s="25" t="s">
        <v>1050</v>
      </c>
      <c r="L342" s="14" t="s">
        <v>805</v>
      </c>
      <c r="M342" s="14" t="s">
        <v>592</v>
      </c>
    </row>
    <row r="343" spans="1:13" ht="17" x14ac:dyDescent="0.2">
      <c r="A343">
        <v>342</v>
      </c>
      <c r="B343" s="19">
        <v>44341.8125</v>
      </c>
      <c r="C343" s="19" t="s">
        <v>913</v>
      </c>
      <c r="D343" s="19" t="s">
        <v>927</v>
      </c>
      <c r="E343" s="19" t="s">
        <v>930</v>
      </c>
      <c r="F343" s="19" t="s">
        <v>923</v>
      </c>
      <c r="G343" s="9"/>
      <c r="H343" s="9" t="s">
        <v>1058</v>
      </c>
      <c r="I343" s="9" t="s">
        <v>1075</v>
      </c>
      <c r="J343" s="9" t="str">
        <f t="shared" si="5"/>
        <v>Seniors</v>
      </c>
      <c r="K343" s="25" t="s">
        <v>1020</v>
      </c>
      <c r="L343" s="16" t="s">
        <v>813</v>
      </c>
      <c r="M343" s="17"/>
    </row>
    <row r="344" spans="1:13" ht="17" x14ac:dyDescent="0.2">
      <c r="A344">
        <v>343</v>
      </c>
      <c r="B344" s="19">
        <v>44341.8125</v>
      </c>
      <c r="C344" s="19" t="s">
        <v>913</v>
      </c>
      <c r="D344" s="19" t="s">
        <v>927</v>
      </c>
      <c r="E344" s="19" t="s">
        <v>930</v>
      </c>
      <c r="F344" s="19" t="s">
        <v>923</v>
      </c>
      <c r="G344" s="9"/>
      <c r="H344" s="9" t="s">
        <v>1068</v>
      </c>
      <c r="I344" s="9" t="s">
        <v>149</v>
      </c>
      <c r="J344" s="9" t="str">
        <f t="shared" si="5"/>
        <v>Seniors</v>
      </c>
      <c r="K344" s="9" t="s">
        <v>1070</v>
      </c>
      <c r="L344" s="14" t="s">
        <v>806</v>
      </c>
      <c r="M344" s="14" t="s">
        <v>817</v>
      </c>
    </row>
    <row r="345" spans="1:13" ht="17" x14ac:dyDescent="0.2">
      <c r="A345">
        <v>344</v>
      </c>
      <c r="B345" s="19">
        <v>44342.75</v>
      </c>
      <c r="C345" s="19" t="s">
        <v>912</v>
      </c>
      <c r="D345" s="19" t="s">
        <v>916</v>
      </c>
      <c r="E345" s="19"/>
      <c r="F345" s="19" t="s">
        <v>917</v>
      </c>
      <c r="G345" s="9" t="s">
        <v>933</v>
      </c>
      <c r="H345" s="9" t="s">
        <v>939</v>
      </c>
      <c r="I345" s="9" t="s">
        <v>1087</v>
      </c>
      <c r="J345" s="9" t="str">
        <f t="shared" si="5"/>
        <v>Junior Team 2</v>
      </c>
      <c r="K345" s="9" t="s">
        <v>979</v>
      </c>
      <c r="L345" s="13" t="s">
        <v>818</v>
      </c>
      <c r="M345" s="9"/>
    </row>
    <row r="346" spans="1:13" ht="17" x14ac:dyDescent="0.2">
      <c r="A346">
        <v>345</v>
      </c>
      <c r="B346" s="19">
        <v>44342.75</v>
      </c>
      <c r="C346" s="19" t="s">
        <v>912</v>
      </c>
      <c r="D346" s="19" t="s">
        <v>916</v>
      </c>
      <c r="E346" s="19"/>
      <c r="F346" s="19" t="s">
        <v>917</v>
      </c>
      <c r="G346" s="9" t="s">
        <v>933</v>
      </c>
      <c r="H346" s="9" t="s">
        <v>987</v>
      </c>
      <c r="I346" s="9" t="s">
        <v>134</v>
      </c>
      <c r="J346" s="9" t="str">
        <f t="shared" si="5"/>
        <v>Junior</v>
      </c>
      <c r="K346" s="9" t="s">
        <v>1016</v>
      </c>
      <c r="L346" s="13" t="s">
        <v>819</v>
      </c>
      <c r="M346" s="9"/>
    </row>
    <row r="347" spans="1:13" ht="17" x14ac:dyDescent="0.2">
      <c r="A347">
        <v>346</v>
      </c>
      <c r="B347" s="19">
        <v>44342.75</v>
      </c>
      <c r="C347" s="19" t="s">
        <v>912</v>
      </c>
      <c r="D347" s="19" t="s">
        <v>916</v>
      </c>
      <c r="E347" s="19"/>
      <c r="F347" s="19" t="s">
        <v>917</v>
      </c>
      <c r="G347" s="9" t="s">
        <v>933</v>
      </c>
      <c r="H347" s="9" t="s">
        <v>1018</v>
      </c>
      <c r="I347" s="9" t="s">
        <v>149</v>
      </c>
      <c r="J347" s="9" t="str">
        <f t="shared" si="5"/>
        <v>Juniors 1</v>
      </c>
      <c r="K347" s="9" t="s">
        <v>1042</v>
      </c>
      <c r="L347" s="13" t="s">
        <v>820</v>
      </c>
      <c r="M347" s="9"/>
    </row>
    <row r="348" spans="1:13" ht="17" x14ac:dyDescent="0.2">
      <c r="A348">
        <v>347</v>
      </c>
      <c r="B348" s="19">
        <v>44342.75</v>
      </c>
      <c r="C348" s="19" t="s">
        <v>912</v>
      </c>
      <c r="D348" s="19" t="s">
        <v>916</v>
      </c>
      <c r="E348" s="19"/>
      <c r="F348" s="19" t="s">
        <v>917</v>
      </c>
      <c r="G348" s="9" t="s">
        <v>933</v>
      </c>
      <c r="H348" s="9" t="s">
        <v>1043</v>
      </c>
      <c r="I348" s="9" t="s">
        <v>35</v>
      </c>
      <c r="J348" s="9" t="str">
        <f t="shared" si="5"/>
        <v>Juniors</v>
      </c>
      <c r="K348" s="25" t="s">
        <v>1029</v>
      </c>
      <c r="L348" s="13" t="s">
        <v>821</v>
      </c>
      <c r="M348" s="9"/>
    </row>
    <row r="349" spans="1:13" ht="17" x14ac:dyDescent="0.2">
      <c r="A349">
        <v>348</v>
      </c>
      <c r="B349" s="19">
        <v>44342.75</v>
      </c>
      <c r="C349" s="19" t="s">
        <v>912</v>
      </c>
      <c r="D349" s="19" t="s">
        <v>916</v>
      </c>
      <c r="E349" s="19"/>
      <c r="F349" s="19" t="s">
        <v>917</v>
      </c>
      <c r="G349" s="9" t="s">
        <v>933</v>
      </c>
      <c r="H349" s="9" t="s">
        <v>1058</v>
      </c>
      <c r="I349" s="9" t="s">
        <v>185</v>
      </c>
      <c r="J349" s="9" t="str">
        <f t="shared" si="5"/>
        <v>Junior</v>
      </c>
      <c r="K349" s="25" t="s">
        <v>1059</v>
      </c>
      <c r="L349" s="13" t="s">
        <v>822</v>
      </c>
      <c r="M349" s="9"/>
    </row>
    <row r="350" spans="1:13" ht="17" x14ac:dyDescent="0.2">
      <c r="A350">
        <v>349</v>
      </c>
      <c r="B350" s="19">
        <v>44342.75</v>
      </c>
      <c r="C350" s="19" t="s">
        <v>912</v>
      </c>
      <c r="D350" s="19" t="s">
        <v>916</v>
      </c>
      <c r="E350" s="19"/>
      <c r="F350" s="19" t="s">
        <v>917</v>
      </c>
      <c r="G350" s="9" t="s">
        <v>933</v>
      </c>
      <c r="H350" s="9" t="s">
        <v>1068</v>
      </c>
      <c r="I350" s="9" t="s">
        <v>98</v>
      </c>
      <c r="J350" s="9" t="str">
        <f t="shared" si="5"/>
        <v>Junior</v>
      </c>
      <c r="K350" s="25" t="s">
        <v>999</v>
      </c>
      <c r="L350" s="13" t="s">
        <v>823</v>
      </c>
      <c r="M350" s="9"/>
    </row>
    <row r="351" spans="1:13" ht="17" x14ac:dyDescent="0.2">
      <c r="A351">
        <v>350</v>
      </c>
      <c r="B351" s="19">
        <v>44342.75</v>
      </c>
      <c r="C351" s="19" t="s">
        <v>912</v>
      </c>
      <c r="D351" s="19" t="s">
        <v>916</v>
      </c>
      <c r="E351" s="19"/>
      <c r="F351" s="19" t="s">
        <v>917</v>
      </c>
      <c r="G351" s="9" t="s">
        <v>933</v>
      </c>
      <c r="H351" s="9" t="s">
        <v>1071</v>
      </c>
      <c r="I351" s="9" t="s">
        <v>1087</v>
      </c>
      <c r="J351" s="9" t="str">
        <f t="shared" si="5"/>
        <v>Junior 1</v>
      </c>
      <c r="K351" s="9" t="s">
        <v>1054</v>
      </c>
      <c r="L351" s="13" t="s">
        <v>824</v>
      </c>
      <c r="M351" s="9"/>
    </row>
    <row r="352" spans="1:13" ht="17" x14ac:dyDescent="0.2">
      <c r="A352">
        <v>351</v>
      </c>
      <c r="B352" s="19">
        <v>44342.75</v>
      </c>
      <c r="C352" s="19" t="s">
        <v>912</v>
      </c>
      <c r="D352" s="19" t="s">
        <v>924</v>
      </c>
      <c r="E352" s="19"/>
      <c r="F352" s="19" t="s">
        <v>917</v>
      </c>
      <c r="G352" s="9" t="s">
        <v>933</v>
      </c>
      <c r="H352" s="9" t="s">
        <v>939</v>
      </c>
      <c r="I352" s="9" t="s">
        <v>1087</v>
      </c>
      <c r="J352" s="9" t="str">
        <f t="shared" si="5"/>
        <v>Junior Team 2</v>
      </c>
      <c r="K352" s="9" t="s">
        <v>979</v>
      </c>
      <c r="L352" s="13" t="s">
        <v>818</v>
      </c>
      <c r="M352" s="9"/>
    </row>
    <row r="353" spans="1:13" ht="17" x14ac:dyDescent="0.2">
      <c r="A353">
        <v>352</v>
      </c>
      <c r="B353" s="19">
        <v>44342.75</v>
      </c>
      <c r="C353" s="19" t="s">
        <v>912</v>
      </c>
      <c r="D353" s="19" t="s">
        <v>924</v>
      </c>
      <c r="E353" s="19"/>
      <c r="F353" s="19" t="s">
        <v>917</v>
      </c>
      <c r="G353" s="9" t="s">
        <v>933</v>
      </c>
      <c r="H353" s="9" t="s">
        <v>987</v>
      </c>
      <c r="I353" s="9" t="s">
        <v>134</v>
      </c>
      <c r="J353" s="9" t="str">
        <f t="shared" si="5"/>
        <v>Junior</v>
      </c>
      <c r="K353" s="9" t="s">
        <v>1016</v>
      </c>
      <c r="L353" s="13" t="s">
        <v>819</v>
      </c>
      <c r="M353" s="9"/>
    </row>
    <row r="354" spans="1:13" ht="17" x14ac:dyDescent="0.2">
      <c r="A354">
        <v>353</v>
      </c>
      <c r="B354" s="19">
        <v>44342.75</v>
      </c>
      <c r="C354" s="19" t="s">
        <v>912</v>
      </c>
      <c r="D354" s="19" t="s">
        <v>924</v>
      </c>
      <c r="E354" s="19"/>
      <c r="F354" s="19" t="s">
        <v>917</v>
      </c>
      <c r="G354" s="9" t="s">
        <v>933</v>
      </c>
      <c r="H354" s="9" t="s">
        <v>1018</v>
      </c>
      <c r="I354" s="9" t="s">
        <v>35</v>
      </c>
      <c r="J354" s="9" t="str">
        <f t="shared" si="5"/>
        <v>Juniors</v>
      </c>
      <c r="K354" s="25" t="s">
        <v>1029</v>
      </c>
      <c r="L354" s="13" t="s">
        <v>825</v>
      </c>
      <c r="M354" s="9"/>
    </row>
    <row r="355" spans="1:13" ht="17" x14ac:dyDescent="0.2">
      <c r="A355">
        <v>354</v>
      </c>
      <c r="B355" s="19">
        <v>44342.75</v>
      </c>
      <c r="C355" s="19" t="s">
        <v>912</v>
      </c>
      <c r="D355" s="19" t="s">
        <v>924</v>
      </c>
      <c r="E355" s="19"/>
      <c r="F355" s="19" t="s">
        <v>917</v>
      </c>
      <c r="G355" s="9" t="s">
        <v>933</v>
      </c>
      <c r="H355" s="9" t="s">
        <v>1043</v>
      </c>
      <c r="I355" s="9" t="s">
        <v>1087</v>
      </c>
      <c r="J355" s="9" t="str">
        <f t="shared" si="5"/>
        <v>Junior 1</v>
      </c>
      <c r="K355" s="9" t="s">
        <v>1054</v>
      </c>
      <c r="L355" s="13" t="s">
        <v>826</v>
      </c>
      <c r="M355" s="9"/>
    </row>
    <row r="356" spans="1:13" ht="17" x14ac:dyDescent="0.2">
      <c r="A356">
        <v>355</v>
      </c>
      <c r="B356" s="19">
        <v>44342.75</v>
      </c>
      <c r="C356" s="19" t="s">
        <v>912</v>
      </c>
      <c r="D356" s="19" t="s">
        <v>924</v>
      </c>
      <c r="E356" s="19"/>
      <c r="F356" s="19" t="s">
        <v>917</v>
      </c>
      <c r="G356" s="9" t="s">
        <v>933</v>
      </c>
      <c r="H356" s="9" t="s">
        <v>1058</v>
      </c>
      <c r="I356" s="9" t="s">
        <v>149</v>
      </c>
      <c r="J356" s="9" t="str">
        <f t="shared" si="5"/>
        <v>Juniors 1</v>
      </c>
      <c r="K356" s="9" t="s">
        <v>1042</v>
      </c>
      <c r="L356" s="13" t="s">
        <v>827</v>
      </c>
      <c r="M356" s="9"/>
    </row>
    <row r="357" spans="1:13" ht="17" x14ac:dyDescent="0.2">
      <c r="A357">
        <v>356</v>
      </c>
      <c r="B357" s="19">
        <v>44342.75</v>
      </c>
      <c r="C357" s="19" t="s">
        <v>912</v>
      </c>
      <c r="D357" s="19" t="s">
        <v>924</v>
      </c>
      <c r="E357" s="19"/>
      <c r="F357" s="19" t="s">
        <v>917</v>
      </c>
      <c r="G357" s="9" t="s">
        <v>933</v>
      </c>
      <c r="H357" s="9" t="s">
        <v>1068</v>
      </c>
      <c r="I357" s="9" t="s">
        <v>98</v>
      </c>
      <c r="J357" s="9" t="str">
        <f t="shared" si="5"/>
        <v>Junior</v>
      </c>
      <c r="K357" s="25" t="s">
        <v>999</v>
      </c>
      <c r="L357" s="13" t="s">
        <v>823</v>
      </c>
      <c r="M357" s="9"/>
    </row>
    <row r="358" spans="1:13" ht="17" x14ac:dyDescent="0.2">
      <c r="A358">
        <v>357</v>
      </c>
      <c r="B358" s="19">
        <v>44342.75</v>
      </c>
      <c r="C358" s="19" t="s">
        <v>912</v>
      </c>
      <c r="D358" s="19" t="s">
        <v>924</v>
      </c>
      <c r="E358" s="19"/>
      <c r="F358" s="19" t="s">
        <v>917</v>
      </c>
      <c r="G358" s="9" t="s">
        <v>933</v>
      </c>
      <c r="H358" s="9" t="s">
        <v>1071</v>
      </c>
      <c r="I358" s="9" t="s">
        <v>185</v>
      </c>
      <c r="J358" s="9" t="str">
        <f t="shared" si="5"/>
        <v>Junior</v>
      </c>
      <c r="K358" s="25" t="s">
        <v>1059</v>
      </c>
      <c r="L358" s="13" t="s">
        <v>828</v>
      </c>
      <c r="M358" s="9"/>
    </row>
    <row r="359" spans="1:13" ht="17" x14ac:dyDescent="0.2">
      <c r="A359">
        <v>358</v>
      </c>
      <c r="B359" s="19">
        <v>44342.75</v>
      </c>
      <c r="C359" s="19" t="s">
        <v>912</v>
      </c>
      <c r="D359" s="19" t="s">
        <v>920</v>
      </c>
      <c r="E359" s="19" t="s">
        <v>930</v>
      </c>
      <c r="F359" s="19" t="s">
        <v>917</v>
      </c>
      <c r="G359" s="9" t="s">
        <v>933</v>
      </c>
      <c r="H359" s="9" t="s">
        <v>939</v>
      </c>
      <c r="I359" s="9" t="s">
        <v>1087</v>
      </c>
      <c r="J359" s="9" t="str">
        <f t="shared" si="5"/>
        <v>Junior Team 2</v>
      </c>
      <c r="K359" s="9" t="s">
        <v>979</v>
      </c>
      <c r="L359" s="14" t="s">
        <v>818</v>
      </c>
      <c r="M359" s="14" t="s">
        <v>834</v>
      </c>
    </row>
    <row r="360" spans="1:13" ht="17" x14ac:dyDescent="0.2">
      <c r="A360">
        <v>359</v>
      </c>
      <c r="B360" s="19">
        <v>44342.75</v>
      </c>
      <c r="C360" s="19" t="s">
        <v>912</v>
      </c>
      <c r="D360" s="19" t="s">
        <v>920</v>
      </c>
      <c r="E360" s="19" t="s">
        <v>930</v>
      </c>
      <c r="F360" s="19" t="s">
        <v>917</v>
      </c>
      <c r="G360" s="9" t="s">
        <v>933</v>
      </c>
      <c r="H360" s="9" t="s">
        <v>987</v>
      </c>
      <c r="I360" s="9" t="s">
        <v>98</v>
      </c>
      <c r="J360" s="9" t="str">
        <f t="shared" si="5"/>
        <v>Junior</v>
      </c>
      <c r="K360" s="25" t="s">
        <v>999</v>
      </c>
      <c r="L360" s="14" t="s">
        <v>829</v>
      </c>
      <c r="M360" s="14" t="s">
        <v>835</v>
      </c>
    </row>
    <row r="361" spans="1:13" ht="17" x14ac:dyDescent="0.2">
      <c r="A361">
        <v>360</v>
      </c>
      <c r="B361" s="19">
        <v>44342.75</v>
      </c>
      <c r="C361" s="19" t="s">
        <v>912</v>
      </c>
      <c r="D361" s="19" t="s">
        <v>920</v>
      </c>
      <c r="E361" s="19" t="s">
        <v>930</v>
      </c>
      <c r="F361" s="19" t="s">
        <v>917</v>
      </c>
      <c r="G361" s="9" t="s">
        <v>933</v>
      </c>
      <c r="H361" s="9" t="s">
        <v>1018</v>
      </c>
      <c r="I361" s="9" t="s">
        <v>134</v>
      </c>
      <c r="J361" s="9" t="str">
        <f t="shared" si="5"/>
        <v>Junior</v>
      </c>
      <c r="K361" s="9" t="s">
        <v>1016</v>
      </c>
      <c r="L361" s="14" t="s">
        <v>830</v>
      </c>
      <c r="M361" s="14" t="s">
        <v>836</v>
      </c>
    </row>
    <row r="362" spans="1:13" ht="17" x14ac:dyDescent="0.2">
      <c r="A362">
        <v>361</v>
      </c>
      <c r="B362" s="19">
        <v>44342.75</v>
      </c>
      <c r="C362" s="19" t="s">
        <v>912</v>
      </c>
      <c r="D362" s="19" t="s">
        <v>920</v>
      </c>
      <c r="E362" s="19" t="s">
        <v>930</v>
      </c>
      <c r="F362" s="19" t="s">
        <v>917</v>
      </c>
      <c r="G362" s="9" t="s">
        <v>933</v>
      </c>
      <c r="H362" s="9" t="s">
        <v>1043</v>
      </c>
      <c r="I362" s="9" t="s">
        <v>1087</v>
      </c>
      <c r="J362" s="9" t="str">
        <f t="shared" si="5"/>
        <v>Junior 1</v>
      </c>
      <c r="K362" s="9" t="s">
        <v>1054</v>
      </c>
      <c r="L362" s="14" t="s">
        <v>826</v>
      </c>
      <c r="M362" s="14" t="s">
        <v>837</v>
      </c>
    </row>
    <row r="363" spans="1:13" ht="17" x14ac:dyDescent="0.2">
      <c r="A363">
        <v>362</v>
      </c>
      <c r="B363" s="19">
        <v>44342.75</v>
      </c>
      <c r="C363" s="19" t="s">
        <v>912</v>
      </c>
      <c r="D363" s="19" t="s">
        <v>920</v>
      </c>
      <c r="E363" s="19" t="s">
        <v>930</v>
      </c>
      <c r="F363" s="19" t="s">
        <v>917</v>
      </c>
      <c r="G363" s="9" t="s">
        <v>933</v>
      </c>
      <c r="H363" s="9" t="s">
        <v>1058</v>
      </c>
      <c r="I363" s="9" t="s">
        <v>35</v>
      </c>
      <c r="J363" s="9" t="str">
        <f t="shared" si="5"/>
        <v>Juniors</v>
      </c>
      <c r="K363" s="25" t="s">
        <v>1029</v>
      </c>
      <c r="L363" s="14" t="s">
        <v>831</v>
      </c>
      <c r="M363" s="14" t="s">
        <v>838</v>
      </c>
    </row>
    <row r="364" spans="1:13" ht="17" x14ac:dyDescent="0.2">
      <c r="A364">
        <v>363</v>
      </c>
      <c r="B364" s="19">
        <v>44342.75</v>
      </c>
      <c r="C364" s="19" t="s">
        <v>912</v>
      </c>
      <c r="D364" s="19" t="s">
        <v>920</v>
      </c>
      <c r="E364" s="19" t="s">
        <v>930</v>
      </c>
      <c r="F364" s="19" t="s">
        <v>917</v>
      </c>
      <c r="G364" s="9" t="s">
        <v>933</v>
      </c>
      <c r="H364" s="9" t="s">
        <v>1068</v>
      </c>
      <c r="I364" s="9" t="s">
        <v>185</v>
      </c>
      <c r="J364" s="9" t="str">
        <f t="shared" si="5"/>
        <v>Junior</v>
      </c>
      <c r="K364" s="25" t="s">
        <v>1059</v>
      </c>
      <c r="L364" s="14" t="s">
        <v>832</v>
      </c>
      <c r="M364" s="14" t="s">
        <v>839</v>
      </c>
    </row>
    <row r="365" spans="1:13" ht="17" x14ac:dyDescent="0.2">
      <c r="A365">
        <v>364</v>
      </c>
      <c r="B365" s="19">
        <v>44342.75</v>
      </c>
      <c r="C365" s="19" t="s">
        <v>912</v>
      </c>
      <c r="D365" s="19" t="s">
        <v>920</v>
      </c>
      <c r="E365" s="19" t="s">
        <v>930</v>
      </c>
      <c r="F365" s="19" t="s">
        <v>917</v>
      </c>
      <c r="G365" s="9" t="s">
        <v>933</v>
      </c>
      <c r="H365" s="9" t="s">
        <v>1071</v>
      </c>
      <c r="I365" s="9" t="s">
        <v>149</v>
      </c>
      <c r="J365" s="9" t="str">
        <f t="shared" si="5"/>
        <v>Juniors 1</v>
      </c>
      <c r="K365" s="9" t="s">
        <v>1042</v>
      </c>
      <c r="L365" s="14" t="s">
        <v>833</v>
      </c>
      <c r="M365" s="14" t="s">
        <v>840</v>
      </c>
    </row>
    <row r="366" spans="1:13" ht="17" x14ac:dyDescent="0.2">
      <c r="A366">
        <v>365</v>
      </c>
      <c r="B366" s="19">
        <v>44343.75</v>
      </c>
      <c r="C366" s="19" t="s">
        <v>912</v>
      </c>
      <c r="D366" s="19" t="s">
        <v>916</v>
      </c>
      <c r="E366" s="19"/>
      <c r="F366" s="19" t="s">
        <v>918</v>
      </c>
      <c r="G366" s="9"/>
      <c r="H366" s="9" t="s">
        <v>939</v>
      </c>
      <c r="I366" s="9" t="s">
        <v>89</v>
      </c>
      <c r="J366" s="9" t="str">
        <f t="shared" si="5"/>
        <v>Juniors</v>
      </c>
      <c r="K366" s="9" t="s">
        <v>985</v>
      </c>
      <c r="L366" s="13" t="s">
        <v>841</v>
      </c>
      <c r="M366" s="9"/>
    </row>
    <row r="367" spans="1:13" ht="17" x14ac:dyDescent="0.2">
      <c r="A367">
        <v>366</v>
      </c>
      <c r="B367" s="19">
        <v>44343.75</v>
      </c>
      <c r="C367" s="19" t="s">
        <v>912</v>
      </c>
      <c r="D367" s="19" t="s">
        <v>916</v>
      </c>
      <c r="E367" s="19"/>
      <c r="F367" s="19" t="s">
        <v>918</v>
      </c>
      <c r="G367" s="9"/>
      <c r="H367" s="9" t="s">
        <v>987</v>
      </c>
      <c r="I367" s="9" t="s">
        <v>137</v>
      </c>
      <c r="J367" s="9" t="str">
        <f t="shared" si="5"/>
        <v>Juniors</v>
      </c>
      <c r="K367" s="9" t="s">
        <v>1013</v>
      </c>
      <c r="L367" s="13" t="s">
        <v>842</v>
      </c>
      <c r="M367" s="9"/>
    </row>
    <row r="368" spans="1:13" ht="17" x14ac:dyDescent="0.2">
      <c r="A368">
        <v>367</v>
      </c>
      <c r="B368" s="19">
        <v>44343.75</v>
      </c>
      <c r="C368" s="19" t="s">
        <v>912</v>
      </c>
      <c r="D368" s="19" t="s">
        <v>916</v>
      </c>
      <c r="E368" s="19"/>
      <c r="F368" s="19" t="s">
        <v>918</v>
      </c>
      <c r="G368" s="9"/>
      <c r="H368" s="9" t="s">
        <v>1018</v>
      </c>
      <c r="I368" s="9" t="s">
        <v>113</v>
      </c>
      <c r="J368" s="9" t="str">
        <f t="shared" si="5"/>
        <v>Juniors</v>
      </c>
      <c r="K368" s="9" t="s">
        <v>1038</v>
      </c>
      <c r="L368" s="13" t="s">
        <v>843</v>
      </c>
      <c r="M368" s="9"/>
    </row>
    <row r="369" spans="1:13" ht="17" x14ac:dyDescent="0.2">
      <c r="A369">
        <v>368</v>
      </c>
      <c r="B369" s="19">
        <v>44343.75</v>
      </c>
      <c r="C369" s="19" t="s">
        <v>912</v>
      </c>
      <c r="D369" s="19" t="s">
        <v>916</v>
      </c>
      <c r="E369" s="19"/>
      <c r="F369" s="19" t="s">
        <v>918</v>
      </c>
      <c r="G369" s="9"/>
      <c r="H369" s="9" t="s">
        <v>1043</v>
      </c>
      <c r="I369" s="9" t="s">
        <v>124</v>
      </c>
      <c r="J369" s="9" t="str">
        <f t="shared" si="5"/>
        <v>Junior</v>
      </c>
      <c r="K369" s="25" t="s">
        <v>991</v>
      </c>
      <c r="L369" s="13" t="s">
        <v>844</v>
      </c>
      <c r="M369" s="9"/>
    </row>
    <row r="370" spans="1:13" ht="17" x14ac:dyDescent="0.2">
      <c r="A370">
        <v>369</v>
      </c>
      <c r="B370" s="19">
        <v>44343.75</v>
      </c>
      <c r="C370" s="19" t="s">
        <v>912</v>
      </c>
      <c r="D370" s="19" t="s">
        <v>916</v>
      </c>
      <c r="E370" s="19"/>
      <c r="F370" s="19" t="s">
        <v>918</v>
      </c>
      <c r="G370" s="9"/>
      <c r="H370" s="9" t="s">
        <v>1058</v>
      </c>
      <c r="I370" s="9" t="s">
        <v>102</v>
      </c>
      <c r="J370" s="9" t="str">
        <f t="shared" si="5"/>
        <v>Junior</v>
      </c>
      <c r="K370" s="25" t="s">
        <v>957</v>
      </c>
      <c r="L370" s="13" t="s">
        <v>845</v>
      </c>
      <c r="M370" s="9"/>
    </row>
    <row r="371" spans="1:13" ht="17" x14ac:dyDescent="0.2">
      <c r="A371">
        <v>370</v>
      </c>
      <c r="B371" s="19">
        <v>44343.75</v>
      </c>
      <c r="C371" s="19" t="s">
        <v>912</v>
      </c>
      <c r="D371" s="19" t="s">
        <v>924</v>
      </c>
      <c r="E371" s="19"/>
      <c r="F371" s="19" t="s">
        <v>918</v>
      </c>
      <c r="G371" s="9"/>
      <c r="H371" s="9" t="s">
        <v>939</v>
      </c>
      <c r="I371" s="9" t="s">
        <v>89</v>
      </c>
      <c r="J371" s="9" t="str">
        <f t="shared" si="5"/>
        <v>Juniors</v>
      </c>
      <c r="K371" s="9" t="s">
        <v>985</v>
      </c>
      <c r="L371" s="13" t="s">
        <v>841</v>
      </c>
      <c r="M371" s="9"/>
    </row>
    <row r="372" spans="1:13" ht="17" x14ac:dyDescent="0.2">
      <c r="A372">
        <v>371</v>
      </c>
      <c r="B372" s="19">
        <v>44343.75</v>
      </c>
      <c r="C372" s="19" t="s">
        <v>912</v>
      </c>
      <c r="D372" s="19" t="s">
        <v>924</v>
      </c>
      <c r="E372" s="19"/>
      <c r="F372" s="19" t="s">
        <v>918</v>
      </c>
      <c r="G372" s="9"/>
      <c r="H372" s="9" t="s">
        <v>987</v>
      </c>
      <c r="I372" s="9" t="s">
        <v>124</v>
      </c>
      <c r="J372" s="9" t="str">
        <f t="shared" si="5"/>
        <v>Junior</v>
      </c>
      <c r="K372" s="25" t="s">
        <v>991</v>
      </c>
      <c r="L372" s="13" t="s">
        <v>846</v>
      </c>
      <c r="M372" s="9"/>
    </row>
    <row r="373" spans="1:13" ht="17" x14ac:dyDescent="0.2">
      <c r="A373">
        <v>372</v>
      </c>
      <c r="B373" s="19">
        <v>44343.75</v>
      </c>
      <c r="C373" s="19" t="s">
        <v>912</v>
      </c>
      <c r="D373" s="19" t="s">
        <v>924</v>
      </c>
      <c r="E373" s="19"/>
      <c r="F373" s="19" t="s">
        <v>918</v>
      </c>
      <c r="G373" s="9"/>
      <c r="H373" s="9" t="s">
        <v>1018</v>
      </c>
      <c r="I373" s="9" t="s">
        <v>102</v>
      </c>
      <c r="J373" s="9" t="str">
        <f t="shared" si="5"/>
        <v>Junior</v>
      </c>
      <c r="K373" s="25" t="s">
        <v>957</v>
      </c>
      <c r="L373" s="13" t="s">
        <v>847</v>
      </c>
      <c r="M373" s="9"/>
    </row>
    <row r="374" spans="1:13" ht="17" x14ac:dyDescent="0.2">
      <c r="A374">
        <v>373</v>
      </c>
      <c r="B374" s="19">
        <v>44343.75</v>
      </c>
      <c r="C374" s="19" t="s">
        <v>912</v>
      </c>
      <c r="D374" s="19" t="s">
        <v>924</v>
      </c>
      <c r="E374" s="19"/>
      <c r="F374" s="19" t="s">
        <v>918</v>
      </c>
      <c r="G374" s="9"/>
      <c r="H374" s="9" t="s">
        <v>1043</v>
      </c>
      <c r="I374" s="9" t="s">
        <v>113</v>
      </c>
      <c r="J374" s="9" t="str">
        <f t="shared" si="5"/>
        <v>Juniors</v>
      </c>
      <c r="K374" s="9" t="s">
        <v>1038</v>
      </c>
      <c r="L374" s="13" t="s">
        <v>848</v>
      </c>
      <c r="M374" s="9"/>
    </row>
    <row r="375" spans="1:13" ht="17" x14ac:dyDescent="0.2">
      <c r="A375">
        <v>374</v>
      </c>
      <c r="B375" s="19">
        <v>44343.75</v>
      </c>
      <c r="C375" s="19" t="s">
        <v>912</v>
      </c>
      <c r="D375" s="19" t="s">
        <v>924</v>
      </c>
      <c r="E375" s="19"/>
      <c r="F375" s="19" t="s">
        <v>918</v>
      </c>
      <c r="G375" s="9"/>
      <c r="H375" s="9" t="s">
        <v>1058</v>
      </c>
      <c r="I375" s="9" t="s">
        <v>137</v>
      </c>
      <c r="J375" s="9" t="str">
        <f t="shared" si="5"/>
        <v>Juniors</v>
      </c>
      <c r="K375" s="9" t="s">
        <v>1013</v>
      </c>
      <c r="L375" s="13" t="s">
        <v>849</v>
      </c>
      <c r="M375" s="9"/>
    </row>
    <row r="376" spans="1:13" ht="17" x14ac:dyDescent="0.2">
      <c r="A376">
        <v>375</v>
      </c>
      <c r="B376" s="19">
        <v>44343.75</v>
      </c>
      <c r="C376" s="19" t="s">
        <v>912</v>
      </c>
      <c r="D376" s="19" t="s">
        <v>920</v>
      </c>
      <c r="E376" s="19" t="s">
        <v>930</v>
      </c>
      <c r="F376" s="19" t="s">
        <v>918</v>
      </c>
      <c r="G376" s="9"/>
      <c r="H376" s="9" t="s">
        <v>939</v>
      </c>
      <c r="I376" s="9" t="s">
        <v>102</v>
      </c>
      <c r="J376" s="9" t="str">
        <f t="shared" si="5"/>
        <v>Junior</v>
      </c>
      <c r="K376" s="25" t="s">
        <v>957</v>
      </c>
      <c r="L376" s="14" t="s">
        <v>850</v>
      </c>
      <c r="M376" s="14" t="s">
        <v>854</v>
      </c>
    </row>
    <row r="377" spans="1:13" ht="17" x14ac:dyDescent="0.2">
      <c r="A377">
        <v>376</v>
      </c>
      <c r="B377" s="19">
        <v>44343.75</v>
      </c>
      <c r="C377" s="19" t="s">
        <v>912</v>
      </c>
      <c r="D377" s="19" t="s">
        <v>920</v>
      </c>
      <c r="E377" s="19" t="s">
        <v>930</v>
      </c>
      <c r="F377" s="19" t="s">
        <v>918</v>
      </c>
      <c r="G377" s="9"/>
      <c r="H377" s="9" t="s">
        <v>987</v>
      </c>
      <c r="I377" s="9" t="s">
        <v>89</v>
      </c>
      <c r="J377" s="9" t="str">
        <f t="shared" si="5"/>
        <v>Juniors</v>
      </c>
      <c r="K377" s="9" t="s">
        <v>985</v>
      </c>
      <c r="L377" s="14" t="s">
        <v>851</v>
      </c>
      <c r="M377" s="14" t="s">
        <v>855</v>
      </c>
    </row>
    <row r="378" spans="1:13" ht="17" x14ac:dyDescent="0.2">
      <c r="A378">
        <v>377</v>
      </c>
      <c r="B378" s="19">
        <v>44343.75</v>
      </c>
      <c r="C378" s="19" t="s">
        <v>912</v>
      </c>
      <c r="D378" s="19" t="s">
        <v>920</v>
      </c>
      <c r="E378" s="19" t="s">
        <v>930</v>
      </c>
      <c r="F378" s="19" t="s">
        <v>918</v>
      </c>
      <c r="G378" s="9"/>
      <c r="H378" s="9" t="s">
        <v>1018</v>
      </c>
      <c r="I378" s="9" t="s">
        <v>137</v>
      </c>
      <c r="J378" s="9" t="str">
        <f t="shared" si="5"/>
        <v>Juniors</v>
      </c>
      <c r="K378" s="9" t="s">
        <v>1013</v>
      </c>
      <c r="L378" s="14" t="s">
        <v>852</v>
      </c>
      <c r="M378" s="14" t="s">
        <v>856</v>
      </c>
    </row>
    <row r="379" spans="1:13" ht="17" x14ac:dyDescent="0.2">
      <c r="A379">
        <v>378</v>
      </c>
      <c r="B379" s="19">
        <v>44343.75</v>
      </c>
      <c r="C379" s="19" t="s">
        <v>912</v>
      </c>
      <c r="D379" s="19" t="s">
        <v>920</v>
      </c>
      <c r="E379" s="19" t="s">
        <v>930</v>
      </c>
      <c r="F379" s="19" t="s">
        <v>918</v>
      </c>
      <c r="G379" s="9"/>
      <c r="H379" s="9" t="s">
        <v>1043</v>
      </c>
      <c r="I379" s="9" t="s">
        <v>113</v>
      </c>
      <c r="J379" s="9" t="str">
        <f t="shared" si="5"/>
        <v>Juniors</v>
      </c>
      <c r="K379" s="9" t="s">
        <v>1038</v>
      </c>
      <c r="L379" s="14" t="s">
        <v>848</v>
      </c>
      <c r="M379" s="14" t="s">
        <v>857</v>
      </c>
    </row>
    <row r="380" spans="1:13" ht="17" x14ac:dyDescent="0.2">
      <c r="A380">
        <v>379</v>
      </c>
      <c r="B380" s="19">
        <v>44343.75</v>
      </c>
      <c r="C380" s="19" t="s">
        <v>912</v>
      </c>
      <c r="D380" s="19" t="s">
        <v>920</v>
      </c>
      <c r="E380" s="19" t="s">
        <v>930</v>
      </c>
      <c r="F380" s="19" t="s">
        <v>918</v>
      </c>
      <c r="G380" s="9"/>
      <c r="H380" s="9" t="s">
        <v>1058</v>
      </c>
      <c r="I380" s="9" t="s">
        <v>124</v>
      </c>
      <c r="J380" s="9" t="str">
        <f t="shared" si="5"/>
        <v>Junior</v>
      </c>
      <c r="K380" s="25" t="s">
        <v>991</v>
      </c>
      <c r="L380" s="14" t="s">
        <v>853</v>
      </c>
      <c r="M380" s="14" t="s">
        <v>837</v>
      </c>
    </row>
    <row r="381" spans="1:13" ht="17" x14ac:dyDescent="0.2">
      <c r="A381">
        <v>380</v>
      </c>
      <c r="B381" s="19">
        <v>44343.8125</v>
      </c>
      <c r="C381" s="19" t="s">
        <v>912</v>
      </c>
      <c r="D381" s="19" t="s">
        <v>916</v>
      </c>
      <c r="E381" s="19"/>
      <c r="F381" s="19" t="s">
        <v>923</v>
      </c>
      <c r="G381" s="9" t="s">
        <v>933</v>
      </c>
      <c r="H381" s="9" t="s">
        <v>939</v>
      </c>
      <c r="I381" s="9" t="s">
        <v>1075</v>
      </c>
      <c r="J381" s="9" t="str">
        <f t="shared" si="5"/>
        <v>Junior 2 2</v>
      </c>
      <c r="K381" s="25" t="s">
        <v>948</v>
      </c>
      <c r="L381" s="13" t="s">
        <v>858</v>
      </c>
      <c r="M381" s="9"/>
    </row>
    <row r="382" spans="1:13" ht="17" x14ac:dyDescent="0.2">
      <c r="A382">
        <v>381</v>
      </c>
      <c r="B382" s="19">
        <v>44343.8125</v>
      </c>
      <c r="C382" s="19" t="s">
        <v>912</v>
      </c>
      <c r="D382" s="19" t="s">
        <v>916</v>
      </c>
      <c r="E382" s="19"/>
      <c r="F382" s="19" t="s">
        <v>923</v>
      </c>
      <c r="G382" s="9" t="s">
        <v>933</v>
      </c>
      <c r="H382" s="9" t="s">
        <v>987</v>
      </c>
      <c r="I382" s="9" t="s">
        <v>145</v>
      </c>
      <c r="J382" s="9" t="str">
        <f t="shared" si="5"/>
        <v>Junior 2</v>
      </c>
      <c r="K382" s="25" t="s">
        <v>954</v>
      </c>
      <c r="L382" s="13" t="s">
        <v>859</v>
      </c>
      <c r="M382" s="9"/>
    </row>
    <row r="383" spans="1:13" ht="17" x14ac:dyDescent="0.2">
      <c r="A383">
        <v>382</v>
      </c>
      <c r="B383" s="19">
        <v>44343.8125</v>
      </c>
      <c r="C383" s="19" t="s">
        <v>912</v>
      </c>
      <c r="D383" s="19" t="s">
        <v>916</v>
      </c>
      <c r="E383" s="19"/>
      <c r="F383" s="19" t="s">
        <v>923</v>
      </c>
      <c r="G383" s="9" t="s">
        <v>933</v>
      </c>
      <c r="H383" s="9" t="s">
        <v>1018</v>
      </c>
      <c r="I383" s="9" t="s">
        <v>1076</v>
      </c>
      <c r="J383" s="9" t="str">
        <f t="shared" si="5"/>
        <v>Junior</v>
      </c>
      <c r="K383" s="25" t="s">
        <v>1079</v>
      </c>
      <c r="L383" s="13" t="s">
        <v>860</v>
      </c>
      <c r="M383" s="9"/>
    </row>
    <row r="384" spans="1:13" ht="17" x14ac:dyDescent="0.2">
      <c r="A384">
        <v>383</v>
      </c>
      <c r="B384" s="19">
        <v>44343.8125</v>
      </c>
      <c r="C384" s="19" t="s">
        <v>912</v>
      </c>
      <c r="D384" s="19" t="s">
        <v>916</v>
      </c>
      <c r="E384" s="19"/>
      <c r="F384" s="19" t="s">
        <v>923</v>
      </c>
      <c r="G384" s="9" t="s">
        <v>933</v>
      </c>
      <c r="H384" s="9" t="s">
        <v>1043</v>
      </c>
      <c r="I384" s="9" t="s">
        <v>145</v>
      </c>
      <c r="J384" s="9" t="str">
        <f t="shared" si="5"/>
        <v>Junior</v>
      </c>
      <c r="K384" s="25" t="s">
        <v>1046</v>
      </c>
      <c r="L384" s="13" t="s">
        <v>861</v>
      </c>
      <c r="M384" s="9"/>
    </row>
    <row r="385" spans="1:13" ht="17" x14ac:dyDescent="0.2">
      <c r="A385">
        <v>384</v>
      </c>
      <c r="B385" s="19">
        <v>44343.8125</v>
      </c>
      <c r="C385" s="19" t="s">
        <v>912</v>
      </c>
      <c r="D385" s="19" t="s">
        <v>916</v>
      </c>
      <c r="E385" s="19"/>
      <c r="F385" s="19" t="s">
        <v>923</v>
      </c>
      <c r="G385" s="9" t="s">
        <v>933</v>
      </c>
      <c r="H385" s="9" t="s">
        <v>1058</v>
      </c>
      <c r="I385" s="9" t="s">
        <v>1005</v>
      </c>
      <c r="J385" s="9" t="str">
        <f t="shared" si="5"/>
        <v/>
      </c>
      <c r="K385" s="9" t="s">
        <v>1005</v>
      </c>
      <c r="L385" s="13" t="s">
        <v>722</v>
      </c>
      <c r="M385" s="9"/>
    </row>
    <row r="386" spans="1:13" ht="17" x14ac:dyDescent="0.2">
      <c r="A386">
        <v>385</v>
      </c>
      <c r="B386" s="19">
        <v>44343.8125</v>
      </c>
      <c r="C386" s="19" t="s">
        <v>912</v>
      </c>
      <c r="D386" s="19" t="s">
        <v>916</v>
      </c>
      <c r="E386" s="19"/>
      <c r="F386" s="19" t="s">
        <v>923</v>
      </c>
      <c r="G386" s="9" t="s">
        <v>933</v>
      </c>
      <c r="H386" s="9" t="s">
        <v>1068</v>
      </c>
      <c r="I386" s="9" t="s">
        <v>127</v>
      </c>
      <c r="J386" s="9" t="str">
        <f t="shared" ref="J386:J435" si="6">SUBSTITUTE(SUBSTITUTE(K386,I386&amp;" ",""),I386,"")</f>
        <v>Junior</v>
      </c>
      <c r="K386" s="25" t="s">
        <v>1061</v>
      </c>
      <c r="L386" s="13" t="s">
        <v>862</v>
      </c>
      <c r="M386" s="9"/>
    </row>
    <row r="387" spans="1:13" ht="17" x14ac:dyDescent="0.2">
      <c r="A387">
        <v>386</v>
      </c>
      <c r="B387" s="19">
        <v>44343.8125</v>
      </c>
      <c r="C387" s="19" t="s">
        <v>912</v>
      </c>
      <c r="D387" s="19" t="s">
        <v>916</v>
      </c>
      <c r="E387" s="19"/>
      <c r="F387" s="19" t="s">
        <v>923</v>
      </c>
      <c r="G387" s="9" t="s">
        <v>933</v>
      </c>
      <c r="H387" s="9" t="s">
        <v>1071</v>
      </c>
      <c r="I387" s="9" t="s">
        <v>1075</v>
      </c>
      <c r="J387" s="9" t="str">
        <f t="shared" si="6"/>
        <v>Junior 1</v>
      </c>
      <c r="K387" s="25" t="s">
        <v>1019</v>
      </c>
      <c r="L387" s="13" t="s">
        <v>863</v>
      </c>
      <c r="M387" s="9"/>
    </row>
    <row r="388" spans="1:13" ht="17" x14ac:dyDescent="0.2">
      <c r="A388">
        <v>387</v>
      </c>
      <c r="B388" s="19">
        <v>44343.8125</v>
      </c>
      <c r="C388" s="19" t="s">
        <v>912</v>
      </c>
      <c r="D388" s="19" t="s">
        <v>916</v>
      </c>
      <c r="E388" s="19"/>
      <c r="F388" s="19" t="s">
        <v>923</v>
      </c>
      <c r="G388" s="9" t="s">
        <v>933</v>
      </c>
      <c r="H388" s="9" t="s">
        <v>1072</v>
      </c>
      <c r="I388" s="9" t="s">
        <v>16</v>
      </c>
      <c r="J388" s="9" t="str">
        <f t="shared" si="6"/>
        <v>Juniors</v>
      </c>
      <c r="K388" s="25" t="s">
        <v>1047</v>
      </c>
      <c r="L388" s="13" t="s">
        <v>864</v>
      </c>
      <c r="M388" s="9"/>
    </row>
    <row r="389" spans="1:13" ht="17" x14ac:dyDescent="0.2">
      <c r="A389">
        <v>388</v>
      </c>
      <c r="B389" s="19">
        <v>44343.8125</v>
      </c>
      <c r="C389" s="19" t="s">
        <v>912</v>
      </c>
      <c r="D389" s="19" t="s">
        <v>924</v>
      </c>
      <c r="E389" s="19"/>
      <c r="F389" s="19" t="s">
        <v>923</v>
      </c>
      <c r="G389" s="9" t="s">
        <v>933</v>
      </c>
      <c r="H389" s="9" t="s">
        <v>939</v>
      </c>
      <c r="I389" s="9" t="s">
        <v>145</v>
      </c>
      <c r="J389" s="9" t="str">
        <f t="shared" si="6"/>
        <v>Junior 2</v>
      </c>
      <c r="K389" s="25" t="s">
        <v>954</v>
      </c>
      <c r="L389" s="13" t="s">
        <v>865</v>
      </c>
      <c r="M389" s="9"/>
    </row>
    <row r="390" spans="1:13" ht="17" x14ac:dyDescent="0.2">
      <c r="A390">
        <v>389</v>
      </c>
      <c r="B390" s="19">
        <v>44343.8125</v>
      </c>
      <c r="C390" s="19" t="s">
        <v>912</v>
      </c>
      <c r="D390" s="19" t="s">
        <v>924</v>
      </c>
      <c r="E390" s="19"/>
      <c r="F390" s="19" t="s">
        <v>923</v>
      </c>
      <c r="G390" s="9" t="s">
        <v>933</v>
      </c>
      <c r="H390" s="9" t="s">
        <v>987</v>
      </c>
      <c r="I390" s="9" t="s">
        <v>1075</v>
      </c>
      <c r="J390" s="9" t="str">
        <f t="shared" si="6"/>
        <v>Junior 2</v>
      </c>
      <c r="K390" s="25" t="s">
        <v>947</v>
      </c>
      <c r="L390" s="13" t="s">
        <v>866</v>
      </c>
      <c r="M390" s="9"/>
    </row>
    <row r="391" spans="1:13" ht="17" x14ac:dyDescent="0.2">
      <c r="A391">
        <v>390</v>
      </c>
      <c r="B391" s="19">
        <v>44343.8125</v>
      </c>
      <c r="C391" s="19" t="s">
        <v>912</v>
      </c>
      <c r="D391" s="19" t="s">
        <v>924</v>
      </c>
      <c r="E391" s="19"/>
      <c r="F391" s="19" t="s">
        <v>923</v>
      </c>
      <c r="G391" s="9" t="s">
        <v>933</v>
      </c>
      <c r="H391" s="9" t="s">
        <v>1018</v>
      </c>
      <c r="I391" s="9" t="s">
        <v>1005</v>
      </c>
      <c r="J391" s="9" t="str">
        <f t="shared" si="6"/>
        <v/>
      </c>
      <c r="K391" s="9" t="s">
        <v>1005</v>
      </c>
      <c r="L391" s="13" t="s">
        <v>1084</v>
      </c>
      <c r="M391" s="9"/>
    </row>
    <row r="392" spans="1:13" ht="17" x14ac:dyDescent="0.2">
      <c r="A392">
        <v>391</v>
      </c>
      <c r="B392" s="19">
        <v>44343.8125</v>
      </c>
      <c r="C392" s="19" t="s">
        <v>912</v>
      </c>
      <c r="D392" s="19" t="s">
        <v>924</v>
      </c>
      <c r="E392" s="19"/>
      <c r="F392" s="19" t="s">
        <v>923</v>
      </c>
      <c r="G392" s="9" t="s">
        <v>933</v>
      </c>
      <c r="H392" s="9" t="s">
        <v>1043</v>
      </c>
      <c r="I392" s="9" t="s">
        <v>16</v>
      </c>
      <c r="J392" s="9" t="str">
        <f t="shared" si="6"/>
        <v>Juniors</v>
      </c>
      <c r="K392" s="25" t="s">
        <v>1047</v>
      </c>
      <c r="L392" s="13" t="s">
        <v>867</v>
      </c>
      <c r="M392" s="9"/>
    </row>
    <row r="393" spans="1:13" ht="17" x14ac:dyDescent="0.2">
      <c r="A393">
        <v>392</v>
      </c>
      <c r="B393" s="19">
        <v>44343.8125</v>
      </c>
      <c r="C393" s="19" t="s">
        <v>912</v>
      </c>
      <c r="D393" s="19" t="s">
        <v>924</v>
      </c>
      <c r="E393" s="19"/>
      <c r="F393" s="19" t="s">
        <v>923</v>
      </c>
      <c r="G393" s="9" t="s">
        <v>933</v>
      </c>
      <c r="H393" s="9" t="s">
        <v>1058</v>
      </c>
      <c r="I393" s="9" t="s">
        <v>127</v>
      </c>
      <c r="J393" s="9" t="str">
        <f t="shared" si="6"/>
        <v>Junior</v>
      </c>
      <c r="K393" s="25" t="s">
        <v>1061</v>
      </c>
      <c r="L393" s="13" t="s">
        <v>868</v>
      </c>
      <c r="M393" s="9"/>
    </row>
    <row r="394" spans="1:13" ht="17" x14ac:dyDescent="0.2">
      <c r="A394">
        <v>393</v>
      </c>
      <c r="B394" s="19">
        <v>44343.8125</v>
      </c>
      <c r="C394" s="19" t="s">
        <v>912</v>
      </c>
      <c r="D394" s="19" t="s">
        <v>924</v>
      </c>
      <c r="E394" s="19"/>
      <c r="F394" s="19" t="s">
        <v>923</v>
      </c>
      <c r="G394" s="9" t="s">
        <v>933</v>
      </c>
      <c r="H394" s="9" t="s">
        <v>1068</v>
      </c>
      <c r="I394" s="9" t="s">
        <v>1075</v>
      </c>
      <c r="J394" s="9" t="str">
        <f t="shared" si="6"/>
        <v>Junior 1</v>
      </c>
      <c r="K394" s="25" t="s">
        <v>1019</v>
      </c>
      <c r="L394" s="13" t="s">
        <v>869</v>
      </c>
      <c r="M394" s="9"/>
    </row>
    <row r="395" spans="1:13" ht="17" x14ac:dyDescent="0.2">
      <c r="A395">
        <v>394</v>
      </c>
      <c r="B395" s="19">
        <v>44343.8125</v>
      </c>
      <c r="C395" s="19" t="s">
        <v>912</v>
      </c>
      <c r="D395" s="19" t="s">
        <v>924</v>
      </c>
      <c r="E395" s="19"/>
      <c r="F395" s="19" t="s">
        <v>923</v>
      </c>
      <c r="G395" s="9" t="s">
        <v>933</v>
      </c>
      <c r="H395" s="9" t="s">
        <v>1071</v>
      </c>
      <c r="I395" s="9" t="s">
        <v>1076</v>
      </c>
      <c r="J395" s="9" t="str">
        <f t="shared" si="6"/>
        <v>Junior</v>
      </c>
      <c r="K395" s="25" t="s">
        <v>1079</v>
      </c>
      <c r="L395" s="13" t="s">
        <v>870</v>
      </c>
      <c r="M395" s="9"/>
    </row>
    <row r="396" spans="1:13" ht="17" x14ac:dyDescent="0.2">
      <c r="A396">
        <v>395</v>
      </c>
      <c r="B396" s="19">
        <v>44343.8125</v>
      </c>
      <c r="C396" s="19" t="s">
        <v>912</v>
      </c>
      <c r="D396" s="19" t="s">
        <v>924</v>
      </c>
      <c r="E396" s="19"/>
      <c r="F396" s="19" t="s">
        <v>923</v>
      </c>
      <c r="G396" s="9" t="s">
        <v>933</v>
      </c>
      <c r="H396" s="9" t="s">
        <v>1072</v>
      </c>
      <c r="I396" s="9" t="s">
        <v>145</v>
      </c>
      <c r="J396" s="9" t="str">
        <f t="shared" si="6"/>
        <v>Junior</v>
      </c>
      <c r="K396" s="25" t="s">
        <v>1046</v>
      </c>
      <c r="L396" s="13" t="s">
        <v>871</v>
      </c>
      <c r="M396" s="9"/>
    </row>
    <row r="397" spans="1:13" ht="17" x14ac:dyDescent="0.2">
      <c r="A397">
        <v>396</v>
      </c>
      <c r="B397" s="19">
        <v>44343.8125</v>
      </c>
      <c r="C397" s="19" t="s">
        <v>912</v>
      </c>
      <c r="D397" s="19" t="s">
        <v>920</v>
      </c>
      <c r="E397" s="19" t="s">
        <v>930</v>
      </c>
      <c r="F397" s="19" t="s">
        <v>923</v>
      </c>
      <c r="G397" s="9" t="s">
        <v>933</v>
      </c>
      <c r="H397" s="9" t="s">
        <v>939</v>
      </c>
      <c r="I397" s="9" t="s">
        <v>1075</v>
      </c>
      <c r="J397" s="9" t="str">
        <f t="shared" si="6"/>
        <v>Junior 2</v>
      </c>
      <c r="K397" s="25" t="s">
        <v>947</v>
      </c>
      <c r="L397" s="14" t="s">
        <v>872</v>
      </c>
      <c r="M397" s="14" t="s">
        <v>877</v>
      </c>
    </row>
    <row r="398" spans="1:13" ht="17" x14ac:dyDescent="0.2">
      <c r="A398">
        <v>397</v>
      </c>
      <c r="B398" s="19">
        <v>44343.8125</v>
      </c>
      <c r="C398" s="19" t="s">
        <v>912</v>
      </c>
      <c r="D398" s="19" t="s">
        <v>920</v>
      </c>
      <c r="E398" s="19" t="s">
        <v>930</v>
      </c>
      <c r="F398" s="19" t="s">
        <v>923</v>
      </c>
      <c r="G398" s="9" t="s">
        <v>933</v>
      </c>
      <c r="H398" s="9" t="s">
        <v>987</v>
      </c>
      <c r="I398" s="9" t="s">
        <v>1005</v>
      </c>
      <c r="J398" s="9" t="str">
        <f t="shared" si="6"/>
        <v/>
      </c>
      <c r="K398" s="9" t="s">
        <v>1005</v>
      </c>
      <c r="L398" s="14" t="s">
        <v>717</v>
      </c>
      <c r="M398" s="14" t="s">
        <v>878</v>
      </c>
    </row>
    <row r="399" spans="1:13" ht="17" x14ac:dyDescent="0.2">
      <c r="A399">
        <v>398</v>
      </c>
      <c r="B399" s="19">
        <v>44343.8125</v>
      </c>
      <c r="C399" s="19" t="s">
        <v>912</v>
      </c>
      <c r="D399" s="19" t="s">
        <v>920</v>
      </c>
      <c r="E399" s="19" t="s">
        <v>930</v>
      </c>
      <c r="F399" s="19" t="s">
        <v>923</v>
      </c>
      <c r="G399" s="9" t="s">
        <v>933</v>
      </c>
      <c r="H399" s="9" t="s">
        <v>1018</v>
      </c>
      <c r="I399" s="9" t="s">
        <v>1075</v>
      </c>
      <c r="J399" s="9" t="str">
        <f t="shared" si="6"/>
        <v>Junior 1</v>
      </c>
      <c r="K399" s="25" t="s">
        <v>1019</v>
      </c>
      <c r="L399" s="16" t="s">
        <v>874</v>
      </c>
      <c r="M399" s="17"/>
    </row>
    <row r="400" spans="1:13" ht="17" x14ac:dyDescent="0.2">
      <c r="A400">
        <v>399</v>
      </c>
      <c r="B400" s="19">
        <v>44343.8125</v>
      </c>
      <c r="C400" s="19" t="s">
        <v>912</v>
      </c>
      <c r="D400" s="19" t="s">
        <v>920</v>
      </c>
      <c r="E400" s="19" t="s">
        <v>930</v>
      </c>
      <c r="F400" s="19" t="s">
        <v>923</v>
      </c>
      <c r="G400" s="9" t="s">
        <v>933</v>
      </c>
      <c r="H400" s="9" t="s">
        <v>1043</v>
      </c>
      <c r="I400" s="9" t="s">
        <v>145</v>
      </c>
      <c r="J400" s="9" t="str">
        <f t="shared" si="6"/>
        <v>Junior</v>
      </c>
      <c r="K400" s="25" t="s">
        <v>1046</v>
      </c>
      <c r="L400" s="16" t="s">
        <v>861</v>
      </c>
      <c r="M400" s="17"/>
    </row>
    <row r="401" spans="1:13" ht="17" x14ac:dyDescent="0.2">
      <c r="A401">
        <v>400</v>
      </c>
      <c r="B401" s="19">
        <v>44343.8125</v>
      </c>
      <c r="C401" s="19" t="s">
        <v>912</v>
      </c>
      <c r="D401" s="19" t="s">
        <v>920</v>
      </c>
      <c r="E401" s="19" t="s">
        <v>930</v>
      </c>
      <c r="F401" s="19" t="s">
        <v>923</v>
      </c>
      <c r="G401" s="9" t="s">
        <v>933</v>
      </c>
      <c r="H401" s="9" t="s">
        <v>1058</v>
      </c>
      <c r="I401" s="9" t="s">
        <v>1076</v>
      </c>
      <c r="J401" s="9" t="str">
        <f t="shared" si="6"/>
        <v>Junior</v>
      </c>
      <c r="K401" s="25" t="s">
        <v>1079</v>
      </c>
      <c r="L401" s="14" t="s">
        <v>875</v>
      </c>
      <c r="M401" s="14" t="s">
        <v>879</v>
      </c>
    </row>
    <row r="402" spans="1:13" ht="17" x14ac:dyDescent="0.2">
      <c r="A402">
        <v>401</v>
      </c>
      <c r="B402" s="19">
        <v>44343.8125</v>
      </c>
      <c r="C402" s="19" t="s">
        <v>912</v>
      </c>
      <c r="D402" s="19" t="s">
        <v>920</v>
      </c>
      <c r="E402" s="19" t="s">
        <v>930</v>
      </c>
      <c r="F402" s="19" t="s">
        <v>923</v>
      </c>
      <c r="G402" s="9" t="s">
        <v>933</v>
      </c>
      <c r="H402" s="9" t="s">
        <v>1068</v>
      </c>
      <c r="I402" s="9" t="s">
        <v>127</v>
      </c>
      <c r="J402" s="9" t="str">
        <f t="shared" si="6"/>
        <v>Junior</v>
      </c>
      <c r="K402" s="25" t="s">
        <v>1061</v>
      </c>
      <c r="L402" s="14" t="s">
        <v>862</v>
      </c>
      <c r="M402" s="14" t="s">
        <v>880</v>
      </c>
    </row>
    <row r="403" spans="1:13" ht="17" x14ac:dyDescent="0.2">
      <c r="A403">
        <v>402</v>
      </c>
      <c r="B403" s="19">
        <v>44343.8125</v>
      </c>
      <c r="C403" s="19" t="s">
        <v>912</v>
      </c>
      <c r="D403" s="19" t="s">
        <v>920</v>
      </c>
      <c r="E403" s="19" t="s">
        <v>930</v>
      </c>
      <c r="F403" s="19" t="s">
        <v>923</v>
      </c>
      <c r="G403" s="9" t="s">
        <v>933</v>
      </c>
      <c r="H403" s="9" t="s">
        <v>1071</v>
      </c>
      <c r="I403" s="9" t="s">
        <v>16</v>
      </c>
      <c r="J403" s="9" t="str">
        <f t="shared" si="6"/>
        <v>Juniors</v>
      </c>
      <c r="K403" s="25" t="s">
        <v>1047</v>
      </c>
      <c r="L403" s="14" t="s">
        <v>876</v>
      </c>
      <c r="M403" s="14" t="s">
        <v>881</v>
      </c>
    </row>
    <row r="404" spans="1:13" ht="17" x14ac:dyDescent="0.2">
      <c r="A404">
        <v>403</v>
      </c>
      <c r="B404" s="19">
        <v>44344.75</v>
      </c>
      <c r="C404" s="19" t="s">
        <v>912</v>
      </c>
      <c r="D404" s="19" t="s">
        <v>916</v>
      </c>
      <c r="E404" s="19"/>
      <c r="F404" s="19" t="s">
        <v>922</v>
      </c>
      <c r="G404" s="9" t="s">
        <v>934</v>
      </c>
      <c r="H404" s="9" t="s">
        <v>939</v>
      </c>
      <c r="I404" s="9" t="s">
        <v>131</v>
      </c>
      <c r="J404" s="9" t="str">
        <f t="shared" si="6"/>
        <v>3</v>
      </c>
      <c r="K404" s="9" t="s">
        <v>978</v>
      </c>
      <c r="L404" s="13" t="s">
        <v>882</v>
      </c>
      <c r="M404" s="9"/>
    </row>
    <row r="405" spans="1:13" ht="17" x14ac:dyDescent="0.2">
      <c r="A405">
        <v>404</v>
      </c>
      <c r="B405" s="19">
        <v>44344.75</v>
      </c>
      <c r="C405" s="19" t="s">
        <v>912</v>
      </c>
      <c r="D405" s="19" t="s">
        <v>916</v>
      </c>
      <c r="E405" s="19"/>
      <c r="F405" s="19" t="s">
        <v>922</v>
      </c>
      <c r="G405" s="9" t="s">
        <v>934</v>
      </c>
      <c r="H405" s="9" t="s">
        <v>987</v>
      </c>
      <c r="I405" s="9" t="s">
        <v>1080</v>
      </c>
      <c r="J405" s="9" t="str">
        <f t="shared" si="6"/>
        <v>Junior 2</v>
      </c>
      <c r="K405" s="25" t="s">
        <v>960</v>
      </c>
      <c r="L405" s="13" t="s">
        <v>883</v>
      </c>
      <c r="M405" s="9"/>
    </row>
    <row r="406" spans="1:13" ht="17" x14ac:dyDescent="0.2">
      <c r="A406">
        <v>405</v>
      </c>
      <c r="B406" s="19">
        <v>44344.75</v>
      </c>
      <c r="C406" s="19" t="s">
        <v>912</v>
      </c>
      <c r="D406" s="19" t="s">
        <v>916</v>
      </c>
      <c r="E406" s="19"/>
      <c r="F406" s="19" t="s">
        <v>922</v>
      </c>
      <c r="G406" s="9" t="s">
        <v>934</v>
      </c>
      <c r="H406" s="9" t="s">
        <v>1018</v>
      </c>
      <c r="I406" s="9" t="s">
        <v>131</v>
      </c>
      <c r="J406" s="9" t="str">
        <f t="shared" si="6"/>
        <v>2</v>
      </c>
      <c r="K406" s="9" t="s">
        <v>977</v>
      </c>
      <c r="L406" s="13" t="s">
        <v>884</v>
      </c>
      <c r="M406" s="9"/>
    </row>
    <row r="407" spans="1:13" ht="17" x14ac:dyDescent="0.2">
      <c r="A407">
        <v>406</v>
      </c>
      <c r="B407" s="19">
        <v>44344.75</v>
      </c>
      <c r="C407" s="19" t="s">
        <v>912</v>
      </c>
      <c r="D407" s="19" t="s">
        <v>916</v>
      </c>
      <c r="E407" s="19"/>
      <c r="F407" s="19" t="s">
        <v>922</v>
      </c>
      <c r="G407" s="9" t="s">
        <v>934</v>
      </c>
      <c r="H407" s="9" t="s">
        <v>1043</v>
      </c>
      <c r="I407" s="9" t="s">
        <v>975</v>
      </c>
      <c r="J407" s="9" t="str">
        <f t="shared" si="6"/>
        <v>2</v>
      </c>
      <c r="K407" s="9" t="s">
        <v>976</v>
      </c>
      <c r="L407" s="13" t="s">
        <v>885</v>
      </c>
      <c r="M407" s="9"/>
    </row>
    <row r="408" spans="1:13" ht="17" x14ac:dyDescent="0.2">
      <c r="A408">
        <v>407</v>
      </c>
      <c r="B408" s="19">
        <v>44344.75</v>
      </c>
      <c r="C408" s="19" t="s">
        <v>912</v>
      </c>
      <c r="D408" s="19" t="s">
        <v>916</v>
      </c>
      <c r="E408" s="19"/>
      <c r="F408" s="19" t="s">
        <v>922</v>
      </c>
      <c r="G408" s="9" t="s">
        <v>934</v>
      </c>
      <c r="H408" s="9" t="s">
        <v>1058</v>
      </c>
      <c r="I408" s="9" t="s">
        <v>967</v>
      </c>
      <c r="J408" s="9" t="str">
        <f t="shared" si="6"/>
        <v>2</v>
      </c>
      <c r="K408" s="9" t="s">
        <v>968</v>
      </c>
      <c r="L408" s="13" t="s">
        <v>886</v>
      </c>
      <c r="M408" s="9"/>
    </row>
    <row r="409" spans="1:13" ht="17" x14ac:dyDescent="0.2">
      <c r="A409">
        <v>408</v>
      </c>
      <c r="B409" s="19">
        <v>44344.75</v>
      </c>
      <c r="C409" s="19" t="s">
        <v>912</v>
      </c>
      <c r="D409" s="19" t="s">
        <v>916</v>
      </c>
      <c r="E409" s="19"/>
      <c r="F409" s="19" t="s">
        <v>922</v>
      </c>
      <c r="G409" s="9" t="s">
        <v>934</v>
      </c>
      <c r="H409" s="9" t="s">
        <v>1068</v>
      </c>
      <c r="I409" s="9" t="s">
        <v>49</v>
      </c>
      <c r="J409" s="9" t="str">
        <f t="shared" si="6"/>
        <v>Junior 2</v>
      </c>
      <c r="K409" s="9" t="s">
        <v>1009</v>
      </c>
      <c r="L409" s="13" t="s">
        <v>887</v>
      </c>
      <c r="M409" s="9"/>
    </row>
    <row r="410" spans="1:13" ht="17" x14ac:dyDescent="0.2">
      <c r="A410">
        <v>409</v>
      </c>
      <c r="B410" s="19">
        <v>44344.75</v>
      </c>
      <c r="C410" s="19" t="s">
        <v>912</v>
      </c>
      <c r="D410" s="19" t="s">
        <v>924</v>
      </c>
      <c r="E410" s="19"/>
      <c r="F410" s="19" t="s">
        <v>922</v>
      </c>
      <c r="G410" s="9" t="s">
        <v>934</v>
      </c>
      <c r="H410" s="9" t="s">
        <v>939</v>
      </c>
      <c r="I410" s="9" t="s">
        <v>1080</v>
      </c>
      <c r="J410" s="9" t="str">
        <f t="shared" si="6"/>
        <v>Junior 2</v>
      </c>
      <c r="K410" s="25" t="s">
        <v>960</v>
      </c>
      <c r="L410" s="13" t="s">
        <v>888</v>
      </c>
      <c r="M410" s="9"/>
    </row>
    <row r="411" spans="1:13" ht="17" x14ac:dyDescent="0.2">
      <c r="A411">
        <v>410</v>
      </c>
      <c r="B411" s="19">
        <v>44344.75</v>
      </c>
      <c r="C411" s="19" t="s">
        <v>912</v>
      </c>
      <c r="D411" s="19" t="s">
        <v>924</v>
      </c>
      <c r="E411" s="19"/>
      <c r="F411" s="19" t="s">
        <v>922</v>
      </c>
      <c r="G411" s="9" t="s">
        <v>934</v>
      </c>
      <c r="H411" s="9" t="s">
        <v>987</v>
      </c>
      <c r="I411" s="9" t="s">
        <v>131</v>
      </c>
      <c r="J411" s="9" t="str">
        <f t="shared" si="6"/>
        <v>2</v>
      </c>
      <c r="K411" s="9" t="s">
        <v>977</v>
      </c>
      <c r="L411" s="13" t="s">
        <v>560</v>
      </c>
      <c r="M411" s="9"/>
    </row>
    <row r="412" spans="1:13" ht="17" x14ac:dyDescent="0.2">
      <c r="A412">
        <v>411</v>
      </c>
      <c r="B412" s="19">
        <v>44344.75</v>
      </c>
      <c r="C412" s="19" t="s">
        <v>912</v>
      </c>
      <c r="D412" s="19" t="s">
        <v>924</v>
      </c>
      <c r="E412" s="19"/>
      <c r="F412" s="19" t="s">
        <v>922</v>
      </c>
      <c r="G412" s="9" t="s">
        <v>934</v>
      </c>
      <c r="H412" s="9" t="s">
        <v>1018</v>
      </c>
      <c r="I412" s="9" t="s">
        <v>967</v>
      </c>
      <c r="J412" s="9" t="str">
        <f t="shared" si="6"/>
        <v>2</v>
      </c>
      <c r="K412" s="9" t="s">
        <v>968</v>
      </c>
      <c r="L412" s="13" t="s">
        <v>561</v>
      </c>
      <c r="M412" s="9"/>
    </row>
    <row r="413" spans="1:13" ht="17" x14ac:dyDescent="0.2">
      <c r="A413">
        <v>412</v>
      </c>
      <c r="B413" s="19">
        <v>44344.75</v>
      </c>
      <c r="C413" s="19" t="s">
        <v>912</v>
      </c>
      <c r="D413" s="19" t="s">
        <v>924</v>
      </c>
      <c r="E413" s="19"/>
      <c r="F413" s="19" t="s">
        <v>922</v>
      </c>
      <c r="G413" s="9" t="s">
        <v>934</v>
      </c>
      <c r="H413" s="9" t="s">
        <v>1043</v>
      </c>
      <c r="I413" s="9" t="s">
        <v>49</v>
      </c>
      <c r="J413" s="9" t="str">
        <f t="shared" si="6"/>
        <v>Junior 2</v>
      </c>
      <c r="K413" s="9" t="s">
        <v>1009</v>
      </c>
      <c r="L413" s="13" t="s">
        <v>889</v>
      </c>
      <c r="M413" s="9"/>
    </row>
    <row r="414" spans="1:13" ht="17" x14ac:dyDescent="0.2">
      <c r="A414">
        <v>413</v>
      </c>
      <c r="B414" s="19">
        <v>44344.75</v>
      </c>
      <c r="C414" s="19" t="s">
        <v>912</v>
      </c>
      <c r="D414" s="19" t="s">
        <v>924</v>
      </c>
      <c r="E414" s="19"/>
      <c r="F414" s="19" t="s">
        <v>922</v>
      </c>
      <c r="G414" s="9" t="s">
        <v>934</v>
      </c>
      <c r="H414" s="9" t="s">
        <v>1058</v>
      </c>
      <c r="I414" s="9" t="s">
        <v>975</v>
      </c>
      <c r="J414" s="9" t="str">
        <f t="shared" si="6"/>
        <v>2</v>
      </c>
      <c r="K414" s="9" t="s">
        <v>976</v>
      </c>
      <c r="L414" s="13" t="s">
        <v>890</v>
      </c>
      <c r="M414" s="9"/>
    </row>
    <row r="415" spans="1:13" ht="17" x14ac:dyDescent="0.2">
      <c r="A415">
        <v>414</v>
      </c>
      <c r="B415" s="19">
        <v>44344.75</v>
      </c>
      <c r="C415" s="19" t="s">
        <v>912</v>
      </c>
      <c r="D415" s="19" t="s">
        <v>920</v>
      </c>
      <c r="E415" s="19" t="s">
        <v>930</v>
      </c>
      <c r="F415" s="19" t="s">
        <v>922</v>
      </c>
      <c r="G415" s="9" t="s">
        <v>934</v>
      </c>
      <c r="H415" s="9" t="s">
        <v>939</v>
      </c>
      <c r="I415" s="9" t="s">
        <v>1080</v>
      </c>
      <c r="J415" s="9" t="str">
        <f t="shared" si="6"/>
        <v>Junior 2</v>
      </c>
      <c r="K415" s="25" t="s">
        <v>960</v>
      </c>
      <c r="L415" s="14" t="s">
        <v>888</v>
      </c>
      <c r="M415" s="14" t="s">
        <v>893</v>
      </c>
    </row>
    <row r="416" spans="1:13" ht="17" x14ac:dyDescent="0.2">
      <c r="A416">
        <v>415</v>
      </c>
      <c r="B416" s="19">
        <v>44344.75</v>
      </c>
      <c r="C416" s="19" t="s">
        <v>912</v>
      </c>
      <c r="D416" s="19" t="s">
        <v>920</v>
      </c>
      <c r="E416" s="19" t="s">
        <v>930</v>
      </c>
      <c r="F416" s="19" t="s">
        <v>922</v>
      </c>
      <c r="G416" s="9" t="s">
        <v>934</v>
      </c>
      <c r="H416" s="9" t="s">
        <v>987</v>
      </c>
      <c r="I416" s="9" t="s">
        <v>49</v>
      </c>
      <c r="J416" s="9" t="str">
        <f t="shared" si="6"/>
        <v>Junior 2</v>
      </c>
      <c r="K416" s="9" t="s">
        <v>1009</v>
      </c>
      <c r="L416" s="14" t="s">
        <v>891</v>
      </c>
      <c r="M416" s="14" t="s">
        <v>894</v>
      </c>
    </row>
    <row r="417" spans="1:13" ht="17" x14ac:dyDescent="0.2">
      <c r="A417">
        <v>416</v>
      </c>
      <c r="B417" s="19">
        <v>44344.75</v>
      </c>
      <c r="C417" s="19" t="s">
        <v>912</v>
      </c>
      <c r="D417" s="19" t="s">
        <v>920</v>
      </c>
      <c r="E417" s="19" t="s">
        <v>930</v>
      </c>
      <c r="F417" s="19" t="s">
        <v>922</v>
      </c>
      <c r="G417" s="9" t="s">
        <v>934</v>
      </c>
      <c r="H417" s="9" t="s">
        <v>1018</v>
      </c>
      <c r="I417" s="9" t="s">
        <v>975</v>
      </c>
      <c r="J417" s="9" t="str">
        <f t="shared" si="6"/>
        <v>2</v>
      </c>
      <c r="K417" s="9" t="s">
        <v>976</v>
      </c>
      <c r="L417" s="14" t="s">
        <v>892</v>
      </c>
      <c r="M417" s="14" t="s">
        <v>622</v>
      </c>
    </row>
    <row r="418" spans="1:13" ht="17" x14ac:dyDescent="0.2">
      <c r="A418">
        <v>417</v>
      </c>
      <c r="B418" s="19">
        <v>44344.8125</v>
      </c>
      <c r="C418" s="19" t="s">
        <v>912</v>
      </c>
      <c r="D418" s="19" t="s">
        <v>916</v>
      </c>
      <c r="E418" s="19"/>
      <c r="F418" s="19" t="s">
        <v>922</v>
      </c>
      <c r="G418" s="9" t="s">
        <v>932</v>
      </c>
      <c r="H418" s="9" t="s">
        <v>939</v>
      </c>
      <c r="I418" s="9" t="s">
        <v>950</v>
      </c>
      <c r="J418" s="9" t="str">
        <f t="shared" si="6"/>
        <v>Junior</v>
      </c>
      <c r="K418" s="25" t="s">
        <v>951</v>
      </c>
      <c r="L418" s="13" t="s">
        <v>895</v>
      </c>
      <c r="M418" s="9"/>
    </row>
    <row r="419" spans="1:13" ht="17" x14ac:dyDescent="0.2">
      <c r="A419">
        <v>418</v>
      </c>
      <c r="B419" s="19">
        <v>44344.8125</v>
      </c>
      <c r="C419" s="19" t="s">
        <v>912</v>
      </c>
      <c r="D419" s="19" t="s">
        <v>916</v>
      </c>
      <c r="E419" s="19"/>
      <c r="F419" s="19" t="s">
        <v>922</v>
      </c>
      <c r="G419" s="9" t="s">
        <v>932</v>
      </c>
      <c r="H419" s="9" t="s">
        <v>987</v>
      </c>
      <c r="I419" s="9" t="s">
        <v>967</v>
      </c>
      <c r="J419" s="9" t="str">
        <f t="shared" si="6"/>
        <v/>
      </c>
      <c r="K419" s="9" t="s">
        <v>967</v>
      </c>
      <c r="L419" s="13" t="s">
        <v>712</v>
      </c>
      <c r="M419" s="9"/>
    </row>
    <row r="420" spans="1:13" ht="17" x14ac:dyDescent="0.2">
      <c r="A420">
        <v>419</v>
      </c>
      <c r="B420" s="19">
        <v>44344.8125</v>
      </c>
      <c r="C420" s="19" t="s">
        <v>912</v>
      </c>
      <c r="D420" s="19" t="s">
        <v>916</v>
      </c>
      <c r="E420" s="19"/>
      <c r="F420" s="19" t="s">
        <v>922</v>
      </c>
      <c r="G420" s="9" t="s">
        <v>932</v>
      </c>
      <c r="H420" s="9" t="s">
        <v>1018</v>
      </c>
      <c r="I420" s="9" t="s">
        <v>131</v>
      </c>
      <c r="J420" s="9" t="str">
        <f t="shared" si="6"/>
        <v/>
      </c>
      <c r="K420" s="9" t="s">
        <v>131</v>
      </c>
      <c r="L420" s="13" t="s">
        <v>896</v>
      </c>
      <c r="M420" s="9"/>
    </row>
    <row r="421" spans="1:13" ht="17" x14ac:dyDescent="0.2">
      <c r="A421">
        <v>420</v>
      </c>
      <c r="B421" s="19">
        <v>44344.8125</v>
      </c>
      <c r="C421" s="19" t="s">
        <v>912</v>
      </c>
      <c r="D421" s="19" t="s">
        <v>916</v>
      </c>
      <c r="E421" s="19"/>
      <c r="F421" s="19" t="s">
        <v>922</v>
      </c>
      <c r="G421" s="9" t="s">
        <v>932</v>
      </c>
      <c r="H421" s="9" t="s">
        <v>1043</v>
      </c>
      <c r="I421" s="9" t="s">
        <v>975</v>
      </c>
      <c r="J421" s="9" t="str">
        <f t="shared" si="6"/>
        <v/>
      </c>
      <c r="K421" s="9" t="s">
        <v>975</v>
      </c>
      <c r="L421" s="13" t="s">
        <v>686</v>
      </c>
      <c r="M421" s="9"/>
    </row>
    <row r="422" spans="1:13" ht="17" x14ac:dyDescent="0.2">
      <c r="A422">
        <v>421</v>
      </c>
      <c r="B422" s="19">
        <v>44344.8125</v>
      </c>
      <c r="C422" s="19" t="s">
        <v>912</v>
      </c>
      <c r="D422" s="19" t="s">
        <v>916</v>
      </c>
      <c r="E422" s="19"/>
      <c r="F422" s="19" t="s">
        <v>922</v>
      </c>
      <c r="G422" s="9" t="s">
        <v>932</v>
      </c>
      <c r="H422" s="9" t="s">
        <v>1058</v>
      </c>
      <c r="I422" s="9" t="s">
        <v>49</v>
      </c>
      <c r="J422" s="9" t="str">
        <f t="shared" si="6"/>
        <v>Junior</v>
      </c>
      <c r="K422" s="9" t="s">
        <v>1062</v>
      </c>
      <c r="L422" s="13" t="s">
        <v>897</v>
      </c>
      <c r="M422" s="9"/>
    </row>
    <row r="423" spans="1:13" ht="17" x14ac:dyDescent="0.2">
      <c r="A423">
        <v>422</v>
      </c>
      <c r="B423" s="19">
        <v>44344.8125</v>
      </c>
      <c r="C423" s="19" t="s">
        <v>912</v>
      </c>
      <c r="D423" s="19" t="s">
        <v>916</v>
      </c>
      <c r="E423" s="19"/>
      <c r="F423" s="19" t="s">
        <v>922</v>
      </c>
      <c r="G423" s="9" t="s">
        <v>932</v>
      </c>
      <c r="H423" s="9" t="s">
        <v>1068</v>
      </c>
      <c r="I423" s="9" t="s">
        <v>1080</v>
      </c>
      <c r="J423" s="9" t="str">
        <f t="shared" si="6"/>
        <v>Junior 1</v>
      </c>
      <c r="K423" s="25" t="s">
        <v>1069</v>
      </c>
      <c r="L423" s="13" t="s">
        <v>898</v>
      </c>
      <c r="M423" s="9"/>
    </row>
    <row r="424" spans="1:13" ht="17" x14ac:dyDescent="0.2">
      <c r="A424">
        <v>423</v>
      </c>
      <c r="B424" s="19">
        <v>44344.8125</v>
      </c>
      <c r="C424" s="19" t="s">
        <v>912</v>
      </c>
      <c r="D424" s="19" t="s">
        <v>924</v>
      </c>
      <c r="E424" s="19"/>
      <c r="F424" s="19" t="s">
        <v>922</v>
      </c>
      <c r="G424" s="9" t="s">
        <v>932</v>
      </c>
      <c r="H424" s="9" t="s">
        <v>939</v>
      </c>
      <c r="I424" s="9" t="s">
        <v>967</v>
      </c>
      <c r="J424" s="9" t="str">
        <f t="shared" si="6"/>
        <v/>
      </c>
      <c r="K424" s="9" t="s">
        <v>967</v>
      </c>
      <c r="L424" s="13" t="s">
        <v>361</v>
      </c>
      <c r="M424" s="9"/>
    </row>
    <row r="425" spans="1:13" ht="17" x14ac:dyDescent="0.2">
      <c r="A425">
        <v>424</v>
      </c>
      <c r="B425" s="19">
        <v>44344.8125</v>
      </c>
      <c r="C425" s="19" t="s">
        <v>912</v>
      </c>
      <c r="D425" s="19" t="s">
        <v>924</v>
      </c>
      <c r="E425" s="19"/>
      <c r="F425" s="19" t="s">
        <v>922</v>
      </c>
      <c r="G425" s="9" t="s">
        <v>932</v>
      </c>
      <c r="H425" s="9" t="s">
        <v>987</v>
      </c>
      <c r="I425" s="9" t="s">
        <v>975</v>
      </c>
      <c r="J425" s="9" t="str">
        <f t="shared" si="6"/>
        <v/>
      </c>
      <c r="K425" s="9" t="s">
        <v>975</v>
      </c>
      <c r="L425" s="13" t="s">
        <v>899</v>
      </c>
      <c r="M425" s="9"/>
    </row>
    <row r="426" spans="1:13" ht="17" x14ac:dyDescent="0.2">
      <c r="A426">
        <v>425</v>
      </c>
      <c r="B426" s="19">
        <v>44344.8125</v>
      </c>
      <c r="C426" s="19" t="s">
        <v>912</v>
      </c>
      <c r="D426" s="19" t="s">
        <v>924</v>
      </c>
      <c r="E426" s="19"/>
      <c r="F426" s="19" t="s">
        <v>922</v>
      </c>
      <c r="G426" s="9" t="s">
        <v>932</v>
      </c>
      <c r="H426" s="9" t="s">
        <v>1018</v>
      </c>
      <c r="I426" s="9" t="s">
        <v>950</v>
      </c>
      <c r="J426" s="9" t="str">
        <f t="shared" si="6"/>
        <v>Junior</v>
      </c>
      <c r="K426" s="25" t="s">
        <v>951</v>
      </c>
      <c r="L426" s="13" t="s">
        <v>900</v>
      </c>
      <c r="M426" s="9"/>
    </row>
    <row r="427" spans="1:13" ht="17" x14ac:dyDescent="0.2">
      <c r="A427">
        <v>426</v>
      </c>
      <c r="B427" s="19">
        <v>44344.8125</v>
      </c>
      <c r="C427" s="19" t="s">
        <v>912</v>
      </c>
      <c r="D427" s="19" t="s">
        <v>924</v>
      </c>
      <c r="E427" s="19"/>
      <c r="F427" s="19" t="s">
        <v>922</v>
      </c>
      <c r="G427" s="9" t="s">
        <v>932</v>
      </c>
      <c r="H427" s="9" t="s">
        <v>1043</v>
      </c>
      <c r="I427" s="9" t="s">
        <v>131</v>
      </c>
      <c r="J427" s="9" t="str">
        <f t="shared" si="6"/>
        <v/>
      </c>
      <c r="K427" s="9" t="s">
        <v>131</v>
      </c>
      <c r="L427" s="13" t="s">
        <v>647</v>
      </c>
      <c r="M427" s="9"/>
    </row>
    <row r="428" spans="1:13" ht="17" x14ac:dyDescent="0.2">
      <c r="A428">
        <v>427</v>
      </c>
      <c r="B428" s="19">
        <v>44344.8125</v>
      </c>
      <c r="C428" s="19" t="s">
        <v>912</v>
      </c>
      <c r="D428" s="19" t="s">
        <v>924</v>
      </c>
      <c r="E428" s="19"/>
      <c r="F428" s="19" t="s">
        <v>922</v>
      </c>
      <c r="G428" s="9" t="s">
        <v>932</v>
      </c>
      <c r="H428" s="9" t="s">
        <v>1058</v>
      </c>
      <c r="I428" s="9" t="s">
        <v>49</v>
      </c>
      <c r="J428" s="9" t="str">
        <f t="shared" si="6"/>
        <v>Junior</v>
      </c>
      <c r="K428" s="9" t="s">
        <v>1062</v>
      </c>
      <c r="L428" s="13" t="s">
        <v>897</v>
      </c>
      <c r="M428" s="9"/>
    </row>
    <row r="429" spans="1:13" ht="17" x14ac:dyDescent="0.2">
      <c r="A429">
        <v>428</v>
      </c>
      <c r="B429" s="19">
        <v>44344.8125</v>
      </c>
      <c r="C429" s="19" t="s">
        <v>912</v>
      </c>
      <c r="D429" s="19" t="s">
        <v>924</v>
      </c>
      <c r="E429" s="19"/>
      <c r="F429" s="19" t="s">
        <v>922</v>
      </c>
      <c r="G429" s="9" t="s">
        <v>932</v>
      </c>
      <c r="H429" s="9" t="s">
        <v>1068</v>
      </c>
      <c r="I429" s="9" t="s">
        <v>1080</v>
      </c>
      <c r="J429" s="9" t="str">
        <f t="shared" si="6"/>
        <v>Junior 1</v>
      </c>
      <c r="K429" s="25" t="s">
        <v>1069</v>
      </c>
      <c r="L429" s="13" t="s">
        <v>898</v>
      </c>
      <c r="M429" s="9"/>
    </row>
    <row r="430" spans="1:13" ht="17" x14ac:dyDescent="0.2">
      <c r="A430">
        <v>429</v>
      </c>
      <c r="B430" s="19">
        <v>44344.8125</v>
      </c>
      <c r="C430" s="19" t="s">
        <v>912</v>
      </c>
      <c r="D430" s="19" t="s">
        <v>920</v>
      </c>
      <c r="E430" s="19" t="s">
        <v>930</v>
      </c>
      <c r="F430" s="19" t="s">
        <v>922</v>
      </c>
      <c r="G430" s="9" t="s">
        <v>932</v>
      </c>
      <c r="H430" s="9" t="s">
        <v>939</v>
      </c>
      <c r="I430" s="9" t="s">
        <v>975</v>
      </c>
      <c r="J430" s="9" t="str">
        <f t="shared" si="6"/>
        <v/>
      </c>
      <c r="K430" s="9" t="s">
        <v>975</v>
      </c>
      <c r="L430" s="14" t="s">
        <v>811</v>
      </c>
      <c r="M430" s="14" t="s">
        <v>902</v>
      </c>
    </row>
    <row r="431" spans="1:13" ht="17" x14ac:dyDescent="0.2">
      <c r="A431">
        <v>430</v>
      </c>
      <c r="B431" s="19">
        <v>44344.8125</v>
      </c>
      <c r="C431" s="19" t="s">
        <v>912</v>
      </c>
      <c r="D431" s="19" t="s">
        <v>920</v>
      </c>
      <c r="E431" s="19" t="s">
        <v>930</v>
      </c>
      <c r="F431" s="19" t="s">
        <v>922</v>
      </c>
      <c r="G431" s="9" t="s">
        <v>932</v>
      </c>
      <c r="H431" s="9" t="s">
        <v>987</v>
      </c>
      <c r="I431" s="9" t="s">
        <v>967</v>
      </c>
      <c r="J431" s="9" t="str">
        <f t="shared" si="6"/>
        <v/>
      </c>
      <c r="K431" s="9" t="s">
        <v>967</v>
      </c>
      <c r="L431" s="14" t="s">
        <v>712</v>
      </c>
      <c r="M431" s="14" t="s">
        <v>903</v>
      </c>
    </row>
    <row r="432" spans="1:13" ht="17" x14ac:dyDescent="0.2">
      <c r="A432">
        <v>431</v>
      </c>
      <c r="B432" s="19">
        <v>44344.8125</v>
      </c>
      <c r="C432" s="19" t="s">
        <v>912</v>
      </c>
      <c r="D432" s="19" t="s">
        <v>920</v>
      </c>
      <c r="E432" s="19" t="s">
        <v>930</v>
      </c>
      <c r="F432" s="19" t="s">
        <v>922</v>
      </c>
      <c r="G432" s="9" t="s">
        <v>932</v>
      </c>
      <c r="H432" s="9" t="s">
        <v>1018</v>
      </c>
      <c r="I432" s="9" t="s">
        <v>131</v>
      </c>
      <c r="J432" s="9" t="str">
        <f t="shared" si="6"/>
        <v/>
      </c>
      <c r="K432" s="9" t="s">
        <v>131</v>
      </c>
      <c r="L432" s="14" t="s">
        <v>896</v>
      </c>
      <c r="M432" s="14" t="s">
        <v>904</v>
      </c>
    </row>
    <row r="433" spans="1:13" ht="17" x14ac:dyDescent="0.2">
      <c r="A433">
        <v>432</v>
      </c>
      <c r="B433" s="19">
        <v>44344.8125</v>
      </c>
      <c r="C433" s="19" t="s">
        <v>912</v>
      </c>
      <c r="D433" s="19" t="s">
        <v>920</v>
      </c>
      <c r="E433" s="19" t="s">
        <v>930</v>
      </c>
      <c r="F433" s="19" t="s">
        <v>922</v>
      </c>
      <c r="G433" s="9" t="s">
        <v>932</v>
      </c>
      <c r="H433" s="9" t="s">
        <v>1043</v>
      </c>
      <c r="I433" s="9" t="s">
        <v>950</v>
      </c>
      <c r="J433" s="9" t="str">
        <f t="shared" si="6"/>
        <v>Junior</v>
      </c>
      <c r="K433" s="25" t="s">
        <v>951</v>
      </c>
      <c r="L433" s="14" t="s">
        <v>901</v>
      </c>
      <c r="M433" s="14" t="s">
        <v>905</v>
      </c>
    </row>
    <row r="434" spans="1:13" ht="17" x14ac:dyDescent="0.2">
      <c r="A434">
        <v>433</v>
      </c>
      <c r="B434" s="19">
        <v>44344.8125</v>
      </c>
      <c r="C434" s="19" t="s">
        <v>912</v>
      </c>
      <c r="D434" s="19" t="s">
        <v>920</v>
      </c>
      <c r="E434" s="19" t="s">
        <v>930</v>
      </c>
      <c r="F434" s="19" t="s">
        <v>922</v>
      </c>
      <c r="G434" s="9" t="s">
        <v>932</v>
      </c>
      <c r="H434" s="9" t="s">
        <v>1058</v>
      </c>
      <c r="I434" s="9" t="s">
        <v>49</v>
      </c>
      <c r="J434" s="9" t="str">
        <f t="shared" si="6"/>
        <v>Junior</v>
      </c>
      <c r="K434" s="9" t="s">
        <v>1062</v>
      </c>
      <c r="L434" s="14" t="s">
        <v>897</v>
      </c>
      <c r="M434" s="14" t="s">
        <v>906</v>
      </c>
    </row>
    <row r="435" spans="1:13" ht="17" x14ac:dyDescent="0.2">
      <c r="A435">
        <v>434</v>
      </c>
      <c r="B435" s="19">
        <v>44344.8125</v>
      </c>
      <c r="C435" s="19" t="s">
        <v>912</v>
      </c>
      <c r="D435" s="19" t="s">
        <v>920</v>
      </c>
      <c r="E435" s="19" t="s">
        <v>930</v>
      </c>
      <c r="F435" s="19" t="s">
        <v>922</v>
      </c>
      <c r="G435" s="9" t="s">
        <v>932</v>
      </c>
      <c r="H435" s="9" t="s">
        <v>1068</v>
      </c>
      <c r="I435" s="9" t="s">
        <v>1080</v>
      </c>
      <c r="J435" s="9" t="str">
        <f t="shared" si="6"/>
        <v>Junior 1</v>
      </c>
      <c r="K435" s="25" t="s">
        <v>1069</v>
      </c>
      <c r="L435" s="14" t="s">
        <v>898</v>
      </c>
      <c r="M435" s="14" t="s">
        <v>907</v>
      </c>
    </row>
  </sheetData>
  <autoFilter ref="A1:O1" xr:uid="{6C18B66F-A1BC-EB40-8894-DF4FBC69B738}">
    <sortState xmlns:xlrd2="http://schemas.microsoft.com/office/spreadsheetml/2017/richdata2" ref="A2:M434">
      <sortCondition ref="A1:A4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C5D1-843E-534C-9690-AFB692251209}">
  <dimension ref="A1:AM435"/>
  <sheetViews>
    <sheetView tabSelected="1" topLeftCell="U1" workbookViewId="0">
      <pane ySplit="1" topLeftCell="A225" activePane="bottomLeft" state="frozen"/>
      <selection pane="bottomLeft" activeCell="Z2" sqref="Z2:Z435"/>
    </sheetView>
  </sheetViews>
  <sheetFormatPr baseColWidth="10" defaultRowHeight="16" x14ac:dyDescent="0.2"/>
  <cols>
    <col min="1" max="1" width="4.6640625" style="30" bestFit="1" customWidth="1"/>
    <col min="2" max="2" width="9" style="30" bestFit="1" customWidth="1"/>
    <col min="3" max="3" width="12.83203125" style="30" bestFit="1" customWidth="1"/>
    <col min="4" max="4" width="8" style="65" bestFit="1" customWidth="1"/>
    <col min="5" max="5" width="12.83203125" style="30" bestFit="1" customWidth="1"/>
    <col min="6" max="6" width="9.33203125" style="30" bestFit="1" customWidth="1"/>
    <col min="7" max="7" width="20.83203125" style="30" bestFit="1" customWidth="1"/>
    <col min="8" max="8" width="11.5" style="30" bestFit="1" customWidth="1"/>
    <col min="9" max="9" width="10.1640625" style="65" bestFit="1" customWidth="1"/>
    <col min="10" max="10" width="10.83203125" style="30" bestFit="1" customWidth="1"/>
    <col min="11" max="11" width="19.6640625" style="30" bestFit="1" customWidth="1"/>
    <col min="12" max="12" width="17" style="30" bestFit="1" customWidth="1"/>
    <col min="13" max="13" width="10.83203125" style="30" bestFit="1" customWidth="1"/>
    <col min="14" max="14" width="10.83203125" style="30" customWidth="1"/>
    <col min="15" max="15" width="16.5" style="30" bestFit="1" customWidth="1"/>
    <col min="16" max="16" width="8.33203125" style="30" bestFit="1" customWidth="1"/>
    <col min="17" max="17" width="27.5" style="30" bestFit="1" customWidth="1"/>
    <col min="18" max="18" width="8.1640625" style="30" bestFit="1" customWidth="1"/>
    <col min="19" max="19" width="7.6640625" style="30" bestFit="1" customWidth="1"/>
    <col min="20" max="20" width="10.83203125" style="30"/>
    <col min="21" max="21" width="12.83203125" style="30" bestFit="1" customWidth="1"/>
    <col min="22" max="22" width="10.6640625" style="30" bestFit="1" customWidth="1"/>
    <col min="23" max="23" width="43.5" style="30" bestFit="1" customWidth="1"/>
    <col min="24" max="24" width="26.83203125" style="30" customWidth="1"/>
    <col min="25" max="25" width="53.33203125" style="30" bestFit="1" customWidth="1"/>
    <col min="26" max="16384" width="10.83203125" style="30"/>
  </cols>
  <sheetData>
    <row r="1" spans="1:39" s="38" customFormat="1" x14ac:dyDescent="0.2">
      <c r="A1" s="38" t="s">
        <v>168</v>
      </c>
      <c r="B1" s="38" t="s">
        <v>1207</v>
      </c>
      <c r="C1" s="38" t="s">
        <v>297</v>
      </c>
      <c r="D1" s="63" t="s">
        <v>1171</v>
      </c>
      <c r="E1" s="38" t="s">
        <v>1096</v>
      </c>
      <c r="F1" s="38" t="s">
        <v>1177</v>
      </c>
      <c r="G1" s="38" t="s">
        <v>240</v>
      </c>
      <c r="H1" s="38" t="s">
        <v>1112</v>
      </c>
      <c r="I1" s="63" t="s">
        <v>1178</v>
      </c>
      <c r="J1" s="38" t="s">
        <v>1204</v>
      </c>
      <c r="K1" s="38" t="s">
        <v>931</v>
      </c>
      <c r="L1" s="60" t="s">
        <v>1111</v>
      </c>
      <c r="M1" s="38" t="s">
        <v>1115</v>
      </c>
      <c r="N1" s="38" t="s">
        <v>1180</v>
      </c>
      <c r="O1" s="60" t="s">
        <v>1074</v>
      </c>
      <c r="P1" s="60" t="s">
        <v>937</v>
      </c>
      <c r="Q1" s="60" t="s">
        <v>1108</v>
      </c>
      <c r="R1" s="60" t="s">
        <v>1093</v>
      </c>
      <c r="S1" s="60" t="s">
        <v>1094</v>
      </c>
      <c r="U1" s="38" t="s">
        <v>1202</v>
      </c>
      <c r="V1" s="38" t="s">
        <v>1201</v>
      </c>
      <c r="W1" s="38" t="s">
        <v>1203</v>
      </c>
      <c r="X1" s="38" t="s">
        <v>1205</v>
      </c>
      <c r="Y1" s="38" t="s">
        <v>1206</v>
      </c>
      <c r="Z1" s="38" t="s">
        <v>1211</v>
      </c>
      <c r="AA1" s="38" t="s">
        <v>1179</v>
      </c>
      <c r="AB1" s="38" t="s">
        <v>1179</v>
      </c>
      <c r="AC1" s="38" t="s">
        <v>1179</v>
      </c>
      <c r="AD1" s="38" t="s">
        <v>1179</v>
      </c>
      <c r="AE1" s="38" t="s">
        <v>1179</v>
      </c>
      <c r="AF1" s="38" t="s">
        <v>1179</v>
      </c>
      <c r="AG1" s="38" t="s">
        <v>1179</v>
      </c>
      <c r="AH1" s="38" t="s">
        <v>1179</v>
      </c>
      <c r="AI1" s="38" t="s">
        <v>1179</v>
      </c>
      <c r="AJ1" s="38" t="s">
        <v>1179</v>
      </c>
      <c r="AK1" s="38" t="s">
        <v>1179</v>
      </c>
      <c r="AL1" s="38" t="s">
        <v>1179</v>
      </c>
      <c r="AM1" s="38" t="s">
        <v>1179</v>
      </c>
    </row>
    <row r="2" spans="1:39" x14ac:dyDescent="0.2">
      <c r="A2" s="30">
        <v>282</v>
      </c>
      <c r="B2" s="30">
        <f>VLOOKUP(C2,Sessions!C:D,2,FALSE)</f>
        <v>1</v>
      </c>
      <c r="C2" s="31">
        <v>44340.75</v>
      </c>
      <c r="D2" s="64">
        <f>VLOOKUP(E2,'Age Groups'!B:C,2,FALSE)</f>
        <v>4</v>
      </c>
      <c r="E2" s="31" t="s">
        <v>1092</v>
      </c>
      <c r="F2" s="64">
        <f>VLOOKUP(G2,Items!J:L,3,FALSE)</f>
        <v>4</v>
      </c>
      <c r="G2" s="31" t="s">
        <v>916</v>
      </c>
      <c r="H2" s="31" t="s">
        <v>1110</v>
      </c>
      <c r="I2" s="64" t="str">
        <f>MID(K2,10,1)</f>
        <v>4</v>
      </c>
      <c r="J2" s="31" t="str">
        <f>RIGHT(K2,1)</f>
        <v>5</v>
      </c>
      <c r="K2" s="32" t="s">
        <v>919</v>
      </c>
      <c r="L2" s="36"/>
      <c r="M2" s="36" t="s">
        <v>1043</v>
      </c>
      <c r="N2" s="61">
        <f>VLOOKUP(O2,Clubs!D:E,2,FALSE)</f>
        <v>26</v>
      </c>
      <c r="O2" s="36" t="s">
        <v>96</v>
      </c>
      <c r="P2" s="61">
        <v>1</v>
      </c>
      <c r="Q2" s="32"/>
      <c r="U2" s="30" t="str">
        <f>"c"&amp;N2&amp;"ag"&amp;D2&amp;"y2d10"&amp;I2</f>
        <v>c26ag4y2d104</v>
      </c>
      <c r="V2" s="30">
        <f>VLOOKUP(U2,Cohorts!A:B,2,FALSE)</f>
        <v>106</v>
      </c>
      <c r="W2" s="30" t="str">
        <f>"            [ 'cohort_id' =&gt; "&amp;V2&amp;",  'team_rank_id' =&gt; "&amp;P2&amp;" ],"</f>
        <v xml:space="preserve">            [ 'cohort_id' =&gt; 106,  'team_rank_id' =&gt; 1 ],</v>
      </c>
      <c r="X2" s="30" t="str">
        <f>"                'competition_id' =&gt; 1, // this is May 2021###                'age_group_id'   =&gt; "&amp;D2&amp;", ###                'start'          =&gt; '"&amp;TEXT(C2,"yyyy-mm-dd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2" s="30" t="str">
        <f xml:space="preserve"> "            [ 'session_id' =&gt;  "&amp;B2&amp;", 'division_id' =&gt; 10"&amp;I2&amp;" ],"</f>
        <v xml:space="preserve">            [ 'session_id' =&gt;  1, 'division_id' =&gt; 104 ],</v>
      </c>
      <c r="Z2" s="30" t="str">
        <f>"            [ 'session_id' =&gt;   "&amp;B2&amp;", 'team_rank_id' =&gt; "&amp;P2&amp;" ],"</f>
        <v xml:space="preserve">            [ 'session_id' =&gt;   1, 'team_rank_id' =&gt; 1 ],</v>
      </c>
    </row>
    <row r="3" spans="1:39" x14ac:dyDescent="0.2">
      <c r="A3" s="30">
        <v>287</v>
      </c>
      <c r="B3" s="30">
        <f>VLOOKUP(C3,Sessions!C:D,2,FALSE)</f>
        <v>1</v>
      </c>
      <c r="C3" s="31">
        <v>44340.75</v>
      </c>
      <c r="D3" s="64">
        <f>VLOOKUP(E3,'Age Groups'!B:C,2,FALSE)</f>
        <v>4</v>
      </c>
      <c r="E3" s="31" t="s">
        <v>1092</v>
      </c>
      <c r="F3" s="64">
        <f>VLOOKUP(G3,Items!J:L,3,FALSE)</f>
        <v>2</v>
      </c>
      <c r="G3" s="31" t="s">
        <v>924</v>
      </c>
      <c r="H3" s="31" t="s">
        <v>1110</v>
      </c>
      <c r="I3" s="64" t="str">
        <f>MID(K3,10,1)</f>
        <v>4</v>
      </c>
      <c r="J3" s="31" t="str">
        <f>RIGHT(K3,1)</f>
        <v>5</v>
      </c>
      <c r="K3" s="32" t="s">
        <v>919</v>
      </c>
      <c r="L3" s="36"/>
      <c r="M3" s="36" t="s">
        <v>1018</v>
      </c>
      <c r="N3" s="61">
        <f>VLOOKUP(O3,Clubs!D:E,2,FALSE)</f>
        <v>26</v>
      </c>
      <c r="O3" s="36" t="s">
        <v>96</v>
      </c>
      <c r="P3" s="61">
        <v>1</v>
      </c>
      <c r="Q3" s="32"/>
      <c r="U3" s="30" t="str">
        <f>"c"&amp;N3&amp;"ag"&amp;D3&amp;"y2d10"&amp;I3</f>
        <v>c26ag4y2d104</v>
      </c>
      <c r="V3" s="30">
        <f>VLOOKUP(U3,Cohorts!A:B,2,FALSE)</f>
        <v>106</v>
      </c>
      <c r="W3" s="30" t="str">
        <f>"            [ 'cohort_id' =&gt; "&amp;V3&amp;",  'team_rank_id' =&gt; "&amp;P3&amp;" ],"</f>
        <v xml:space="preserve">            [ 'cohort_id' =&gt; 106,  'team_rank_id' =&gt; 1 ],</v>
      </c>
      <c r="X3" s="30" t="str">
        <f>"                'competition_id' =&gt; 1, // this is May 2021###                'age_group_id'   =&gt; "&amp;D3&amp;", ###                'start'          =&gt; '"&amp;TEXT(C3,"yyyy-mm-dd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3" s="30" t="str">
        <f t="shared" ref="Y3:Y66" si="0" xml:space="preserve"> "            [ 'session_id' =&gt; "&amp;B3&amp;", 'division_id' =&gt; 10"&amp;I3&amp;" ],"</f>
        <v xml:space="preserve">            [ 'session_id' =&gt; 1, 'division_id' =&gt; 104 ],</v>
      </c>
      <c r="Z3" s="30" t="str">
        <f t="shared" ref="Z3:Z66" si="1">"            [ 'session_id' =&gt;   "&amp;B3&amp;", 'team_rank_id' =&gt; "&amp;P3&amp;" ],"</f>
        <v xml:space="preserve">            [ 'session_id' =&gt;   1, 'team_rank_id' =&gt; 1 ],</v>
      </c>
    </row>
    <row r="4" spans="1:39" ht="17" x14ac:dyDescent="0.2">
      <c r="A4" s="30">
        <v>295</v>
      </c>
      <c r="B4" s="30">
        <f>VLOOKUP(C4,Sessions!C:D,2,FALSE)</f>
        <v>1</v>
      </c>
      <c r="C4" s="31">
        <v>44340.75</v>
      </c>
      <c r="D4" s="64">
        <f>VLOOKUP(E4,'Age Groups'!B:C,2,FALSE)</f>
        <v>4</v>
      </c>
      <c r="E4" s="31" t="s">
        <v>1092</v>
      </c>
      <c r="F4" s="64">
        <f>VLOOKUP(G4,Items!J:L,3,FALSE)</f>
        <v>8</v>
      </c>
      <c r="G4" s="31" t="s">
        <v>920</v>
      </c>
      <c r="H4" s="31" t="s">
        <v>1109</v>
      </c>
      <c r="I4" s="64" t="str">
        <f>MID(K4,10,1)</f>
        <v>4</v>
      </c>
      <c r="J4" s="31" t="str">
        <f>RIGHT(K4,1)</f>
        <v>5</v>
      </c>
      <c r="K4" s="32" t="s">
        <v>919</v>
      </c>
      <c r="L4" s="36"/>
      <c r="M4" s="36" t="s">
        <v>1058</v>
      </c>
      <c r="N4" s="61">
        <f>VLOOKUP(O4,Clubs!D:E,2,FALSE)</f>
        <v>26</v>
      </c>
      <c r="O4" s="36" t="s">
        <v>96</v>
      </c>
      <c r="P4" s="61">
        <v>1</v>
      </c>
      <c r="Q4" s="34" t="s">
        <v>622</v>
      </c>
      <c r="U4" s="30" t="str">
        <f>"c"&amp;N4&amp;"ag"&amp;D4&amp;"y2d10"&amp;I4</f>
        <v>c26ag4y2d104</v>
      </c>
      <c r="V4" s="30">
        <f>VLOOKUP(U4,Cohorts!A:B,2,FALSE)</f>
        <v>106</v>
      </c>
      <c r="W4" s="30" t="str">
        <f>"            [ 'cohort_id' =&gt; "&amp;V4&amp;",  'team_rank_id' =&gt; "&amp;P4&amp;" ],"</f>
        <v xml:space="preserve">            [ 'cohort_id' =&gt; 106,  'team_rank_id' =&gt; 1 ],</v>
      </c>
      <c r="X4" s="30" t="str">
        <f>"                'competition_id' =&gt; 1, // this is May 2021###                'age_group_id'   =&gt; "&amp;D4&amp;", ###                'start'          =&gt; '"&amp;TEXT(C4,"yyyy-mm-dd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4" s="30" t="str">
        <f t="shared" si="0"/>
        <v xml:space="preserve">            [ 'session_id' =&gt; 1, 'division_id' =&gt; 104 ],</v>
      </c>
      <c r="Z4" s="30" t="str">
        <f t="shared" si="1"/>
        <v xml:space="preserve">            [ 'session_id' =&gt;   1, 'team_rank_id' =&gt; 1 ],</v>
      </c>
    </row>
    <row r="5" spans="1:39" x14ac:dyDescent="0.2">
      <c r="A5" s="30">
        <v>281</v>
      </c>
      <c r="B5" s="30">
        <f>VLOOKUP(C5,Sessions!C:D,2,FALSE)</f>
        <v>1</v>
      </c>
      <c r="C5" s="31">
        <v>44340.75</v>
      </c>
      <c r="D5" s="64">
        <f>VLOOKUP(E5,'Age Groups'!B:C,2,FALSE)</f>
        <v>4</v>
      </c>
      <c r="E5" s="31" t="s">
        <v>1092</v>
      </c>
      <c r="F5" s="64">
        <f>VLOOKUP(G5,Items!J:L,3,FALSE)</f>
        <v>4</v>
      </c>
      <c r="G5" s="31" t="s">
        <v>916</v>
      </c>
      <c r="H5" s="31" t="s">
        <v>1110</v>
      </c>
      <c r="I5" s="64" t="str">
        <f>MID(K5,10,1)</f>
        <v>4</v>
      </c>
      <c r="J5" s="31" t="str">
        <f>RIGHT(K5,1)</f>
        <v>5</v>
      </c>
      <c r="K5" s="32" t="s">
        <v>919</v>
      </c>
      <c r="L5" s="36"/>
      <c r="M5" s="36" t="s">
        <v>1018</v>
      </c>
      <c r="N5" s="61">
        <f>VLOOKUP(O5,Clubs!D:E,2,FALSE)</f>
        <v>32</v>
      </c>
      <c r="O5" s="36" t="s">
        <v>1007</v>
      </c>
      <c r="P5" s="61">
        <v>1</v>
      </c>
      <c r="Q5" s="32"/>
      <c r="U5" s="30" t="str">
        <f>"c"&amp;N5&amp;"ag"&amp;D5&amp;"y2d10"&amp;I5</f>
        <v>c32ag4y2d104</v>
      </c>
      <c r="V5" s="30">
        <f>VLOOKUP(U5,Cohorts!A:B,2,FALSE)</f>
        <v>146</v>
      </c>
      <c r="W5" s="30" t="str">
        <f>"            [ 'cohort_id' =&gt; "&amp;V5&amp;",  'team_rank_id' =&gt; "&amp;P5&amp;" ],"</f>
        <v xml:space="preserve">            [ 'cohort_id' =&gt; 146,  'team_rank_id' =&gt; 1 ],</v>
      </c>
      <c r="X5" s="30" t="str">
        <f>"                'competition_id' =&gt; 1, // this is May 2021###                'age_group_id'   =&gt; "&amp;D5&amp;", ###                'start'          =&gt; '"&amp;TEXT(C5,"yyyy-mm-dd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5" s="30" t="str">
        <f t="shared" si="0"/>
        <v xml:space="preserve">            [ 'session_id' =&gt; 1, 'division_id' =&gt; 104 ],</v>
      </c>
      <c r="Z5" s="30" t="str">
        <f t="shared" si="1"/>
        <v xml:space="preserve">            [ 'session_id' =&gt;   1, 'team_rank_id' =&gt; 1 ],</v>
      </c>
    </row>
    <row r="6" spans="1:39" x14ac:dyDescent="0.2">
      <c r="A6" s="30">
        <v>290</v>
      </c>
      <c r="B6" s="30">
        <f>VLOOKUP(C6,Sessions!C:D,2,FALSE)</f>
        <v>1</v>
      </c>
      <c r="C6" s="31">
        <v>44340.75</v>
      </c>
      <c r="D6" s="64">
        <f>VLOOKUP(E6,'Age Groups'!B:C,2,FALSE)</f>
        <v>4</v>
      </c>
      <c r="E6" s="31" t="s">
        <v>1092</v>
      </c>
      <c r="F6" s="64">
        <f>VLOOKUP(G6,Items!J:L,3,FALSE)</f>
        <v>2</v>
      </c>
      <c r="G6" s="31" t="s">
        <v>924</v>
      </c>
      <c r="H6" s="31" t="s">
        <v>1110</v>
      </c>
      <c r="I6" s="64" t="str">
        <f>MID(K6,10,1)</f>
        <v>4</v>
      </c>
      <c r="J6" s="31" t="str">
        <f>RIGHT(K6,1)</f>
        <v>5</v>
      </c>
      <c r="K6" s="32" t="s">
        <v>919</v>
      </c>
      <c r="L6" s="36"/>
      <c r="M6" s="36" t="s">
        <v>1068</v>
      </c>
      <c r="N6" s="61">
        <f>VLOOKUP(O6,Clubs!D:E,2,FALSE)</f>
        <v>32</v>
      </c>
      <c r="O6" s="36" t="s">
        <v>1007</v>
      </c>
      <c r="P6" s="61">
        <v>1</v>
      </c>
      <c r="Q6" s="32"/>
      <c r="U6" s="30" t="str">
        <f>"c"&amp;N6&amp;"ag"&amp;D6&amp;"y2d10"&amp;I6</f>
        <v>c32ag4y2d104</v>
      </c>
      <c r="V6" s="30">
        <f>VLOOKUP(U6,Cohorts!A:B,2,FALSE)</f>
        <v>146</v>
      </c>
      <c r="W6" s="30" t="str">
        <f>"            [ 'cohort_id' =&gt; "&amp;V6&amp;",  'team_rank_id' =&gt; "&amp;P6&amp;" ],"</f>
        <v xml:space="preserve">            [ 'cohort_id' =&gt; 146,  'team_rank_id' =&gt; 1 ],</v>
      </c>
      <c r="X6" s="30" t="str">
        <f>"                'competition_id' =&gt; 1, // this is May 2021###                'age_group_id'   =&gt; "&amp;D6&amp;", ###                'start'          =&gt; '"&amp;TEXT(C6,"yyyy-mm-dd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6" s="30" t="str">
        <f t="shared" si="0"/>
        <v xml:space="preserve">            [ 'session_id' =&gt; 1, 'division_id' =&gt; 104 ],</v>
      </c>
      <c r="Z6" s="30" t="str">
        <f t="shared" si="1"/>
        <v xml:space="preserve">            [ 'session_id' =&gt;   1, 'team_rank_id' =&gt; 1 ],</v>
      </c>
    </row>
    <row r="7" spans="1:39" ht="17" x14ac:dyDescent="0.2">
      <c r="A7" s="30">
        <v>294</v>
      </c>
      <c r="B7" s="30">
        <f>VLOOKUP(C7,Sessions!C:D,2,FALSE)</f>
        <v>1</v>
      </c>
      <c r="C7" s="31">
        <v>44340.75</v>
      </c>
      <c r="D7" s="64">
        <f>VLOOKUP(E7,'Age Groups'!B:C,2,FALSE)</f>
        <v>4</v>
      </c>
      <c r="E7" s="31" t="s">
        <v>1092</v>
      </c>
      <c r="F7" s="64">
        <f>VLOOKUP(G7,Items!J:L,3,FALSE)</f>
        <v>8</v>
      </c>
      <c r="G7" s="31" t="s">
        <v>920</v>
      </c>
      <c r="H7" s="31" t="s">
        <v>1109</v>
      </c>
      <c r="I7" s="64" t="str">
        <f>MID(K7,10,1)</f>
        <v>4</v>
      </c>
      <c r="J7" s="31" t="str">
        <f>RIGHT(K7,1)</f>
        <v>5</v>
      </c>
      <c r="K7" s="32" t="s">
        <v>919</v>
      </c>
      <c r="L7" s="36"/>
      <c r="M7" s="36" t="s">
        <v>1043</v>
      </c>
      <c r="N7" s="61">
        <f>VLOOKUP(O7,Clubs!D:E,2,FALSE)</f>
        <v>32</v>
      </c>
      <c r="O7" s="36" t="s">
        <v>1007</v>
      </c>
      <c r="P7" s="61">
        <v>1</v>
      </c>
      <c r="Q7" s="34" t="s">
        <v>772</v>
      </c>
      <c r="U7" s="30" t="str">
        <f>"c"&amp;N7&amp;"ag"&amp;D7&amp;"y2d10"&amp;I7</f>
        <v>c32ag4y2d104</v>
      </c>
      <c r="V7" s="30">
        <f>VLOOKUP(U7,Cohorts!A:B,2,FALSE)</f>
        <v>146</v>
      </c>
      <c r="W7" s="30" t="str">
        <f>"            [ 'cohort_id' =&gt; "&amp;V7&amp;",  'team_rank_id' =&gt; "&amp;P7&amp;" ],"</f>
        <v xml:space="preserve">            [ 'cohort_id' =&gt; 146,  'team_rank_id' =&gt; 1 ],</v>
      </c>
      <c r="X7" s="30" t="str">
        <f>"                'competition_id' =&gt; 1, // this is May 2021###                'age_group_id'   =&gt; "&amp;D7&amp;", ###                'start'          =&gt; '"&amp;TEXT(C7,"yyyy-mm-dd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7" s="30" t="str">
        <f t="shared" si="0"/>
        <v xml:space="preserve">            [ 'session_id' =&gt; 1, 'division_id' =&gt; 104 ],</v>
      </c>
      <c r="Z7" s="30" t="str">
        <f t="shared" si="1"/>
        <v xml:space="preserve">            [ 'session_id' =&gt;   1, 'team_rank_id' =&gt; 1 ],</v>
      </c>
    </row>
    <row r="8" spans="1:39" x14ac:dyDescent="0.2">
      <c r="A8" s="30">
        <v>284</v>
      </c>
      <c r="B8" s="30">
        <f>VLOOKUP(C8,Sessions!C:D,2,FALSE)</f>
        <v>1</v>
      </c>
      <c r="C8" s="31">
        <v>44340.75</v>
      </c>
      <c r="D8" s="64">
        <f>VLOOKUP(E8,'Age Groups'!B:C,2,FALSE)</f>
        <v>4</v>
      </c>
      <c r="E8" s="31" t="s">
        <v>1092</v>
      </c>
      <c r="F8" s="64">
        <f>VLOOKUP(G8,Items!J:L,3,FALSE)</f>
        <v>4</v>
      </c>
      <c r="G8" s="31" t="s">
        <v>916</v>
      </c>
      <c r="H8" s="31" t="s">
        <v>1110</v>
      </c>
      <c r="I8" s="64" t="str">
        <f>MID(K8,10,1)</f>
        <v>4</v>
      </c>
      <c r="J8" s="31" t="str">
        <f>RIGHT(K8,1)</f>
        <v>5</v>
      </c>
      <c r="K8" s="32" t="s">
        <v>919</v>
      </c>
      <c r="L8" s="36"/>
      <c r="M8" s="36" t="s">
        <v>1068</v>
      </c>
      <c r="N8" s="61">
        <f>VLOOKUP(O8,Clubs!D:E,2,FALSE)</f>
        <v>16</v>
      </c>
      <c r="O8" s="36" t="s">
        <v>59</v>
      </c>
      <c r="P8" s="61">
        <v>1</v>
      </c>
      <c r="Q8" s="32"/>
      <c r="U8" s="30" t="str">
        <f>"c"&amp;N8&amp;"ag"&amp;D8&amp;"y2d10"&amp;I8</f>
        <v>c16ag4y2d104</v>
      </c>
      <c r="V8" s="30">
        <f>VLOOKUP(U8,Cohorts!A:B,2,FALSE)</f>
        <v>53</v>
      </c>
      <c r="W8" s="30" t="str">
        <f>"            [ 'cohort_id' =&gt; "&amp;V8&amp;",  'team_rank_id' =&gt; "&amp;P8&amp;" ],"</f>
        <v xml:space="preserve">            [ 'cohort_id' =&gt; 53,  'team_rank_id' =&gt; 1 ],</v>
      </c>
      <c r="X8" s="30" t="str">
        <f>"                'competition_id' =&gt; 1, // this is May 2021###                'age_group_id'   =&gt; "&amp;D8&amp;", ###                'start'          =&gt; '"&amp;TEXT(C8,"yyyy-mm-dd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8" s="30" t="str">
        <f t="shared" si="0"/>
        <v xml:space="preserve">            [ 'session_id' =&gt; 1, 'division_id' =&gt; 104 ],</v>
      </c>
      <c r="Z8" s="30" t="str">
        <f t="shared" si="1"/>
        <v xml:space="preserve">            [ 'session_id' =&gt;   1, 'team_rank_id' =&gt; 1 ],</v>
      </c>
    </row>
    <row r="9" spans="1:39" x14ac:dyDescent="0.2">
      <c r="A9" s="30">
        <v>288</v>
      </c>
      <c r="B9" s="30">
        <f>VLOOKUP(C9,Sessions!C:D,2,FALSE)</f>
        <v>1</v>
      </c>
      <c r="C9" s="31">
        <v>44340.75</v>
      </c>
      <c r="D9" s="64">
        <f>VLOOKUP(E9,'Age Groups'!B:C,2,FALSE)</f>
        <v>4</v>
      </c>
      <c r="E9" s="31" t="s">
        <v>1092</v>
      </c>
      <c r="F9" s="64">
        <f>VLOOKUP(G9,Items!J:L,3,FALSE)</f>
        <v>2</v>
      </c>
      <c r="G9" s="31" t="s">
        <v>924</v>
      </c>
      <c r="H9" s="31" t="s">
        <v>1110</v>
      </c>
      <c r="I9" s="64" t="str">
        <f>MID(K9,10,1)</f>
        <v>4</v>
      </c>
      <c r="J9" s="31" t="str">
        <f>RIGHT(K9,1)</f>
        <v>5</v>
      </c>
      <c r="K9" s="32" t="s">
        <v>919</v>
      </c>
      <c r="L9" s="36"/>
      <c r="M9" s="36" t="s">
        <v>1043</v>
      </c>
      <c r="N9" s="61">
        <f>VLOOKUP(O9,Clubs!D:E,2,FALSE)</f>
        <v>16</v>
      </c>
      <c r="O9" s="36" t="s">
        <v>59</v>
      </c>
      <c r="P9" s="61">
        <v>1</v>
      </c>
      <c r="Q9" s="32"/>
      <c r="U9" s="30" t="str">
        <f>"c"&amp;N9&amp;"ag"&amp;D9&amp;"y2d10"&amp;I9</f>
        <v>c16ag4y2d104</v>
      </c>
      <c r="V9" s="30">
        <f>VLOOKUP(U9,Cohorts!A:B,2,FALSE)</f>
        <v>53</v>
      </c>
      <c r="W9" s="30" t="str">
        <f>"            [ 'cohort_id' =&gt; "&amp;V9&amp;",  'team_rank_id' =&gt; "&amp;P9&amp;" ],"</f>
        <v xml:space="preserve">            [ 'cohort_id' =&gt; 53,  'team_rank_id' =&gt; 1 ],</v>
      </c>
      <c r="X9" s="30" t="str">
        <f>"                'competition_id' =&gt; 1, // this is May 2021###                'age_group_id'   =&gt; "&amp;D9&amp;", ###                'start'          =&gt; '"&amp;TEXT(C9,"yyyy-mm-dd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9" s="30" t="str">
        <f t="shared" si="0"/>
        <v xml:space="preserve">            [ 'session_id' =&gt; 1, 'division_id' =&gt; 104 ],</v>
      </c>
      <c r="Z9" s="30" t="str">
        <f t="shared" si="1"/>
        <v xml:space="preserve">            [ 'session_id' =&gt;   1, 'team_rank_id' =&gt; 1 ],</v>
      </c>
    </row>
    <row r="10" spans="1:39" ht="17" x14ac:dyDescent="0.2">
      <c r="A10" s="30">
        <v>293</v>
      </c>
      <c r="B10" s="30">
        <f>VLOOKUP(C10,Sessions!C:D,2,FALSE)</f>
        <v>1</v>
      </c>
      <c r="C10" s="31">
        <v>44340.75</v>
      </c>
      <c r="D10" s="64">
        <f>VLOOKUP(E10,'Age Groups'!B:C,2,FALSE)</f>
        <v>4</v>
      </c>
      <c r="E10" s="31" t="s">
        <v>1092</v>
      </c>
      <c r="F10" s="64">
        <f>VLOOKUP(G10,Items!J:L,3,FALSE)</f>
        <v>8</v>
      </c>
      <c r="G10" s="31" t="s">
        <v>920</v>
      </c>
      <c r="H10" s="31" t="s">
        <v>1109</v>
      </c>
      <c r="I10" s="64" t="str">
        <f>MID(K10,10,1)</f>
        <v>4</v>
      </c>
      <c r="J10" s="31" t="str">
        <f>RIGHT(K10,1)</f>
        <v>5</v>
      </c>
      <c r="K10" s="32" t="s">
        <v>919</v>
      </c>
      <c r="L10" s="36"/>
      <c r="M10" s="36" t="s">
        <v>1018</v>
      </c>
      <c r="N10" s="61">
        <f>VLOOKUP(O10,Clubs!D:E,2,FALSE)</f>
        <v>16</v>
      </c>
      <c r="O10" s="36" t="s">
        <v>59</v>
      </c>
      <c r="P10" s="61">
        <v>1</v>
      </c>
      <c r="Q10" s="34" t="s">
        <v>771</v>
      </c>
      <c r="U10" s="30" t="str">
        <f>"c"&amp;N10&amp;"ag"&amp;D10&amp;"y2d10"&amp;I10</f>
        <v>c16ag4y2d104</v>
      </c>
      <c r="V10" s="30">
        <f>VLOOKUP(U10,Cohorts!A:B,2,FALSE)</f>
        <v>53</v>
      </c>
      <c r="W10" s="30" t="str">
        <f>"            [ 'cohort_id' =&gt; "&amp;V10&amp;",  'team_rank_id' =&gt; "&amp;P10&amp;" ],"</f>
        <v xml:space="preserve">            [ 'cohort_id' =&gt; 53,  'team_rank_id' =&gt; 1 ],</v>
      </c>
      <c r="X10" s="30" t="str">
        <f>"                'competition_id' =&gt; 1, // this is May 2021###                'age_group_id'   =&gt; "&amp;D10&amp;", ###                'start'          =&gt; '"&amp;TEXT(C10,"yyyy-mm-dd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0" s="30" t="str">
        <f t="shared" si="0"/>
        <v xml:space="preserve">            [ 'session_id' =&gt; 1, 'division_id' =&gt; 104 ],</v>
      </c>
      <c r="Z10" s="30" t="str">
        <f t="shared" si="1"/>
        <v xml:space="preserve">            [ 'session_id' =&gt;   1, 'team_rank_id' =&gt; 1 ],</v>
      </c>
    </row>
    <row r="11" spans="1:39" x14ac:dyDescent="0.2">
      <c r="A11" s="30">
        <v>283</v>
      </c>
      <c r="B11" s="30">
        <f>VLOOKUP(C11,Sessions!C:D,2,FALSE)</f>
        <v>1</v>
      </c>
      <c r="C11" s="31">
        <v>44340.75</v>
      </c>
      <c r="D11" s="64">
        <f>VLOOKUP(E11,'Age Groups'!B:C,2,FALSE)</f>
        <v>4</v>
      </c>
      <c r="E11" s="31" t="s">
        <v>1092</v>
      </c>
      <c r="F11" s="64">
        <f>VLOOKUP(G11,Items!J:L,3,FALSE)</f>
        <v>4</v>
      </c>
      <c r="G11" s="31" t="s">
        <v>916</v>
      </c>
      <c r="H11" s="31" t="s">
        <v>1110</v>
      </c>
      <c r="I11" s="64" t="str">
        <f>MID(K11,10,1)</f>
        <v>4</v>
      </c>
      <c r="J11" s="31" t="str">
        <f>RIGHT(K11,1)</f>
        <v>5</v>
      </c>
      <c r="K11" s="32" t="s">
        <v>919</v>
      </c>
      <c r="L11" s="36"/>
      <c r="M11" s="36" t="s">
        <v>1058</v>
      </c>
      <c r="N11" s="61">
        <f>VLOOKUP(O11,Clubs!D:E,2,FALSE)</f>
        <v>21</v>
      </c>
      <c r="O11" s="36" t="s">
        <v>78</v>
      </c>
      <c r="P11" s="61">
        <v>1</v>
      </c>
      <c r="Q11" s="32"/>
      <c r="U11" s="30" t="str">
        <f>"c"&amp;N11&amp;"ag"&amp;D11&amp;"y2d10"&amp;I11</f>
        <v>c21ag4y2d104</v>
      </c>
      <c r="V11" s="30">
        <f>VLOOKUP(U11,Cohorts!A:B,2,FALSE)</f>
        <v>85</v>
      </c>
      <c r="W11" s="30" t="str">
        <f>"            [ 'cohort_id' =&gt; "&amp;V11&amp;",  'team_rank_id' =&gt; "&amp;P11&amp;" ],"</f>
        <v xml:space="preserve">            [ 'cohort_id' =&gt; 85,  'team_rank_id' =&gt; 1 ],</v>
      </c>
      <c r="X11" s="30" t="str">
        <f>"                'competition_id' =&gt; 1, // this is May 2021###                'age_group_id'   =&gt; "&amp;D11&amp;", ###                'start'          =&gt; '"&amp;TEXT(C11,"yyyy-mm-dd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1" s="30" t="str">
        <f t="shared" si="0"/>
        <v xml:space="preserve">            [ 'session_id' =&gt; 1, 'division_id' =&gt; 104 ],</v>
      </c>
      <c r="Z11" s="30" t="str">
        <f t="shared" si="1"/>
        <v xml:space="preserve">            [ 'session_id' =&gt;   1, 'team_rank_id' =&gt; 1 ],</v>
      </c>
    </row>
    <row r="12" spans="1:39" x14ac:dyDescent="0.2">
      <c r="A12" s="30">
        <v>289</v>
      </c>
      <c r="B12" s="30">
        <f>VLOOKUP(C12,Sessions!C:D,2,FALSE)</f>
        <v>1</v>
      </c>
      <c r="C12" s="31">
        <v>44340.75</v>
      </c>
      <c r="D12" s="64">
        <f>VLOOKUP(E12,'Age Groups'!B:C,2,FALSE)</f>
        <v>4</v>
      </c>
      <c r="E12" s="31" t="s">
        <v>1092</v>
      </c>
      <c r="F12" s="64">
        <f>VLOOKUP(G12,Items!J:L,3,FALSE)</f>
        <v>2</v>
      </c>
      <c r="G12" s="31" t="s">
        <v>924</v>
      </c>
      <c r="H12" s="31" t="s">
        <v>1110</v>
      </c>
      <c r="I12" s="64" t="str">
        <f>MID(K12,10,1)</f>
        <v>4</v>
      </c>
      <c r="J12" s="31" t="str">
        <f>RIGHT(K12,1)</f>
        <v>5</v>
      </c>
      <c r="K12" s="32" t="s">
        <v>919</v>
      </c>
      <c r="L12" s="36"/>
      <c r="M12" s="36" t="s">
        <v>1058</v>
      </c>
      <c r="N12" s="61">
        <f>VLOOKUP(O12,Clubs!D:E,2,FALSE)</f>
        <v>21</v>
      </c>
      <c r="O12" s="36" t="s">
        <v>78</v>
      </c>
      <c r="P12" s="61">
        <v>1</v>
      </c>
      <c r="Q12" s="32"/>
      <c r="U12" s="30" t="str">
        <f>"c"&amp;N12&amp;"ag"&amp;D12&amp;"y2d10"&amp;I12</f>
        <v>c21ag4y2d104</v>
      </c>
      <c r="V12" s="30">
        <f>VLOOKUP(U12,Cohorts!A:B,2,FALSE)</f>
        <v>85</v>
      </c>
      <c r="W12" s="30" t="str">
        <f>"            [ 'cohort_id' =&gt; "&amp;V12&amp;",  'team_rank_id' =&gt; "&amp;P12&amp;" ],"</f>
        <v xml:space="preserve">            [ 'cohort_id' =&gt; 85,  'team_rank_id' =&gt; 1 ],</v>
      </c>
      <c r="X12" s="30" t="str">
        <f>"                'competition_id' =&gt; 1, // this is May 2021###                'age_group_id'   =&gt; "&amp;D12&amp;", ###                'start'          =&gt; '"&amp;TEXT(C12,"yyyy-mm-dd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2" s="30" t="str">
        <f t="shared" si="0"/>
        <v xml:space="preserve">            [ 'session_id' =&gt; 1, 'division_id' =&gt; 104 ],</v>
      </c>
      <c r="Z12" s="30" t="str">
        <f t="shared" si="1"/>
        <v xml:space="preserve">            [ 'session_id' =&gt;   1, 'team_rank_id' =&gt; 1 ],</v>
      </c>
    </row>
    <row r="13" spans="1:39" ht="17" x14ac:dyDescent="0.2">
      <c r="A13" s="30">
        <v>296</v>
      </c>
      <c r="B13" s="30">
        <f>VLOOKUP(C13,Sessions!C:D,2,FALSE)</f>
        <v>1</v>
      </c>
      <c r="C13" s="31">
        <v>44340.75</v>
      </c>
      <c r="D13" s="64">
        <f>VLOOKUP(E13,'Age Groups'!B:C,2,FALSE)</f>
        <v>4</v>
      </c>
      <c r="E13" s="31" t="s">
        <v>1092</v>
      </c>
      <c r="F13" s="64">
        <f>VLOOKUP(G13,Items!J:L,3,FALSE)</f>
        <v>8</v>
      </c>
      <c r="G13" s="31" t="s">
        <v>920</v>
      </c>
      <c r="H13" s="31" t="s">
        <v>1109</v>
      </c>
      <c r="I13" s="64" t="str">
        <f>MID(K13,10,1)</f>
        <v>4</v>
      </c>
      <c r="J13" s="31" t="str">
        <f>RIGHT(K13,1)</f>
        <v>5</v>
      </c>
      <c r="K13" s="32" t="s">
        <v>919</v>
      </c>
      <c r="L13" s="36"/>
      <c r="M13" s="36" t="s">
        <v>1068</v>
      </c>
      <c r="N13" s="61">
        <f>VLOOKUP(O13,Clubs!D:E,2,FALSE)</f>
        <v>21</v>
      </c>
      <c r="O13" s="36" t="s">
        <v>78</v>
      </c>
      <c r="P13" s="61">
        <v>1</v>
      </c>
      <c r="Q13" s="34" t="s">
        <v>773</v>
      </c>
      <c r="U13" s="30" t="str">
        <f>"c"&amp;N13&amp;"ag"&amp;D13&amp;"y2d10"&amp;I13</f>
        <v>c21ag4y2d104</v>
      </c>
      <c r="V13" s="30">
        <f>VLOOKUP(U13,Cohorts!A:B,2,FALSE)</f>
        <v>85</v>
      </c>
      <c r="W13" s="30" t="str">
        <f>"            [ 'cohort_id' =&gt; "&amp;V13&amp;",  'team_rank_id' =&gt; "&amp;P13&amp;" ],"</f>
        <v xml:space="preserve">            [ 'cohort_id' =&gt; 85,  'team_rank_id' =&gt; 1 ],</v>
      </c>
      <c r="X13" s="30" t="str">
        <f>"                'competition_id' =&gt; 1, // this is May 2021###                'age_group_id'   =&gt; "&amp;D13&amp;", ###                'start'          =&gt; '"&amp;TEXT(C13,"yyyy-mm-dd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3" s="30" t="str">
        <f t="shared" si="0"/>
        <v xml:space="preserve">            [ 'session_id' =&gt; 1, 'division_id' =&gt; 104 ],</v>
      </c>
      <c r="Z13" s="30" t="str">
        <f t="shared" si="1"/>
        <v xml:space="preserve">            [ 'session_id' =&gt;   1, 'team_rank_id' =&gt; 1 ],</v>
      </c>
    </row>
    <row r="14" spans="1:39" x14ac:dyDescent="0.2">
      <c r="A14" s="30">
        <v>279</v>
      </c>
      <c r="B14" s="30">
        <f>VLOOKUP(C14,Sessions!C:D,2,FALSE)</f>
        <v>1</v>
      </c>
      <c r="C14" s="31">
        <v>44340.75</v>
      </c>
      <c r="D14" s="64">
        <f>VLOOKUP(E14,'Age Groups'!B:C,2,FALSE)</f>
        <v>4</v>
      </c>
      <c r="E14" s="31" t="s">
        <v>1092</v>
      </c>
      <c r="F14" s="64">
        <f>VLOOKUP(G14,Items!J:L,3,FALSE)</f>
        <v>4</v>
      </c>
      <c r="G14" s="31" t="s">
        <v>916</v>
      </c>
      <c r="H14" s="31" t="s">
        <v>1110</v>
      </c>
      <c r="I14" s="64" t="str">
        <f>RIGHT(K14,1)</f>
        <v>5</v>
      </c>
      <c r="J14" s="31" t="str">
        <f>MID(K14,10,1)</f>
        <v>4</v>
      </c>
      <c r="K14" s="32" t="s">
        <v>919</v>
      </c>
      <c r="L14" s="36"/>
      <c r="M14" s="36" t="s">
        <v>939</v>
      </c>
      <c r="N14" s="61">
        <f>VLOOKUP(O14,Clubs!D:E,2,FALSE)</f>
        <v>25</v>
      </c>
      <c r="O14" s="36" t="s">
        <v>93</v>
      </c>
      <c r="P14" s="61">
        <v>1</v>
      </c>
      <c r="Q14" s="32"/>
      <c r="U14" s="201" t="str">
        <f>"c"&amp;N14&amp;"ag"&amp;D14&amp;"y2d10"&amp;I14</f>
        <v>c25ag4y2d105</v>
      </c>
      <c r="V14" s="201">
        <f>VLOOKUP(U14,Cohorts!A:B,2,FALSE)</f>
        <v>101</v>
      </c>
      <c r="W14" s="201" t="str">
        <f>"            [ 'cohort_id' =&gt; "&amp;V14&amp;",  'team_rank_id' =&gt; "&amp;P14&amp;" ],"</f>
        <v xml:space="preserve">            [ 'cohort_id' =&gt; 101,  'team_rank_id' =&gt; 1 ],</v>
      </c>
      <c r="X14" s="30" t="str">
        <f>"                'competition_id' =&gt; 1, // this is May 2021###                'age_group_id'   =&gt; "&amp;D14&amp;", ###                'start'          =&gt; '"&amp;TEXT(C14,"yyyy-mm-dd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4" s="30" t="str">
        <f t="shared" si="0"/>
        <v xml:space="preserve">            [ 'session_id' =&gt; 1, 'division_id' =&gt; 105 ],</v>
      </c>
      <c r="Z14" s="30" t="str">
        <f t="shared" si="1"/>
        <v xml:space="preserve">            [ 'session_id' =&gt;   1, 'team_rank_id' =&gt; 1 ],</v>
      </c>
    </row>
    <row r="15" spans="1:39" x14ac:dyDescent="0.2">
      <c r="A15" s="30">
        <v>285</v>
      </c>
      <c r="B15" s="30">
        <f>VLOOKUP(C15,Sessions!C:D,2,FALSE)</f>
        <v>1</v>
      </c>
      <c r="C15" s="31">
        <v>44340.75</v>
      </c>
      <c r="D15" s="64">
        <f>VLOOKUP(E15,'Age Groups'!B:C,2,FALSE)</f>
        <v>4</v>
      </c>
      <c r="E15" s="31" t="s">
        <v>1092</v>
      </c>
      <c r="F15" s="64">
        <f>VLOOKUP(G15,Items!J:L,3,FALSE)</f>
        <v>2</v>
      </c>
      <c r="G15" s="31" t="s">
        <v>924</v>
      </c>
      <c r="H15" s="31" t="s">
        <v>1110</v>
      </c>
      <c r="I15" s="64" t="str">
        <f>RIGHT(K15,1)</f>
        <v>5</v>
      </c>
      <c r="J15" s="31" t="str">
        <f>MID(K15,10,1)</f>
        <v>4</v>
      </c>
      <c r="K15" s="32" t="s">
        <v>919</v>
      </c>
      <c r="L15" s="36"/>
      <c r="M15" s="36" t="s">
        <v>939</v>
      </c>
      <c r="N15" s="61">
        <f>VLOOKUP(O15,Clubs!D:E,2,FALSE)</f>
        <v>25</v>
      </c>
      <c r="O15" s="36" t="s">
        <v>93</v>
      </c>
      <c r="P15" s="61">
        <v>1</v>
      </c>
      <c r="Q15" s="32"/>
      <c r="U15" s="201" t="str">
        <f>"c"&amp;N15&amp;"ag"&amp;D15&amp;"y2d10"&amp;I15</f>
        <v>c25ag4y2d105</v>
      </c>
      <c r="V15" s="201">
        <f>VLOOKUP(U15,Cohorts!A:B,2,FALSE)</f>
        <v>101</v>
      </c>
      <c r="W15" s="201" t="str">
        <f>"            [ 'cohort_id' =&gt; "&amp;V15&amp;",  'team_rank_id' =&gt; "&amp;P15&amp;" ],"</f>
        <v xml:space="preserve">            [ 'cohort_id' =&gt; 101,  'team_rank_id' =&gt; 1 ],</v>
      </c>
      <c r="X15" s="30" t="str">
        <f>"                'competition_id' =&gt; 1, // this is May 2021###                'age_group_id'   =&gt; "&amp;D15&amp;", ###                'start'          =&gt; '"&amp;TEXT(C15,"yyyy-mm-dd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5" s="30" t="str">
        <f t="shared" si="0"/>
        <v xml:space="preserve">            [ 'session_id' =&gt; 1, 'division_id' =&gt; 105 ],</v>
      </c>
      <c r="Z15" s="30" t="str">
        <f t="shared" si="1"/>
        <v xml:space="preserve">            [ 'session_id' =&gt;   1, 'team_rank_id' =&gt; 1 ],</v>
      </c>
    </row>
    <row r="16" spans="1:39" ht="17" x14ac:dyDescent="0.2">
      <c r="A16" s="30">
        <v>292</v>
      </c>
      <c r="B16" s="30">
        <f>VLOOKUP(C16,Sessions!C:D,2,FALSE)</f>
        <v>1</v>
      </c>
      <c r="C16" s="31">
        <v>44340.75</v>
      </c>
      <c r="D16" s="64">
        <f>VLOOKUP(E16,'Age Groups'!B:C,2,FALSE)</f>
        <v>4</v>
      </c>
      <c r="E16" s="31" t="s">
        <v>1092</v>
      </c>
      <c r="F16" s="64">
        <f>VLOOKUP(G16,Items!J:L,3,FALSE)</f>
        <v>8</v>
      </c>
      <c r="G16" s="31" t="s">
        <v>920</v>
      </c>
      <c r="H16" s="31" t="s">
        <v>1109</v>
      </c>
      <c r="I16" s="64" t="str">
        <f>RIGHT(K16,1)</f>
        <v>5</v>
      </c>
      <c r="J16" s="31" t="str">
        <f>MID(K16,10,1)</f>
        <v>4</v>
      </c>
      <c r="K16" s="32" t="s">
        <v>919</v>
      </c>
      <c r="L16" s="36"/>
      <c r="M16" s="36" t="s">
        <v>987</v>
      </c>
      <c r="N16" s="61">
        <f>VLOOKUP(O16,Clubs!D:E,2,FALSE)</f>
        <v>25</v>
      </c>
      <c r="O16" s="36" t="s">
        <v>93</v>
      </c>
      <c r="P16" s="61">
        <v>1</v>
      </c>
      <c r="Q16" s="34" t="s">
        <v>770</v>
      </c>
      <c r="U16" s="201" t="str">
        <f>"c"&amp;N16&amp;"ag"&amp;D16&amp;"y2d10"&amp;I16</f>
        <v>c25ag4y2d105</v>
      </c>
      <c r="V16" s="201">
        <f>VLOOKUP(U16,Cohorts!A:B,2,FALSE)</f>
        <v>101</v>
      </c>
      <c r="W16" s="201" t="str">
        <f>"            [ 'cohort_id' =&gt; "&amp;V16&amp;",  'team_rank_id' =&gt; "&amp;P16&amp;" ],"</f>
        <v xml:space="preserve">            [ 'cohort_id' =&gt; 101,  'team_rank_id' =&gt; 1 ],</v>
      </c>
      <c r="X16" s="30" t="str">
        <f>"                'competition_id' =&gt; 1, // this is May 2021###                'age_group_id'   =&gt; "&amp;D16&amp;", ###                'start'          =&gt; '"&amp;TEXT(C16,"yyyy-mm-dd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6" s="30" t="str">
        <f t="shared" si="0"/>
        <v xml:space="preserve">            [ 'session_id' =&gt; 1, 'division_id' =&gt; 105 ],</v>
      </c>
      <c r="Z16" s="30" t="str">
        <f t="shared" si="1"/>
        <v xml:space="preserve">            [ 'session_id' =&gt;   1, 'team_rank_id' =&gt; 1 ],</v>
      </c>
    </row>
    <row r="17" spans="1:26" x14ac:dyDescent="0.2">
      <c r="A17" s="30">
        <v>280</v>
      </c>
      <c r="B17" s="30">
        <f>VLOOKUP(C17,Sessions!C:D,2,FALSE)</f>
        <v>1</v>
      </c>
      <c r="C17" s="31">
        <v>44340.75</v>
      </c>
      <c r="D17" s="64">
        <f>VLOOKUP(E17,'Age Groups'!B:C,2,FALSE)</f>
        <v>4</v>
      </c>
      <c r="E17" s="31" t="s">
        <v>1092</v>
      </c>
      <c r="F17" s="64">
        <f>VLOOKUP(G17,Items!J:L,3,FALSE)</f>
        <v>4</v>
      </c>
      <c r="G17" s="31" t="s">
        <v>916</v>
      </c>
      <c r="H17" s="31" t="s">
        <v>1110</v>
      </c>
      <c r="I17" s="64" t="str">
        <f>RIGHT(K17,1)</f>
        <v>5</v>
      </c>
      <c r="J17" s="31" t="str">
        <f>MID(K17,10,1)</f>
        <v>4</v>
      </c>
      <c r="K17" s="32" t="s">
        <v>919</v>
      </c>
      <c r="L17" s="36"/>
      <c r="M17" s="36" t="s">
        <v>987</v>
      </c>
      <c r="N17" s="61">
        <f>VLOOKUP(O17,Clubs!D:E,2,FALSE)</f>
        <v>39</v>
      </c>
      <c r="O17" s="36" t="s">
        <v>140</v>
      </c>
      <c r="P17" s="61">
        <v>1</v>
      </c>
      <c r="Q17" s="32"/>
      <c r="U17" s="201" t="str">
        <f>"c"&amp;N17&amp;"ag"&amp;D17&amp;"y2d10"&amp;I17</f>
        <v>c39ag4y2d105</v>
      </c>
      <c r="V17" s="201">
        <f>VLOOKUP(U17,Cohorts!A:B,2,FALSE)</f>
        <v>189</v>
      </c>
      <c r="W17" s="201" t="str">
        <f>"            [ 'cohort_id' =&gt; "&amp;V17&amp;",  'team_rank_id' =&gt; "&amp;P17&amp;" ],"</f>
        <v xml:space="preserve">            [ 'cohort_id' =&gt; 189,  'team_rank_id' =&gt; 1 ],</v>
      </c>
      <c r="X17" s="30" t="str">
        <f>"                'competition_id' =&gt; 1, // this is May 2021###                'age_group_id'   =&gt; "&amp;D17&amp;", ###                'start'          =&gt; '"&amp;TEXT(C17,"yyyy-mm-dd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7" s="30" t="str">
        <f t="shared" si="0"/>
        <v xml:space="preserve">            [ 'session_id' =&gt; 1, 'division_id' =&gt; 105 ],</v>
      </c>
      <c r="Z17" s="30" t="str">
        <f t="shared" si="1"/>
        <v xml:space="preserve">            [ 'session_id' =&gt;   1, 'team_rank_id' =&gt; 1 ],</v>
      </c>
    </row>
    <row r="18" spans="1:26" x14ac:dyDescent="0.2">
      <c r="A18" s="30">
        <v>286</v>
      </c>
      <c r="B18" s="30">
        <f>VLOOKUP(C18,Sessions!C:D,2,FALSE)</f>
        <v>1</v>
      </c>
      <c r="C18" s="31">
        <v>44340.75</v>
      </c>
      <c r="D18" s="64">
        <f>VLOOKUP(E18,'Age Groups'!B:C,2,FALSE)</f>
        <v>4</v>
      </c>
      <c r="E18" s="31" t="s">
        <v>1092</v>
      </c>
      <c r="F18" s="64">
        <f>VLOOKUP(G18,Items!J:L,3,FALSE)</f>
        <v>2</v>
      </c>
      <c r="G18" s="31" t="s">
        <v>924</v>
      </c>
      <c r="H18" s="31" t="s">
        <v>1110</v>
      </c>
      <c r="I18" s="64" t="str">
        <f>RIGHT(K18,1)</f>
        <v>5</v>
      </c>
      <c r="J18" s="31" t="str">
        <f>MID(K18,10,1)</f>
        <v>4</v>
      </c>
      <c r="K18" s="32" t="s">
        <v>919</v>
      </c>
      <c r="L18" s="36"/>
      <c r="M18" s="36" t="s">
        <v>987</v>
      </c>
      <c r="N18" s="61">
        <f>VLOOKUP(O18,Clubs!D:E,2,FALSE)</f>
        <v>39</v>
      </c>
      <c r="O18" s="36" t="s">
        <v>140</v>
      </c>
      <c r="P18" s="61">
        <v>1</v>
      </c>
      <c r="Q18" s="32"/>
      <c r="U18" s="201" t="str">
        <f>"c"&amp;N18&amp;"ag"&amp;D18&amp;"y2d10"&amp;I18</f>
        <v>c39ag4y2d105</v>
      </c>
      <c r="V18" s="201">
        <f>VLOOKUP(U18,Cohorts!A:B,2,FALSE)</f>
        <v>189</v>
      </c>
      <c r="W18" s="201" t="str">
        <f>"            [ 'cohort_id' =&gt; "&amp;V18&amp;",  'team_rank_id' =&gt; "&amp;P18&amp;" ],"</f>
        <v xml:space="preserve">            [ 'cohort_id' =&gt; 189,  'team_rank_id' =&gt; 1 ],</v>
      </c>
      <c r="X18" s="30" t="str">
        <f>"                'competition_id' =&gt; 1, // this is May 2021###                'age_group_id'   =&gt; "&amp;D18&amp;", ###                'start'          =&gt; '"&amp;TEXT(C18,"yyyy-mm-dd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8" s="30" t="str">
        <f t="shared" si="0"/>
        <v xml:space="preserve">            [ 'session_id' =&gt; 1, 'division_id' =&gt; 105 ],</v>
      </c>
      <c r="Z18" s="30" t="str">
        <f t="shared" si="1"/>
        <v xml:space="preserve">            [ 'session_id' =&gt;   1, 'team_rank_id' =&gt; 1 ],</v>
      </c>
    </row>
    <row r="19" spans="1:26" ht="17" x14ac:dyDescent="0.2">
      <c r="A19" s="30">
        <v>291</v>
      </c>
      <c r="B19" s="30">
        <f>VLOOKUP(C19,Sessions!C:D,2,FALSE)</f>
        <v>1</v>
      </c>
      <c r="C19" s="31">
        <v>44340.75</v>
      </c>
      <c r="D19" s="64">
        <f>VLOOKUP(E19,'Age Groups'!B:C,2,FALSE)</f>
        <v>4</v>
      </c>
      <c r="E19" s="31" t="s">
        <v>1092</v>
      </c>
      <c r="F19" s="64">
        <f>VLOOKUP(G19,Items!J:L,3,FALSE)</f>
        <v>8</v>
      </c>
      <c r="G19" s="31" t="s">
        <v>920</v>
      </c>
      <c r="H19" s="31" t="s">
        <v>1109</v>
      </c>
      <c r="I19" s="64" t="str">
        <f>RIGHT(K19,1)</f>
        <v>5</v>
      </c>
      <c r="J19" s="31" t="str">
        <f>MID(K19,10,1)</f>
        <v>4</v>
      </c>
      <c r="K19" s="32" t="s">
        <v>919</v>
      </c>
      <c r="L19" s="36"/>
      <c r="M19" s="36" t="s">
        <v>939</v>
      </c>
      <c r="N19" s="61">
        <f>VLOOKUP(O19,Clubs!D:E,2,FALSE)</f>
        <v>39</v>
      </c>
      <c r="O19" s="36" t="s">
        <v>140</v>
      </c>
      <c r="P19" s="61">
        <v>1</v>
      </c>
      <c r="Q19" s="34" t="s">
        <v>769</v>
      </c>
      <c r="U19" s="201" t="str">
        <f>"c"&amp;N19&amp;"ag"&amp;D19&amp;"y2d10"&amp;I19</f>
        <v>c39ag4y2d105</v>
      </c>
      <c r="V19" s="201">
        <f>VLOOKUP(U19,Cohorts!A:B,2,FALSE)</f>
        <v>189</v>
      </c>
      <c r="W19" s="201" t="str">
        <f>"            [ 'cohort_id' =&gt; "&amp;V19&amp;",  'team_rank_id' =&gt; "&amp;P19&amp;" ],"</f>
        <v xml:space="preserve">            [ 'cohort_id' =&gt; 189,  'team_rank_id' =&gt; 1 ],</v>
      </c>
      <c r="X19" s="30" t="str">
        <f>"                'competition_id' =&gt; 1, // this is May 2021###                'age_group_id'   =&gt; "&amp;D19&amp;", ###                'start'          =&gt; '"&amp;TEXT(C19,"yyyy-mm-dd hh:mm:ss")&amp;"', ###            ], ["</f>
        <v xml:space="preserve">                'competition_id' =&gt; 1, // this is May 2021###                'age_group_id'   =&gt; 4, ###                'start'          =&gt; '2021-05-24 18:00:00', ###            ], [</v>
      </c>
      <c r="Y19" s="30" t="str">
        <f t="shared" si="0"/>
        <v xml:space="preserve">            [ 'session_id' =&gt; 1, 'division_id' =&gt; 105 ],</v>
      </c>
      <c r="Z19" s="30" t="str">
        <f t="shared" si="1"/>
        <v xml:space="preserve">            [ 'session_id' =&gt;   1, 'team_rank_id' =&gt; 1 ],</v>
      </c>
    </row>
    <row r="20" spans="1:26" x14ac:dyDescent="0.2">
      <c r="A20" s="30">
        <v>38</v>
      </c>
      <c r="B20" s="30">
        <f>VLOOKUP(C20,Sessions!C:D,2,FALSE)</f>
        <v>4</v>
      </c>
      <c r="C20" s="31">
        <v>44327.75</v>
      </c>
      <c r="D20" s="64">
        <f>VLOOKUP(E20,'Age Groups'!B:C,2,FALSE)</f>
        <v>3</v>
      </c>
      <c r="E20" s="31" t="s">
        <v>1149</v>
      </c>
      <c r="F20" s="64">
        <f>VLOOKUP(G20,Items!J:L,3,FALSE)</f>
        <v>1</v>
      </c>
      <c r="G20" s="31" t="s">
        <v>921</v>
      </c>
      <c r="H20" s="31" t="s">
        <v>1110</v>
      </c>
      <c r="I20" s="64" t="str">
        <f>MID(K20,10,1)</f>
        <v>4</v>
      </c>
      <c r="J20" s="31" t="str">
        <f>RIGHT(K20,1)</f>
        <v>5</v>
      </c>
      <c r="K20" s="32" t="s">
        <v>919</v>
      </c>
      <c r="L20" s="36"/>
      <c r="M20" s="36" t="s">
        <v>1043</v>
      </c>
      <c r="N20" s="61">
        <f>VLOOKUP(O20,Clubs!D:E,2,FALSE)</f>
        <v>26</v>
      </c>
      <c r="O20" s="36" t="s">
        <v>96</v>
      </c>
      <c r="P20" s="61">
        <v>1</v>
      </c>
      <c r="Q20" s="32"/>
      <c r="U20" s="30" t="str">
        <f>"c"&amp;N20&amp;"ag"&amp;D20&amp;"y2d10"&amp;I20</f>
        <v>c26ag3y2d104</v>
      </c>
      <c r="V20" s="30">
        <f>VLOOKUP(U20,Cohorts!A:B,2,FALSE)</f>
        <v>104</v>
      </c>
      <c r="W20" s="30" t="str">
        <f>"            [ 'cohort_id' =&gt; "&amp;V20&amp;",  'team_rank_id' =&gt; "&amp;P20&amp;" ],"</f>
        <v xml:space="preserve">            [ 'cohort_id' =&gt; 104,  'team_rank_id' =&gt; 1 ],</v>
      </c>
      <c r="X20" s="30" t="str">
        <f>"                'competition_id' =&gt; 1, // this is May 2021###                'age_group_id'   =&gt; "&amp;D20&amp;", ###                'start'          =&gt; '"&amp;TEXT(C20,"yyyy-mm-dd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0" s="30" t="str">
        <f t="shared" si="0"/>
        <v xml:space="preserve">            [ 'session_id' =&gt; 4, 'division_id' =&gt; 104 ],</v>
      </c>
      <c r="Z20" s="30" t="str">
        <f t="shared" si="1"/>
        <v xml:space="preserve">            [ 'session_id' =&gt;   4, 'team_rank_id' =&gt; 1 ],</v>
      </c>
    </row>
    <row r="21" spans="1:26" x14ac:dyDescent="0.2">
      <c r="A21" s="30">
        <v>52</v>
      </c>
      <c r="B21" s="30">
        <f>VLOOKUP(C21,Sessions!C:D,2,FALSE)</f>
        <v>4</v>
      </c>
      <c r="C21" s="31">
        <v>44327.75</v>
      </c>
      <c r="D21" s="64">
        <f>VLOOKUP(E21,'Age Groups'!B:C,2,FALSE)</f>
        <v>3</v>
      </c>
      <c r="E21" s="31" t="s">
        <v>1149</v>
      </c>
      <c r="F21" s="64">
        <f>VLOOKUP(G21,Items!J:L,3,FALSE)</f>
        <v>3</v>
      </c>
      <c r="G21" s="31" t="s">
        <v>928</v>
      </c>
      <c r="H21" s="31" t="s">
        <v>1110</v>
      </c>
      <c r="I21" s="64" t="str">
        <f>MID(K21,10,1)</f>
        <v>4</v>
      </c>
      <c r="J21" s="31" t="str">
        <f>RIGHT(K21,1)</f>
        <v>5</v>
      </c>
      <c r="K21" s="32" t="s">
        <v>919</v>
      </c>
      <c r="L21" s="36"/>
      <c r="M21" s="36" t="s">
        <v>1073</v>
      </c>
      <c r="N21" s="61">
        <f>VLOOKUP(O21,Clubs!D:E,2,FALSE)</f>
        <v>26</v>
      </c>
      <c r="O21" s="36" t="s">
        <v>96</v>
      </c>
      <c r="P21" s="61">
        <v>1</v>
      </c>
      <c r="Q21" s="32"/>
      <c r="U21" s="30" t="str">
        <f>"c"&amp;N21&amp;"ag"&amp;D21&amp;"y2d10"&amp;I21</f>
        <v>c26ag3y2d104</v>
      </c>
      <c r="V21" s="30">
        <f>VLOOKUP(U21,Cohorts!A:B,2,FALSE)</f>
        <v>104</v>
      </c>
      <c r="W21" s="30" t="str">
        <f>"            [ 'cohort_id' =&gt; "&amp;V21&amp;",  'team_rank_id' =&gt; "&amp;P21&amp;" ],"</f>
        <v xml:space="preserve">            [ 'cohort_id' =&gt; 104,  'team_rank_id' =&gt; 1 ],</v>
      </c>
      <c r="X21" s="30" t="str">
        <f>"                'competition_id' =&gt; 1, // this is May 2021###                'age_group_id'   =&gt; "&amp;D21&amp;", ###                'start'          =&gt; '"&amp;TEXT(C21,"yyyy-mm-dd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1" s="30" t="str">
        <f t="shared" si="0"/>
        <v xml:space="preserve">            [ 'session_id' =&gt; 4, 'division_id' =&gt; 104 ],</v>
      </c>
      <c r="Z21" s="30" t="str">
        <f t="shared" si="1"/>
        <v xml:space="preserve">            [ 'session_id' =&gt;   4, 'team_rank_id' =&gt; 1 ],</v>
      </c>
    </row>
    <row r="22" spans="1:26" ht="17" x14ac:dyDescent="0.2">
      <c r="A22" s="30">
        <v>55</v>
      </c>
      <c r="B22" s="30">
        <f>VLOOKUP(C22,Sessions!C:D,2,FALSE)</f>
        <v>4</v>
      </c>
      <c r="C22" s="31">
        <v>44327.75</v>
      </c>
      <c r="D22" s="64">
        <f>VLOOKUP(E22,'Age Groups'!B:C,2,FALSE)</f>
        <v>3</v>
      </c>
      <c r="E22" s="31" t="s">
        <v>1149</v>
      </c>
      <c r="F22" s="64">
        <f>VLOOKUP(G22,Items!J:L,3,FALSE)</f>
        <v>13</v>
      </c>
      <c r="G22" s="31" t="s">
        <v>929</v>
      </c>
      <c r="H22" s="31" t="s">
        <v>1109</v>
      </c>
      <c r="I22" s="64" t="str">
        <f>MID(K22,10,1)</f>
        <v>4</v>
      </c>
      <c r="J22" s="31" t="str">
        <f>RIGHT(K22,1)</f>
        <v>5</v>
      </c>
      <c r="K22" s="32" t="s">
        <v>919</v>
      </c>
      <c r="L22" s="36"/>
      <c r="M22" s="36" t="s">
        <v>1018</v>
      </c>
      <c r="N22" s="61">
        <f>VLOOKUP(O22,Clubs!D:E,2,FALSE)</f>
        <v>26</v>
      </c>
      <c r="O22" s="36" t="s">
        <v>96</v>
      </c>
      <c r="P22" s="61">
        <v>1</v>
      </c>
      <c r="Q22" s="34" t="s">
        <v>534</v>
      </c>
      <c r="U22" s="30" t="str">
        <f>"c"&amp;N22&amp;"ag"&amp;D22&amp;"y2d10"&amp;I22</f>
        <v>c26ag3y2d104</v>
      </c>
      <c r="V22" s="30">
        <f>VLOOKUP(U22,Cohorts!A:B,2,FALSE)</f>
        <v>104</v>
      </c>
      <c r="W22" s="30" t="str">
        <f>"            [ 'cohort_id' =&gt; "&amp;V22&amp;",  'team_rank_id' =&gt; "&amp;P22&amp;" ],"</f>
        <v xml:space="preserve">            [ 'cohort_id' =&gt; 104,  'team_rank_id' =&gt; 1 ],</v>
      </c>
      <c r="X22" s="30" t="str">
        <f>"                'competition_id' =&gt; 1, // this is May 2021###                'age_group_id'   =&gt; "&amp;D22&amp;", ###                'start'          =&gt; '"&amp;TEXT(C22,"yyyy-mm-dd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2" s="30" t="str">
        <f t="shared" si="0"/>
        <v xml:space="preserve">            [ 'session_id' =&gt; 4, 'division_id' =&gt; 104 ],</v>
      </c>
      <c r="Z22" s="30" t="str">
        <f t="shared" si="1"/>
        <v xml:space="preserve">            [ 'session_id' =&gt;   4, 'team_rank_id' =&gt; 1 ],</v>
      </c>
    </row>
    <row r="23" spans="1:26" x14ac:dyDescent="0.2">
      <c r="A23" s="30">
        <v>39</v>
      </c>
      <c r="B23" s="30">
        <f>VLOOKUP(C23,Sessions!C:D,2,FALSE)</f>
        <v>4</v>
      </c>
      <c r="C23" s="31">
        <v>44327.75</v>
      </c>
      <c r="D23" s="64">
        <f>VLOOKUP(E23,'Age Groups'!B:C,2,FALSE)</f>
        <v>3</v>
      </c>
      <c r="E23" s="31" t="s">
        <v>1149</v>
      </c>
      <c r="F23" s="64">
        <f>VLOOKUP(G23,Items!J:L,3,FALSE)</f>
        <v>1</v>
      </c>
      <c r="G23" s="31" t="s">
        <v>921</v>
      </c>
      <c r="H23" s="31" t="s">
        <v>1110</v>
      </c>
      <c r="I23" s="64" t="str">
        <f>MID(K23,10,1)</f>
        <v>4</v>
      </c>
      <c r="J23" s="31" t="str">
        <f>RIGHT(K23,1)</f>
        <v>5</v>
      </c>
      <c r="K23" s="32" t="s">
        <v>919</v>
      </c>
      <c r="L23" s="36"/>
      <c r="M23" s="36" t="s">
        <v>1058</v>
      </c>
      <c r="N23" s="61">
        <f>VLOOKUP(O23,Clubs!D:E,2,FALSE)</f>
        <v>38</v>
      </c>
      <c r="O23" s="36" t="s">
        <v>137</v>
      </c>
      <c r="P23" s="61">
        <v>1</v>
      </c>
      <c r="Q23" s="32"/>
      <c r="U23" s="30" t="str">
        <f>"c"&amp;N23&amp;"ag"&amp;D23&amp;"y2d10"&amp;I23</f>
        <v>c38ag3y2d104</v>
      </c>
      <c r="V23" s="30">
        <f>VLOOKUP(U23,Cohorts!A:B,2,FALSE)</f>
        <v>179</v>
      </c>
      <c r="W23" s="30" t="str">
        <f>"            [ 'cohort_id' =&gt; "&amp;V23&amp;",  'team_rank_id' =&gt; "&amp;P23&amp;" ],"</f>
        <v xml:space="preserve">            [ 'cohort_id' =&gt; 179,  'team_rank_id' =&gt; 1 ],</v>
      </c>
      <c r="X23" s="30" t="str">
        <f>"                'competition_id' =&gt; 1, // this is May 2021###                'age_group_id'   =&gt; "&amp;D23&amp;", ###                'start'          =&gt; '"&amp;TEXT(C23,"yyyy-mm-dd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3" s="30" t="str">
        <f t="shared" si="0"/>
        <v xml:space="preserve">            [ 'session_id' =&gt; 4, 'division_id' =&gt; 104 ],</v>
      </c>
      <c r="Z23" s="30" t="str">
        <f t="shared" si="1"/>
        <v xml:space="preserve">            [ 'session_id' =&gt;   4, 'team_rank_id' =&gt; 1 ],</v>
      </c>
    </row>
    <row r="24" spans="1:26" x14ac:dyDescent="0.2">
      <c r="A24" s="30">
        <v>48</v>
      </c>
      <c r="B24" s="30">
        <f>VLOOKUP(C24,Sessions!C:D,2,FALSE)</f>
        <v>4</v>
      </c>
      <c r="C24" s="31">
        <v>44327.75</v>
      </c>
      <c r="D24" s="64">
        <f>VLOOKUP(E24,'Age Groups'!B:C,2,FALSE)</f>
        <v>3</v>
      </c>
      <c r="E24" s="31" t="s">
        <v>1149</v>
      </c>
      <c r="F24" s="64">
        <f>VLOOKUP(G24,Items!J:L,3,FALSE)</f>
        <v>3</v>
      </c>
      <c r="G24" s="31" t="s">
        <v>928</v>
      </c>
      <c r="H24" s="31" t="s">
        <v>1110</v>
      </c>
      <c r="I24" s="64" t="str">
        <f>MID(K24,10,1)</f>
        <v>4</v>
      </c>
      <c r="J24" s="31" t="str">
        <f>RIGHT(K24,1)</f>
        <v>5</v>
      </c>
      <c r="K24" s="32" t="s">
        <v>919</v>
      </c>
      <c r="L24" s="36"/>
      <c r="M24" s="36" t="s">
        <v>1058</v>
      </c>
      <c r="N24" s="61">
        <f>VLOOKUP(O24,Clubs!D:E,2,FALSE)</f>
        <v>38</v>
      </c>
      <c r="O24" s="36" t="s">
        <v>137</v>
      </c>
      <c r="P24" s="61">
        <v>1</v>
      </c>
      <c r="Q24" s="32"/>
      <c r="U24" s="30" t="str">
        <f>"c"&amp;N24&amp;"ag"&amp;D24&amp;"y2d10"&amp;I24</f>
        <v>c38ag3y2d104</v>
      </c>
      <c r="V24" s="30">
        <f>VLOOKUP(U24,Cohorts!A:B,2,FALSE)</f>
        <v>179</v>
      </c>
      <c r="W24" s="30" t="str">
        <f>"            [ 'cohort_id' =&gt; "&amp;V24&amp;",  'team_rank_id' =&gt; "&amp;P24&amp;" ],"</f>
        <v xml:space="preserve">            [ 'cohort_id' =&gt; 179,  'team_rank_id' =&gt; 1 ],</v>
      </c>
      <c r="X24" s="30" t="str">
        <f>"                'competition_id' =&gt; 1, // this is May 2021###                'age_group_id'   =&gt; "&amp;D24&amp;", ###                'start'          =&gt; '"&amp;TEXT(C24,"yyyy-mm-dd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4" s="30" t="str">
        <f t="shared" si="0"/>
        <v xml:space="preserve">            [ 'session_id' =&gt; 4, 'division_id' =&gt; 104 ],</v>
      </c>
      <c r="Z24" s="30" t="str">
        <f t="shared" si="1"/>
        <v xml:space="preserve">            [ 'session_id' =&gt;   4, 'team_rank_id' =&gt; 1 ],</v>
      </c>
    </row>
    <row r="25" spans="1:26" ht="17" x14ac:dyDescent="0.2">
      <c r="A25" s="30">
        <v>57</v>
      </c>
      <c r="B25" s="30">
        <f>VLOOKUP(C25,Sessions!C:D,2,FALSE)</f>
        <v>4</v>
      </c>
      <c r="C25" s="31">
        <v>44327.75</v>
      </c>
      <c r="D25" s="64">
        <f>VLOOKUP(E25,'Age Groups'!B:C,2,FALSE)</f>
        <v>3</v>
      </c>
      <c r="E25" s="31" t="s">
        <v>1149</v>
      </c>
      <c r="F25" s="64">
        <f>VLOOKUP(G25,Items!J:L,3,FALSE)</f>
        <v>13</v>
      </c>
      <c r="G25" s="31" t="s">
        <v>929</v>
      </c>
      <c r="H25" s="31" t="s">
        <v>1109</v>
      </c>
      <c r="I25" s="64" t="str">
        <f>MID(K25,10,1)</f>
        <v>4</v>
      </c>
      <c r="J25" s="31" t="str">
        <f>RIGHT(K25,1)</f>
        <v>5</v>
      </c>
      <c r="K25" s="32" t="s">
        <v>919</v>
      </c>
      <c r="L25" s="36"/>
      <c r="M25" s="36" t="s">
        <v>1058</v>
      </c>
      <c r="N25" s="61">
        <f>VLOOKUP(O25,Clubs!D:E,2,FALSE)</f>
        <v>38</v>
      </c>
      <c r="O25" s="36" t="s">
        <v>137</v>
      </c>
      <c r="P25" s="61">
        <v>1</v>
      </c>
      <c r="Q25" s="34" t="s">
        <v>536</v>
      </c>
      <c r="U25" s="30" t="str">
        <f>"c"&amp;N25&amp;"ag"&amp;D25&amp;"y2d10"&amp;I25</f>
        <v>c38ag3y2d104</v>
      </c>
      <c r="V25" s="30">
        <f>VLOOKUP(U25,Cohorts!A:B,2,FALSE)</f>
        <v>179</v>
      </c>
      <c r="W25" s="30" t="str">
        <f>"            [ 'cohort_id' =&gt; "&amp;V25&amp;",  'team_rank_id' =&gt; "&amp;P25&amp;" ],"</f>
        <v xml:space="preserve">            [ 'cohort_id' =&gt; 179,  'team_rank_id' =&gt; 1 ],</v>
      </c>
      <c r="X25" s="30" t="str">
        <f>"                'competition_id' =&gt; 1, // this is May 2021###                'age_group_id'   =&gt; "&amp;D25&amp;", ###                'start'          =&gt; '"&amp;TEXT(C25,"yyyy-mm-dd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5" s="30" t="str">
        <f t="shared" si="0"/>
        <v xml:space="preserve">            [ 'session_id' =&gt; 4, 'division_id' =&gt; 104 ],</v>
      </c>
      <c r="Z25" s="30" t="str">
        <f t="shared" si="1"/>
        <v xml:space="preserve">            [ 'session_id' =&gt;   4, 'team_rank_id' =&gt; 1 ],</v>
      </c>
    </row>
    <row r="26" spans="1:26" x14ac:dyDescent="0.2">
      <c r="A26" s="30">
        <v>36</v>
      </c>
      <c r="B26" s="30">
        <f>VLOOKUP(C26,Sessions!C:D,2,FALSE)</f>
        <v>4</v>
      </c>
      <c r="C26" s="31">
        <v>44327.75</v>
      </c>
      <c r="D26" s="64">
        <f>VLOOKUP(E26,'Age Groups'!B:C,2,FALSE)</f>
        <v>3</v>
      </c>
      <c r="E26" s="31" t="s">
        <v>1149</v>
      </c>
      <c r="F26" s="64">
        <f>VLOOKUP(G26,Items!J:L,3,FALSE)</f>
        <v>1</v>
      </c>
      <c r="G26" s="31" t="s">
        <v>921</v>
      </c>
      <c r="H26" s="31" t="s">
        <v>1110</v>
      </c>
      <c r="I26" s="64" t="str">
        <f>MID(K26,10,1)</f>
        <v>4</v>
      </c>
      <c r="J26" s="31" t="str">
        <f>RIGHT(K26,1)</f>
        <v>5</v>
      </c>
      <c r="K26" s="32" t="s">
        <v>919</v>
      </c>
      <c r="L26" s="32"/>
      <c r="M26" s="32" t="s">
        <v>987</v>
      </c>
      <c r="N26" s="61">
        <f>VLOOKUP(O26,Clubs!D:E,2,FALSE)</f>
        <v>38</v>
      </c>
      <c r="O26" s="32" t="s">
        <v>137</v>
      </c>
      <c r="P26" s="32" t="s">
        <v>987</v>
      </c>
      <c r="Q26" s="32"/>
      <c r="U26" s="30" t="str">
        <f>"c"&amp;N26&amp;"ag"&amp;D26&amp;"y2d10"&amp;I26</f>
        <v>c38ag3y2d104</v>
      </c>
      <c r="V26" s="30">
        <f>VLOOKUP(U26,Cohorts!A:B,2,FALSE)</f>
        <v>179</v>
      </c>
      <c r="W26" s="30" t="str">
        <f>"            [ 'cohort_id' =&gt; "&amp;V26&amp;",  'team_rank_id' =&gt; "&amp;P26&amp;" ],"</f>
        <v xml:space="preserve">            [ 'cohort_id' =&gt; 179,  'team_rank_id' =&gt; 2 ],</v>
      </c>
      <c r="X26" s="30" t="str">
        <f>"                'competition_id' =&gt; 1, // this is May 2021###                'age_group_id'   =&gt; "&amp;D26&amp;", ###                'start'          =&gt; '"&amp;TEXT(C26,"yyyy-mm-dd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6" s="30" t="str">
        <f t="shared" si="0"/>
        <v xml:space="preserve">            [ 'session_id' =&gt; 4, 'division_id' =&gt; 104 ],</v>
      </c>
      <c r="Z26" s="30" t="str">
        <f t="shared" si="1"/>
        <v xml:space="preserve">            [ 'session_id' =&gt;   4, 'team_rank_id' =&gt; 2 ],</v>
      </c>
    </row>
    <row r="27" spans="1:26" x14ac:dyDescent="0.2">
      <c r="A27" s="30">
        <v>45</v>
      </c>
      <c r="B27" s="30">
        <f>VLOOKUP(C27,Sessions!C:D,2,FALSE)</f>
        <v>4</v>
      </c>
      <c r="C27" s="31">
        <v>44327.75</v>
      </c>
      <c r="D27" s="64">
        <f>VLOOKUP(E27,'Age Groups'!B:C,2,FALSE)</f>
        <v>3</v>
      </c>
      <c r="E27" s="31" t="s">
        <v>1149</v>
      </c>
      <c r="F27" s="64">
        <f>VLOOKUP(G27,Items!J:L,3,FALSE)</f>
        <v>3</v>
      </c>
      <c r="G27" s="31" t="s">
        <v>928</v>
      </c>
      <c r="H27" s="31" t="s">
        <v>1110</v>
      </c>
      <c r="I27" s="64" t="str">
        <f>MID(K27,10,1)</f>
        <v>4</v>
      </c>
      <c r="J27" s="31" t="str">
        <f>RIGHT(K27,1)</f>
        <v>5</v>
      </c>
      <c r="K27" s="32" t="s">
        <v>919</v>
      </c>
      <c r="L27" s="32"/>
      <c r="M27" s="32" t="s">
        <v>987</v>
      </c>
      <c r="N27" s="61">
        <f>VLOOKUP(O27,Clubs!D:E,2,FALSE)</f>
        <v>38</v>
      </c>
      <c r="O27" s="32" t="s">
        <v>137</v>
      </c>
      <c r="P27" s="32" t="s">
        <v>987</v>
      </c>
      <c r="Q27" s="32"/>
      <c r="U27" s="30" t="str">
        <f>"c"&amp;N27&amp;"ag"&amp;D27&amp;"y2d10"&amp;I27</f>
        <v>c38ag3y2d104</v>
      </c>
      <c r="V27" s="30">
        <f>VLOOKUP(U27,Cohorts!A:B,2,FALSE)</f>
        <v>179</v>
      </c>
      <c r="W27" s="30" t="str">
        <f>"            [ 'cohort_id' =&gt; "&amp;V27&amp;",  'team_rank_id' =&gt; "&amp;P27&amp;" ],"</f>
        <v xml:space="preserve">            [ 'cohort_id' =&gt; 179,  'team_rank_id' =&gt; 2 ],</v>
      </c>
      <c r="X27" s="30" t="str">
        <f>"                'competition_id' =&gt; 1, // this is May 2021###                'age_group_id'   =&gt; "&amp;D27&amp;", ###                'start'          =&gt; '"&amp;TEXT(C27,"yyyy-mm-dd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7" s="30" t="str">
        <f t="shared" si="0"/>
        <v xml:space="preserve">            [ 'session_id' =&gt; 4, 'division_id' =&gt; 104 ],</v>
      </c>
      <c r="Z27" s="30" t="str">
        <f t="shared" si="1"/>
        <v xml:space="preserve">            [ 'session_id' =&gt;   4, 'team_rank_id' =&gt; 2 ],</v>
      </c>
    </row>
    <row r="28" spans="1:26" ht="17" x14ac:dyDescent="0.2">
      <c r="A28" s="30">
        <v>53</v>
      </c>
      <c r="B28" s="30">
        <f>VLOOKUP(C28,Sessions!C:D,2,FALSE)</f>
        <v>4</v>
      </c>
      <c r="C28" s="31">
        <v>44327.75</v>
      </c>
      <c r="D28" s="64">
        <f>VLOOKUP(E28,'Age Groups'!B:C,2,FALSE)</f>
        <v>3</v>
      </c>
      <c r="E28" s="31" t="s">
        <v>1149</v>
      </c>
      <c r="F28" s="64">
        <f>VLOOKUP(G28,Items!J:L,3,FALSE)</f>
        <v>13</v>
      </c>
      <c r="G28" s="31" t="s">
        <v>929</v>
      </c>
      <c r="H28" s="31" t="s">
        <v>1109</v>
      </c>
      <c r="I28" s="64" t="str">
        <f>MID(K28,10,1)</f>
        <v>4</v>
      </c>
      <c r="J28" s="31" t="str">
        <f>RIGHT(K28,1)</f>
        <v>5</v>
      </c>
      <c r="K28" s="32" t="s">
        <v>919</v>
      </c>
      <c r="L28" s="32"/>
      <c r="M28" s="32" t="s">
        <v>939</v>
      </c>
      <c r="N28" s="61">
        <f>VLOOKUP(O28,Clubs!D:E,2,FALSE)</f>
        <v>38</v>
      </c>
      <c r="O28" s="32" t="s">
        <v>137</v>
      </c>
      <c r="P28" s="32" t="s">
        <v>987</v>
      </c>
      <c r="Q28" s="34" t="s">
        <v>489</v>
      </c>
      <c r="U28" s="30" t="str">
        <f>"c"&amp;N28&amp;"ag"&amp;D28&amp;"y2d10"&amp;I28</f>
        <v>c38ag3y2d104</v>
      </c>
      <c r="V28" s="30">
        <f>VLOOKUP(U28,Cohorts!A:B,2,FALSE)</f>
        <v>179</v>
      </c>
      <c r="W28" s="30" t="str">
        <f>"            [ 'cohort_id' =&gt; "&amp;V28&amp;",  'team_rank_id' =&gt; "&amp;P28&amp;" ],"</f>
        <v xml:space="preserve">            [ 'cohort_id' =&gt; 179,  'team_rank_id' =&gt; 2 ],</v>
      </c>
      <c r="X28" s="30" t="str">
        <f>"                'competition_id' =&gt; 1, // this is May 2021###                'age_group_id'   =&gt; "&amp;D28&amp;", ###                'start'          =&gt; '"&amp;TEXT(C28,"yyyy-mm-dd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8" s="30" t="str">
        <f t="shared" si="0"/>
        <v xml:space="preserve">            [ 'session_id' =&gt; 4, 'division_id' =&gt; 104 ],</v>
      </c>
      <c r="Z28" s="30" t="str">
        <f t="shared" si="1"/>
        <v xml:space="preserve">            [ 'session_id' =&gt;   4, 'team_rank_id' =&gt; 2 ],</v>
      </c>
    </row>
    <row r="29" spans="1:26" x14ac:dyDescent="0.2">
      <c r="A29" s="30">
        <v>35</v>
      </c>
      <c r="B29" s="30">
        <f>VLOOKUP(C29,Sessions!C:D,2,FALSE)</f>
        <v>4</v>
      </c>
      <c r="C29" s="31">
        <v>44327.75</v>
      </c>
      <c r="D29" s="64">
        <f>VLOOKUP(E29,'Age Groups'!B:C,2,FALSE)</f>
        <v>3</v>
      </c>
      <c r="E29" s="31" t="s">
        <v>1149</v>
      </c>
      <c r="F29" s="64">
        <f>VLOOKUP(G29,Items!J:L,3,FALSE)</f>
        <v>1</v>
      </c>
      <c r="G29" s="31" t="s">
        <v>921</v>
      </c>
      <c r="H29" s="31" t="s">
        <v>1110</v>
      </c>
      <c r="I29" s="64" t="str">
        <f>MID(K29,10,1)</f>
        <v>4</v>
      </c>
      <c r="J29" s="31" t="str">
        <f>RIGHT(K29,1)</f>
        <v>5</v>
      </c>
      <c r="K29" s="32" t="s">
        <v>919</v>
      </c>
      <c r="L29" s="32"/>
      <c r="M29" s="32" t="s">
        <v>939</v>
      </c>
      <c r="N29" s="61">
        <f>VLOOKUP(O29,Clubs!D:E,2,FALSE)</f>
        <v>38</v>
      </c>
      <c r="O29" s="32" t="s">
        <v>137</v>
      </c>
      <c r="P29" s="32" t="s">
        <v>1018</v>
      </c>
      <c r="Q29" s="32"/>
      <c r="U29" s="30" t="str">
        <f>"c"&amp;N29&amp;"ag"&amp;D29&amp;"y2d10"&amp;I29</f>
        <v>c38ag3y2d104</v>
      </c>
      <c r="V29" s="30">
        <f>VLOOKUP(U29,Cohorts!A:B,2,FALSE)</f>
        <v>179</v>
      </c>
      <c r="W29" s="30" t="str">
        <f>"            [ 'cohort_id' =&gt; "&amp;V29&amp;",  'team_rank_id' =&gt; "&amp;P29&amp;" ],"</f>
        <v xml:space="preserve">            [ 'cohort_id' =&gt; 179,  'team_rank_id' =&gt; 3 ],</v>
      </c>
      <c r="X29" s="30" t="str">
        <f>"                'competition_id' =&gt; 1, // this is May 2021###                'age_group_id'   =&gt; "&amp;D29&amp;", ###                'start'          =&gt; '"&amp;TEXT(C29,"yyyy-mm-dd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29" s="30" t="str">
        <f t="shared" si="0"/>
        <v xml:space="preserve">            [ 'session_id' =&gt; 4, 'division_id' =&gt; 104 ],</v>
      </c>
      <c r="Z29" s="30" t="str">
        <f t="shared" si="1"/>
        <v xml:space="preserve">            [ 'session_id' =&gt;   4, 'team_rank_id' =&gt; 3 ],</v>
      </c>
    </row>
    <row r="30" spans="1:26" x14ac:dyDescent="0.2">
      <c r="A30" s="30">
        <v>44</v>
      </c>
      <c r="B30" s="30">
        <f>VLOOKUP(C30,Sessions!C:D,2,FALSE)</f>
        <v>4</v>
      </c>
      <c r="C30" s="31">
        <v>44327.75</v>
      </c>
      <c r="D30" s="64">
        <f>VLOOKUP(E30,'Age Groups'!B:C,2,FALSE)</f>
        <v>3</v>
      </c>
      <c r="E30" s="31" t="s">
        <v>1149</v>
      </c>
      <c r="F30" s="64">
        <f>VLOOKUP(G30,Items!J:L,3,FALSE)</f>
        <v>3</v>
      </c>
      <c r="G30" s="31" t="s">
        <v>928</v>
      </c>
      <c r="H30" s="31" t="s">
        <v>1110</v>
      </c>
      <c r="I30" s="64" t="str">
        <f>MID(K30,10,1)</f>
        <v>4</v>
      </c>
      <c r="J30" s="31" t="str">
        <f>RIGHT(K30,1)</f>
        <v>5</v>
      </c>
      <c r="K30" s="32" t="s">
        <v>919</v>
      </c>
      <c r="L30" s="32"/>
      <c r="M30" s="32" t="s">
        <v>939</v>
      </c>
      <c r="N30" s="61">
        <f>VLOOKUP(O30,Clubs!D:E,2,FALSE)</f>
        <v>38</v>
      </c>
      <c r="O30" s="32" t="s">
        <v>137</v>
      </c>
      <c r="P30" s="32" t="s">
        <v>1018</v>
      </c>
      <c r="Q30" s="32"/>
      <c r="U30" s="30" t="str">
        <f>"c"&amp;N30&amp;"ag"&amp;D30&amp;"y2d10"&amp;I30</f>
        <v>c38ag3y2d104</v>
      </c>
      <c r="V30" s="30">
        <f>VLOOKUP(U30,Cohorts!A:B,2,FALSE)</f>
        <v>179</v>
      </c>
      <c r="W30" s="30" t="str">
        <f>"            [ 'cohort_id' =&gt; "&amp;V30&amp;",  'team_rank_id' =&gt; "&amp;P30&amp;" ],"</f>
        <v xml:space="preserve">            [ 'cohort_id' =&gt; 179,  'team_rank_id' =&gt; 3 ],</v>
      </c>
      <c r="X30" s="30" t="str">
        <f>"                'competition_id' =&gt; 1, // this is May 2021###                'age_group_id'   =&gt; "&amp;D30&amp;", ###                'start'          =&gt; '"&amp;TEXT(C30,"yyyy-mm-dd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0" s="30" t="str">
        <f t="shared" si="0"/>
        <v xml:space="preserve">            [ 'session_id' =&gt; 4, 'division_id' =&gt; 104 ],</v>
      </c>
      <c r="Z30" s="30" t="str">
        <f t="shared" si="1"/>
        <v xml:space="preserve">            [ 'session_id' =&gt;   4, 'team_rank_id' =&gt; 3 ],</v>
      </c>
    </row>
    <row r="31" spans="1:26" x14ac:dyDescent="0.2">
      <c r="A31" s="30">
        <v>37</v>
      </c>
      <c r="B31" s="30">
        <f>VLOOKUP(C31,Sessions!C:D,2,FALSE)</f>
        <v>4</v>
      </c>
      <c r="C31" s="31">
        <v>44327.75</v>
      </c>
      <c r="D31" s="64">
        <f>VLOOKUP(E31,'Age Groups'!B:C,2,FALSE)</f>
        <v>3</v>
      </c>
      <c r="E31" s="31" t="s">
        <v>1149</v>
      </c>
      <c r="F31" s="64">
        <f>VLOOKUP(G31,Items!J:L,3,FALSE)</f>
        <v>1</v>
      </c>
      <c r="G31" s="31" t="s">
        <v>921</v>
      </c>
      <c r="H31" s="31" t="s">
        <v>1110</v>
      </c>
      <c r="I31" s="64" t="str">
        <f>MID(K31,10,1)</f>
        <v>4</v>
      </c>
      <c r="J31" s="31" t="str">
        <f>RIGHT(K31,1)</f>
        <v>5</v>
      </c>
      <c r="K31" s="32" t="s">
        <v>919</v>
      </c>
      <c r="L31" s="36"/>
      <c r="M31" s="36" t="s">
        <v>1018</v>
      </c>
      <c r="N31" s="61">
        <f>VLOOKUP(O31,Clubs!D:E,2,FALSE)</f>
        <v>39</v>
      </c>
      <c r="O31" s="36" t="s">
        <v>140</v>
      </c>
      <c r="P31" s="61">
        <v>1</v>
      </c>
      <c r="Q31" s="32"/>
      <c r="U31" s="30" t="str">
        <f>"c"&amp;N31&amp;"ag"&amp;D31&amp;"y2d10"&amp;I31</f>
        <v>c39ag3y2d104</v>
      </c>
      <c r="V31" s="30">
        <f>VLOOKUP(U31,Cohorts!A:B,2,FALSE)</f>
        <v>187</v>
      </c>
      <c r="W31" s="30" t="str">
        <f>"            [ 'cohort_id' =&gt; "&amp;V31&amp;",  'team_rank_id' =&gt; "&amp;P31&amp;" ],"</f>
        <v xml:space="preserve">            [ 'cohort_id' =&gt; 187,  'team_rank_id' =&gt; 1 ],</v>
      </c>
      <c r="X31" s="30" t="str">
        <f>"                'competition_id' =&gt; 1, // this is May 2021###                'age_group_id'   =&gt; "&amp;D31&amp;", ###                'start'          =&gt; '"&amp;TEXT(C31,"yyyy-mm-dd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1" s="30" t="str">
        <f t="shared" si="0"/>
        <v xml:space="preserve">            [ 'session_id' =&gt; 4, 'division_id' =&gt; 104 ],</v>
      </c>
      <c r="Z31" s="30" t="str">
        <f t="shared" si="1"/>
        <v xml:space="preserve">            [ 'session_id' =&gt;   4, 'team_rank_id' =&gt; 1 ],</v>
      </c>
    </row>
    <row r="32" spans="1:26" x14ac:dyDescent="0.2">
      <c r="A32" s="30">
        <v>47</v>
      </c>
      <c r="B32" s="30">
        <f>VLOOKUP(C32,Sessions!C:D,2,FALSE)</f>
        <v>4</v>
      </c>
      <c r="C32" s="31">
        <v>44327.75</v>
      </c>
      <c r="D32" s="64">
        <f>VLOOKUP(E32,'Age Groups'!B:C,2,FALSE)</f>
        <v>3</v>
      </c>
      <c r="E32" s="31" t="s">
        <v>1149</v>
      </c>
      <c r="F32" s="64">
        <f>VLOOKUP(G32,Items!J:L,3,FALSE)</f>
        <v>3</v>
      </c>
      <c r="G32" s="31" t="s">
        <v>928</v>
      </c>
      <c r="H32" s="31" t="s">
        <v>1110</v>
      </c>
      <c r="I32" s="64" t="str">
        <f>MID(K32,10,1)</f>
        <v>4</v>
      </c>
      <c r="J32" s="31" t="str">
        <f>RIGHT(K32,1)</f>
        <v>5</v>
      </c>
      <c r="K32" s="32" t="s">
        <v>919</v>
      </c>
      <c r="L32" s="36"/>
      <c r="M32" s="36" t="s">
        <v>1043</v>
      </c>
      <c r="N32" s="61">
        <f>VLOOKUP(O32,Clubs!D:E,2,FALSE)</f>
        <v>39</v>
      </c>
      <c r="O32" s="36" t="s">
        <v>140</v>
      </c>
      <c r="P32" s="61">
        <v>1</v>
      </c>
      <c r="Q32" s="32"/>
      <c r="U32" s="30" t="str">
        <f>"c"&amp;N32&amp;"ag"&amp;D32&amp;"y2d10"&amp;I32</f>
        <v>c39ag3y2d104</v>
      </c>
      <c r="V32" s="30">
        <f>VLOOKUP(U32,Cohorts!A:B,2,FALSE)</f>
        <v>187</v>
      </c>
      <c r="W32" s="30" t="str">
        <f>"            [ 'cohort_id' =&gt; "&amp;V32&amp;",  'team_rank_id' =&gt; "&amp;P32&amp;" ],"</f>
        <v xml:space="preserve">            [ 'cohort_id' =&gt; 187,  'team_rank_id' =&gt; 1 ],</v>
      </c>
      <c r="X32" s="30" t="str">
        <f>"                'competition_id' =&gt; 1, // this is May 2021###                'age_group_id'   =&gt; "&amp;D32&amp;", ###                'start'          =&gt; '"&amp;TEXT(C32,"yyyy-mm-dd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2" s="30" t="str">
        <f t="shared" si="0"/>
        <v xml:space="preserve">            [ 'session_id' =&gt; 4, 'division_id' =&gt; 104 ],</v>
      </c>
      <c r="Z32" s="30" t="str">
        <f t="shared" si="1"/>
        <v xml:space="preserve">            [ 'session_id' =&gt;   4, 'team_rank_id' =&gt; 1 ],</v>
      </c>
    </row>
    <row r="33" spans="1:26" ht="17" x14ac:dyDescent="0.2">
      <c r="A33" s="30">
        <v>60</v>
      </c>
      <c r="B33" s="30">
        <f>VLOOKUP(C33,Sessions!C:D,2,FALSE)</f>
        <v>4</v>
      </c>
      <c r="C33" s="31">
        <v>44327.75</v>
      </c>
      <c r="D33" s="64">
        <f>VLOOKUP(E33,'Age Groups'!B:C,2,FALSE)</f>
        <v>3</v>
      </c>
      <c r="E33" s="31" t="s">
        <v>1149</v>
      </c>
      <c r="F33" s="64">
        <f>VLOOKUP(G33,Items!J:L,3,FALSE)</f>
        <v>13</v>
      </c>
      <c r="G33" s="31" t="s">
        <v>929</v>
      </c>
      <c r="H33" s="31" t="s">
        <v>1109</v>
      </c>
      <c r="I33" s="64" t="str">
        <f>MID(K33,10,1)</f>
        <v>4</v>
      </c>
      <c r="J33" s="31" t="str">
        <f>RIGHT(K33,1)</f>
        <v>5</v>
      </c>
      <c r="K33" s="32" t="s">
        <v>919</v>
      </c>
      <c r="L33" s="36"/>
      <c r="M33" s="36" t="s">
        <v>1072</v>
      </c>
      <c r="N33" s="61">
        <f>VLOOKUP(O33,Clubs!D:E,2,FALSE)</f>
        <v>39</v>
      </c>
      <c r="O33" s="36" t="s">
        <v>140</v>
      </c>
      <c r="P33" s="61">
        <v>1</v>
      </c>
      <c r="Q33" s="34" t="s">
        <v>539</v>
      </c>
      <c r="U33" s="30" t="str">
        <f>"c"&amp;N33&amp;"ag"&amp;D33&amp;"y2d10"&amp;I33</f>
        <v>c39ag3y2d104</v>
      </c>
      <c r="V33" s="30">
        <f>VLOOKUP(U33,Cohorts!A:B,2,FALSE)</f>
        <v>187</v>
      </c>
      <c r="W33" s="30" t="str">
        <f>"            [ 'cohort_id' =&gt; "&amp;V33&amp;",  'team_rank_id' =&gt; "&amp;P33&amp;" ],"</f>
        <v xml:space="preserve">            [ 'cohort_id' =&gt; 187,  'team_rank_id' =&gt; 1 ],</v>
      </c>
      <c r="X33" s="30" t="str">
        <f>"                'competition_id' =&gt; 1, // this is May 2021###                'age_group_id'   =&gt; "&amp;D33&amp;", ###                'start'          =&gt; '"&amp;TEXT(C33,"yyyy-mm-dd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3" s="30" t="str">
        <f t="shared" si="0"/>
        <v xml:space="preserve">            [ 'session_id' =&gt; 4, 'division_id' =&gt; 104 ],</v>
      </c>
      <c r="Z33" s="30" t="str">
        <f t="shared" si="1"/>
        <v xml:space="preserve">            [ 'session_id' =&gt;   4, 'team_rank_id' =&gt; 1 ],</v>
      </c>
    </row>
    <row r="34" spans="1:26" x14ac:dyDescent="0.2">
      <c r="A34" s="30">
        <v>42</v>
      </c>
      <c r="B34" s="30">
        <f>VLOOKUP(C34,Sessions!C:D,2,FALSE)</f>
        <v>4</v>
      </c>
      <c r="C34" s="31">
        <v>44327.75</v>
      </c>
      <c r="D34" s="64">
        <f>VLOOKUP(E34,'Age Groups'!B:C,2,FALSE)</f>
        <v>3</v>
      </c>
      <c r="E34" s="31" t="s">
        <v>1149</v>
      </c>
      <c r="F34" s="64">
        <f>VLOOKUP(G34,Items!J:L,3,FALSE)</f>
        <v>1</v>
      </c>
      <c r="G34" s="31" t="s">
        <v>921</v>
      </c>
      <c r="H34" s="31" t="s">
        <v>1110</v>
      </c>
      <c r="I34" s="64" t="str">
        <f>MID(K34,10,1)</f>
        <v>4</v>
      </c>
      <c r="J34" s="31" t="str">
        <f>RIGHT(K34,1)</f>
        <v>5</v>
      </c>
      <c r="K34" s="32" t="s">
        <v>919</v>
      </c>
      <c r="L34" s="36"/>
      <c r="M34" s="36" t="s">
        <v>1072</v>
      </c>
      <c r="N34" s="61">
        <f>VLOOKUP(O34,Clubs!D:E,2,FALSE)</f>
        <v>1</v>
      </c>
      <c r="O34" s="36" t="s">
        <v>184</v>
      </c>
      <c r="P34" s="61">
        <v>1</v>
      </c>
      <c r="Q34" s="32"/>
      <c r="U34" s="30" t="str">
        <f>"c"&amp;N34&amp;"ag"&amp;D34&amp;"y2d10"&amp;I34</f>
        <v>c1ag3y2d104</v>
      </c>
      <c r="V34" s="30">
        <f>VLOOKUP(U34,Cohorts!A:B,2,FALSE)</f>
        <v>2</v>
      </c>
      <c r="W34" s="30" t="str">
        <f>"            [ 'cohort_id' =&gt; "&amp;V34&amp;",  'team_rank_id' =&gt; "&amp;P34&amp;" ],"</f>
        <v xml:space="preserve">            [ 'cohort_id' =&gt; 2,  'team_rank_id' =&gt; 1 ],</v>
      </c>
      <c r="X34" s="30" t="str">
        <f>"                'competition_id' =&gt; 1, // this is May 2021###                'age_group_id'   =&gt; "&amp;D34&amp;", ###                'start'          =&gt; '"&amp;TEXT(C34,"yyyy-mm-dd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4" s="30" t="str">
        <f t="shared" si="0"/>
        <v xml:space="preserve">            [ 'session_id' =&gt; 4, 'division_id' =&gt; 104 ],</v>
      </c>
      <c r="Z34" s="30" t="str">
        <f t="shared" si="1"/>
        <v xml:space="preserve">            [ 'session_id' =&gt;   4, 'team_rank_id' =&gt; 1 ],</v>
      </c>
    </row>
    <row r="35" spans="1:26" x14ac:dyDescent="0.2">
      <c r="A35" s="30">
        <v>46</v>
      </c>
      <c r="B35" s="30">
        <f>VLOOKUP(C35,Sessions!C:D,2,FALSE)</f>
        <v>4</v>
      </c>
      <c r="C35" s="31">
        <v>44327.75</v>
      </c>
      <c r="D35" s="64">
        <f>VLOOKUP(E35,'Age Groups'!B:C,2,FALSE)</f>
        <v>3</v>
      </c>
      <c r="E35" s="31" t="s">
        <v>1149</v>
      </c>
      <c r="F35" s="64">
        <f>VLOOKUP(G35,Items!J:L,3,FALSE)</f>
        <v>3</v>
      </c>
      <c r="G35" s="31" t="s">
        <v>928</v>
      </c>
      <c r="H35" s="31" t="s">
        <v>1110</v>
      </c>
      <c r="I35" s="64" t="str">
        <f>MID(K35,10,1)</f>
        <v>4</v>
      </c>
      <c r="J35" s="31" t="str">
        <f>RIGHT(K35,1)</f>
        <v>5</v>
      </c>
      <c r="K35" s="32" t="s">
        <v>919</v>
      </c>
      <c r="L35" s="36"/>
      <c r="M35" s="36" t="s">
        <v>1018</v>
      </c>
      <c r="N35" s="61">
        <f>VLOOKUP(O35,Clubs!D:E,2,FALSE)</f>
        <v>1</v>
      </c>
      <c r="O35" s="36" t="s">
        <v>184</v>
      </c>
      <c r="P35" s="61">
        <v>1</v>
      </c>
      <c r="Q35" s="32"/>
      <c r="U35" s="30" t="str">
        <f>"c"&amp;N35&amp;"ag"&amp;D35&amp;"y2d10"&amp;I35</f>
        <v>c1ag3y2d104</v>
      </c>
      <c r="V35" s="30">
        <f>VLOOKUP(U35,Cohorts!A:B,2,FALSE)</f>
        <v>2</v>
      </c>
      <c r="W35" s="30" t="str">
        <f>"            [ 'cohort_id' =&gt; "&amp;V35&amp;",  'team_rank_id' =&gt; "&amp;P35&amp;" ],"</f>
        <v xml:space="preserve">            [ 'cohort_id' =&gt; 2,  'team_rank_id' =&gt; 1 ],</v>
      </c>
      <c r="X35" s="30" t="str">
        <f>"                'competition_id' =&gt; 1, // this is May 2021###                'age_group_id'   =&gt; "&amp;D35&amp;", ###                'start'          =&gt; '"&amp;TEXT(C35,"yyyy-mm-dd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5" s="30" t="str">
        <f t="shared" si="0"/>
        <v xml:space="preserve">            [ 'session_id' =&gt; 4, 'division_id' =&gt; 104 ],</v>
      </c>
      <c r="Z35" s="30" t="str">
        <f t="shared" si="1"/>
        <v xml:space="preserve">            [ 'session_id' =&gt;   4, 'team_rank_id' =&gt; 1 ],</v>
      </c>
    </row>
    <row r="36" spans="1:26" ht="17" x14ac:dyDescent="0.2">
      <c r="A36" s="30">
        <v>58</v>
      </c>
      <c r="B36" s="30">
        <f>VLOOKUP(C36,Sessions!C:D,2,FALSE)</f>
        <v>4</v>
      </c>
      <c r="C36" s="31">
        <v>44327.75</v>
      </c>
      <c r="D36" s="64">
        <f>VLOOKUP(E36,'Age Groups'!B:C,2,FALSE)</f>
        <v>3</v>
      </c>
      <c r="E36" s="31" t="s">
        <v>1149</v>
      </c>
      <c r="F36" s="64">
        <f>VLOOKUP(G36,Items!J:L,3,FALSE)</f>
        <v>13</v>
      </c>
      <c r="G36" s="31" t="s">
        <v>929</v>
      </c>
      <c r="H36" s="31" t="s">
        <v>1109</v>
      </c>
      <c r="I36" s="64" t="str">
        <f>MID(K36,10,1)</f>
        <v>4</v>
      </c>
      <c r="J36" s="31" t="str">
        <f>RIGHT(K36,1)</f>
        <v>5</v>
      </c>
      <c r="K36" s="32" t="s">
        <v>919</v>
      </c>
      <c r="L36" s="36"/>
      <c r="M36" s="36" t="s">
        <v>1068</v>
      </c>
      <c r="N36" s="61">
        <f>VLOOKUP(O36,Clubs!D:E,2,FALSE)</f>
        <v>1</v>
      </c>
      <c r="O36" s="36" t="s">
        <v>184</v>
      </c>
      <c r="P36" s="61">
        <v>1</v>
      </c>
      <c r="Q36" s="34" t="s">
        <v>537</v>
      </c>
      <c r="U36" s="30" t="str">
        <f>"c"&amp;N36&amp;"ag"&amp;D36&amp;"y2d10"&amp;I36</f>
        <v>c1ag3y2d104</v>
      </c>
      <c r="V36" s="30">
        <f>VLOOKUP(U36,Cohorts!A:B,2,FALSE)</f>
        <v>2</v>
      </c>
      <c r="W36" s="30" t="str">
        <f>"            [ 'cohort_id' =&gt; "&amp;V36&amp;",  'team_rank_id' =&gt; "&amp;P36&amp;" ],"</f>
        <v xml:space="preserve">            [ 'cohort_id' =&gt; 2,  'team_rank_id' =&gt; 1 ],</v>
      </c>
      <c r="X36" s="30" t="str">
        <f>"                'competition_id' =&gt; 1, // this is May 2021###                'age_group_id'   =&gt; "&amp;D36&amp;", ###                'start'          =&gt; '"&amp;TEXT(C36,"yyyy-mm-dd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6" s="30" t="str">
        <f t="shared" si="0"/>
        <v xml:space="preserve">            [ 'session_id' =&gt; 4, 'division_id' =&gt; 104 ],</v>
      </c>
      <c r="Z36" s="30" t="str">
        <f t="shared" si="1"/>
        <v xml:space="preserve">            [ 'session_id' =&gt;   4, 'team_rank_id' =&gt; 1 ],</v>
      </c>
    </row>
    <row r="37" spans="1:26" x14ac:dyDescent="0.2">
      <c r="A37" s="30">
        <v>43</v>
      </c>
      <c r="B37" s="30">
        <f>VLOOKUP(C37,Sessions!C:D,2,FALSE)</f>
        <v>4</v>
      </c>
      <c r="C37" s="31">
        <v>44327.75</v>
      </c>
      <c r="D37" s="64">
        <f>VLOOKUP(E37,'Age Groups'!B:C,2,FALSE)</f>
        <v>3</v>
      </c>
      <c r="E37" s="31" t="s">
        <v>1149</v>
      </c>
      <c r="F37" s="64">
        <f>VLOOKUP(G37,Items!J:L,3,FALSE)</f>
        <v>1</v>
      </c>
      <c r="G37" s="31" t="s">
        <v>921</v>
      </c>
      <c r="H37" s="31" t="s">
        <v>1110</v>
      </c>
      <c r="I37" s="64" t="str">
        <f>MID(K37,10,1)</f>
        <v>4</v>
      </c>
      <c r="J37" s="31" t="str">
        <f>RIGHT(K37,1)</f>
        <v>5</v>
      </c>
      <c r="K37" s="32" t="s">
        <v>919</v>
      </c>
      <c r="L37" s="36"/>
      <c r="M37" s="36" t="s">
        <v>1073</v>
      </c>
      <c r="N37" s="61">
        <f>VLOOKUP(O37,Clubs!D:E,2,FALSE)</f>
        <v>16</v>
      </c>
      <c r="O37" s="36" t="s">
        <v>59</v>
      </c>
      <c r="P37" s="61">
        <v>1</v>
      </c>
      <c r="Q37" s="32"/>
      <c r="U37" s="30" t="str">
        <f>"c"&amp;N37&amp;"ag"&amp;D37&amp;"y2d10"&amp;I37</f>
        <v>c16ag3y2d104</v>
      </c>
      <c r="V37" s="30">
        <f>VLOOKUP(U37,Cohorts!A:B,2,FALSE)</f>
        <v>51</v>
      </c>
      <c r="W37" s="30" t="str">
        <f>"            [ 'cohort_id' =&gt; "&amp;V37&amp;",  'team_rank_id' =&gt; "&amp;P37&amp;" ],"</f>
        <v xml:space="preserve">            [ 'cohort_id' =&gt; 51,  'team_rank_id' =&gt; 1 ],</v>
      </c>
      <c r="X37" s="30" t="str">
        <f>"                'competition_id' =&gt; 1, // this is May 2021###                'age_group_id'   =&gt; "&amp;D37&amp;", ###                'start'          =&gt; '"&amp;TEXT(C37,"yyyy-mm-dd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7" s="30" t="str">
        <f t="shared" si="0"/>
        <v xml:space="preserve">            [ 'session_id' =&gt; 4, 'division_id' =&gt; 104 ],</v>
      </c>
      <c r="Z37" s="30" t="str">
        <f t="shared" si="1"/>
        <v xml:space="preserve">            [ 'session_id' =&gt;   4, 'team_rank_id' =&gt; 1 ],</v>
      </c>
    </row>
    <row r="38" spans="1:26" x14ac:dyDescent="0.2">
      <c r="A38" s="30">
        <v>49</v>
      </c>
      <c r="B38" s="30">
        <f>VLOOKUP(C38,Sessions!C:D,2,FALSE)</f>
        <v>4</v>
      </c>
      <c r="C38" s="31">
        <v>44327.75</v>
      </c>
      <c r="D38" s="64">
        <f>VLOOKUP(E38,'Age Groups'!B:C,2,FALSE)</f>
        <v>3</v>
      </c>
      <c r="E38" s="31" t="s">
        <v>1149</v>
      </c>
      <c r="F38" s="64">
        <f>VLOOKUP(G38,Items!J:L,3,FALSE)</f>
        <v>3</v>
      </c>
      <c r="G38" s="31" t="s">
        <v>928</v>
      </c>
      <c r="H38" s="31" t="s">
        <v>1110</v>
      </c>
      <c r="I38" s="64" t="str">
        <f>MID(K38,10,1)</f>
        <v>4</v>
      </c>
      <c r="J38" s="31" t="str">
        <f>RIGHT(K38,1)</f>
        <v>5</v>
      </c>
      <c r="K38" s="32" t="s">
        <v>919</v>
      </c>
      <c r="L38" s="36"/>
      <c r="M38" s="36" t="s">
        <v>1068</v>
      </c>
      <c r="N38" s="61">
        <f>VLOOKUP(O38,Clubs!D:E,2,FALSE)</f>
        <v>16</v>
      </c>
      <c r="O38" s="36" t="s">
        <v>59</v>
      </c>
      <c r="P38" s="61">
        <v>1</v>
      </c>
      <c r="Q38" s="32"/>
      <c r="U38" s="30" t="str">
        <f>"c"&amp;N38&amp;"ag"&amp;D38&amp;"y2d10"&amp;I38</f>
        <v>c16ag3y2d104</v>
      </c>
      <c r="V38" s="30">
        <f>VLOOKUP(U38,Cohorts!A:B,2,FALSE)</f>
        <v>51</v>
      </c>
      <c r="W38" s="30" t="str">
        <f>"            [ 'cohort_id' =&gt; "&amp;V38&amp;",  'team_rank_id' =&gt; "&amp;P38&amp;" ],"</f>
        <v xml:space="preserve">            [ 'cohort_id' =&gt; 51,  'team_rank_id' =&gt; 1 ],</v>
      </c>
      <c r="X38" s="30" t="str">
        <f>"                'competition_id' =&gt; 1, // this is May 2021###                'age_group_id'   =&gt; "&amp;D38&amp;", ###                'start'          =&gt; '"&amp;TEXT(C38,"yyyy-mm-dd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8" s="30" t="str">
        <f t="shared" si="0"/>
        <v xml:space="preserve">            [ 'session_id' =&gt; 4, 'division_id' =&gt; 104 ],</v>
      </c>
      <c r="Z38" s="30" t="str">
        <f t="shared" si="1"/>
        <v xml:space="preserve">            [ 'session_id' =&gt;   4, 'team_rank_id' =&gt; 1 ],</v>
      </c>
    </row>
    <row r="39" spans="1:26" ht="17" x14ac:dyDescent="0.2">
      <c r="A39" s="30">
        <v>56</v>
      </c>
      <c r="B39" s="30">
        <f>VLOOKUP(C39,Sessions!C:D,2,FALSE)</f>
        <v>4</v>
      </c>
      <c r="C39" s="31">
        <v>44327.75</v>
      </c>
      <c r="D39" s="64">
        <f>VLOOKUP(E39,'Age Groups'!B:C,2,FALSE)</f>
        <v>3</v>
      </c>
      <c r="E39" s="31" t="s">
        <v>1149</v>
      </c>
      <c r="F39" s="64">
        <f>VLOOKUP(G39,Items!J:L,3,FALSE)</f>
        <v>13</v>
      </c>
      <c r="G39" s="31" t="s">
        <v>929</v>
      </c>
      <c r="H39" s="31" t="s">
        <v>1109</v>
      </c>
      <c r="I39" s="64" t="str">
        <f>MID(K39,10,1)</f>
        <v>4</v>
      </c>
      <c r="J39" s="31" t="str">
        <f>RIGHT(K39,1)</f>
        <v>5</v>
      </c>
      <c r="K39" s="32" t="s">
        <v>919</v>
      </c>
      <c r="L39" s="36"/>
      <c r="M39" s="36" t="s">
        <v>1043</v>
      </c>
      <c r="N39" s="61">
        <f>VLOOKUP(O39,Clubs!D:E,2,FALSE)</f>
        <v>16</v>
      </c>
      <c r="O39" s="36" t="s">
        <v>59</v>
      </c>
      <c r="P39" s="61">
        <v>1</v>
      </c>
      <c r="Q39" s="34" t="s">
        <v>535</v>
      </c>
      <c r="U39" s="30" t="str">
        <f>"c"&amp;N39&amp;"ag"&amp;D39&amp;"y2d10"&amp;I39</f>
        <v>c16ag3y2d104</v>
      </c>
      <c r="V39" s="30">
        <f>VLOOKUP(U39,Cohorts!A:B,2,FALSE)</f>
        <v>51</v>
      </c>
      <c r="W39" s="30" t="str">
        <f>"            [ 'cohort_id' =&gt; "&amp;V39&amp;",  'team_rank_id' =&gt; "&amp;P39&amp;" ],"</f>
        <v xml:space="preserve">            [ 'cohort_id' =&gt; 51,  'team_rank_id' =&gt; 1 ],</v>
      </c>
      <c r="X39" s="30" t="str">
        <f>"                'competition_id' =&gt; 1, // this is May 2021###                'age_group_id'   =&gt; "&amp;D39&amp;", ###                'start'          =&gt; '"&amp;TEXT(C39,"yyyy-mm-dd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39" s="30" t="str">
        <f t="shared" si="0"/>
        <v xml:space="preserve">            [ 'session_id' =&gt; 4, 'division_id' =&gt; 104 ],</v>
      </c>
      <c r="Z39" s="30" t="str">
        <f t="shared" si="1"/>
        <v xml:space="preserve">            [ 'session_id' =&gt;   4, 'team_rank_id' =&gt; 1 ],</v>
      </c>
    </row>
    <row r="40" spans="1:26" x14ac:dyDescent="0.2">
      <c r="A40" s="30">
        <v>41</v>
      </c>
      <c r="B40" s="30">
        <f>VLOOKUP(C40,Sessions!C:D,2,FALSE)</f>
        <v>4</v>
      </c>
      <c r="C40" s="31">
        <v>44327.75</v>
      </c>
      <c r="D40" s="64">
        <f>VLOOKUP(E40,'Age Groups'!B:C,2,FALSE)</f>
        <v>3</v>
      </c>
      <c r="E40" s="31" t="s">
        <v>1149</v>
      </c>
      <c r="F40" s="64">
        <f>VLOOKUP(G40,Items!J:L,3,FALSE)</f>
        <v>1</v>
      </c>
      <c r="G40" s="31" t="s">
        <v>921</v>
      </c>
      <c r="H40" s="31" t="s">
        <v>1110</v>
      </c>
      <c r="I40" s="64" t="str">
        <f>RIGHT(K40,1)</f>
        <v>5</v>
      </c>
      <c r="J40" s="31" t="str">
        <f>MID(K40,10,1)</f>
        <v>4</v>
      </c>
      <c r="K40" s="32" t="s">
        <v>919</v>
      </c>
      <c r="L40" s="36"/>
      <c r="M40" s="36" t="s">
        <v>1071</v>
      </c>
      <c r="N40" s="61">
        <f>VLOOKUP(O40,Clubs!D:E,2,FALSE)</f>
        <v>32</v>
      </c>
      <c r="O40" s="36" t="s">
        <v>1007</v>
      </c>
      <c r="P40" s="61">
        <v>1</v>
      </c>
      <c r="Q40" s="32"/>
      <c r="U40" s="201" t="str">
        <f>"c"&amp;N40&amp;"ag"&amp;D40&amp;"y2d10"&amp;I40</f>
        <v>c32ag3y2d105</v>
      </c>
      <c r="V40" s="201">
        <f>VLOOKUP(U40,Cohorts!A:B,2,FALSE)</f>
        <v>144</v>
      </c>
      <c r="W40" s="201" t="str">
        <f>"            [ 'cohort_id' =&gt; "&amp;V40&amp;",  'team_rank_id' =&gt; "&amp;P40&amp;" ],"</f>
        <v xml:space="preserve">            [ 'cohort_id' =&gt; 144,  'team_rank_id' =&gt; 1 ],</v>
      </c>
      <c r="X40" s="30" t="str">
        <f>"                'competition_id' =&gt; 1, // this is May 2021###                'age_group_id'   =&gt; "&amp;D40&amp;", ###                'start'          =&gt; '"&amp;TEXT(C40,"yyyy-mm-dd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40" s="30" t="str">
        <f t="shared" si="0"/>
        <v xml:space="preserve">            [ 'session_id' =&gt; 4, 'division_id' =&gt; 105 ],</v>
      </c>
      <c r="Z40" s="30" t="str">
        <f t="shared" si="1"/>
        <v xml:space="preserve">            [ 'session_id' =&gt;   4, 'team_rank_id' =&gt; 1 ],</v>
      </c>
    </row>
    <row r="41" spans="1:26" x14ac:dyDescent="0.2">
      <c r="A41" s="30">
        <v>50</v>
      </c>
      <c r="B41" s="30">
        <f>VLOOKUP(C41,Sessions!C:D,2,FALSE)</f>
        <v>4</v>
      </c>
      <c r="C41" s="31">
        <v>44327.75</v>
      </c>
      <c r="D41" s="64">
        <f>VLOOKUP(E41,'Age Groups'!B:C,2,FALSE)</f>
        <v>3</v>
      </c>
      <c r="E41" s="31" t="s">
        <v>1149</v>
      </c>
      <c r="F41" s="64">
        <f>VLOOKUP(G41,Items!J:L,3,FALSE)</f>
        <v>3</v>
      </c>
      <c r="G41" s="31" t="s">
        <v>928</v>
      </c>
      <c r="H41" s="31" t="s">
        <v>1110</v>
      </c>
      <c r="I41" s="64" t="str">
        <f>RIGHT(K41,1)</f>
        <v>5</v>
      </c>
      <c r="J41" s="31" t="str">
        <f>MID(K41,10,1)</f>
        <v>4</v>
      </c>
      <c r="K41" s="32" t="s">
        <v>919</v>
      </c>
      <c r="L41" s="36"/>
      <c r="M41" s="36" t="s">
        <v>1071</v>
      </c>
      <c r="N41" s="61">
        <f>VLOOKUP(O41,Clubs!D:E,2,FALSE)</f>
        <v>32</v>
      </c>
      <c r="O41" s="36" t="s">
        <v>1007</v>
      </c>
      <c r="P41" s="61">
        <v>1</v>
      </c>
      <c r="Q41" s="32"/>
      <c r="U41" s="201" t="str">
        <f>"c"&amp;N41&amp;"ag"&amp;D41&amp;"y2d10"&amp;I41</f>
        <v>c32ag3y2d105</v>
      </c>
      <c r="V41" s="201">
        <f>VLOOKUP(U41,Cohorts!A:B,2,FALSE)</f>
        <v>144</v>
      </c>
      <c r="W41" s="201" t="str">
        <f>"            [ 'cohort_id' =&gt; "&amp;V41&amp;",  'team_rank_id' =&gt; "&amp;P41&amp;" ],"</f>
        <v xml:space="preserve">            [ 'cohort_id' =&gt; 144,  'team_rank_id' =&gt; 1 ],</v>
      </c>
      <c r="X41" s="30" t="str">
        <f>"                'competition_id' =&gt; 1, // this is May 2021###                'age_group_id'   =&gt; "&amp;D41&amp;", ###                'start'          =&gt; '"&amp;TEXT(C41,"yyyy-mm-dd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41" s="30" t="str">
        <f t="shared" si="0"/>
        <v xml:space="preserve">            [ 'session_id' =&gt; 4, 'division_id' =&gt; 105 ],</v>
      </c>
      <c r="Z41" s="30" t="str">
        <f t="shared" si="1"/>
        <v xml:space="preserve">            [ 'session_id' =&gt;   4, 'team_rank_id' =&gt; 1 ],</v>
      </c>
    </row>
    <row r="42" spans="1:26" ht="17" x14ac:dyDescent="0.2">
      <c r="A42" s="30">
        <v>54</v>
      </c>
      <c r="B42" s="30">
        <f>VLOOKUP(C42,Sessions!C:D,2,FALSE)</f>
        <v>4</v>
      </c>
      <c r="C42" s="31">
        <v>44327.75</v>
      </c>
      <c r="D42" s="64">
        <f>VLOOKUP(E42,'Age Groups'!B:C,2,FALSE)</f>
        <v>3</v>
      </c>
      <c r="E42" s="31" t="s">
        <v>1149</v>
      </c>
      <c r="F42" s="64">
        <f>VLOOKUP(G42,Items!J:L,3,FALSE)</f>
        <v>13</v>
      </c>
      <c r="G42" s="31" t="s">
        <v>929</v>
      </c>
      <c r="H42" s="31" t="s">
        <v>1109</v>
      </c>
      <c r="I42" s="64" t="str">
        <f>RIGHT(K42,1)</f>
        <v>5</v>
      </c>
      <c r="J42" s="31" t="str">
        <f>MID(K42,10,1)</f>
        <v>4</v>
      </c>
      <c r="K42" s="32" t="s">
        <v>919</v>
      </c>
      <c r="L42" s="36"/>
      <c r="M42" s="36" t="s">
        <v>987</v>
      </c>
      <c r="N42" s="61">
        <f>VLOOKUP(O42,Clubs!D:E,2,FALSE)</f>
        <v>32</v>
      </c>
      <c r="O42" s="36" t="s">
        <v>1007</v>
      </c>
      <c r="P42" s="61">
        <v>1</v>
      </c>
      <c r="Q42" s="34" t="s">
        <v>533</v>
      </c>
      <c r="U42" s="201" t="str">
        <f>"c"&amp;N42&amp;"ag"&amp;D42&amp;"y2d10"&amp;I42</f>
        <v>c32ag3y2d105</v>
      </c>
      <c r="V42" s="201">
        <f>VLOOKUP(U42,Cohorts!A:B,2,FALSE)</f>
        <v>144</v>
      </c>
      <c r="W42" s="201" t="str">
        <f>"            [ 'cohort_id' =&gt; "&amp;V42&amp;",  'team_rank_id' =&gt; "&amp;P42&amp;" ],"</f>
        <v xml:space="preserve">            [ 'cohort_id' =&gt; 144,  'team_rank_id' =&gt; 1 ],</v>
      </c>
      <c r="X42" s="30" t="str">
        <f>"                'competition_id' =&gt; 1, // this is May 2021###                'age_group_id'   =&gt; "&amp;D42&amp;", ###                'start'          =&gt; '"&amp;TEXT(C42,"yyyy-mm-dd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42" s="30" t="str">
        <f t="shared" si="0"/>
        <v xml:space="preserve">            [ 'session_id' =&gt; 4, 'division_id' =&gt; 105 ],</v>
      </c>
      <c r="Z42" s="30" t="str">
        <f t="shared" si="1"/>
        <v xml:space="preserve">            [ 'session_id' =&gt;   4, 'team_rank_id' =&gt; 1 ],</v>
      </c>
    </row>
    <row r="43" spans="1:26" x14ac:dyDescent="0.2">
      <c r="A43" s="30">
        <v>40</v>
      </c>
      <c r="B43" s="30">
        <f>VLOOKUP(C43,Sessions!C:D,2,FALSE)</f>
        <v>4</v>
      </c>
      <c r="C43" s="31">
        <v>44327.75</v>
      </c>
      <c r="D43" s="64">
        <f>VLOOKUP(E43,'Age Groups'!B:C,2,FALSE)</f>
        <v>3</v>
      </c>
      <c r="E43" s="31" t="s">
        <v>1149</v>
      </c>
      <c r="F43" s="64">
        <f>VLOOKUP(G43,Items!J:L,3,FALSE)</f>
        <v>1</v>
      </c>
      <c r="G43" s="31" t="s">
        <v>921</v>
      </c>
      <c r="H43" s="31" t="s">
        <v>1110</v>
      </c>
      <c r="I43" s="64" t="str">
        <f>RIGHT(K43,1)</f>
        <v>5</v>
      </c>
      <c r="J43" s="31" t="str">
        <f>MID(K43,10,1)</f>
        <v>4</v>
      </c>
      <c r="K43" s="32" t="s">
        <v>919</v>
      </c>
      <c r="L43" s="36"/>
      <c r="M43" s="36" t="s">
        <v>1068</v>
      </c>
      <c r="N43" s="61">
        <f>VLOOKUP(O43,Clubs!D:E,2,FALSE)</f>
        <v>10</v>
      </c>
      <c r="O43" s="36" t="s">
        <v>31</v>
      </c>
      <c r="P43" s="61">
        <v>1</v>
      </c>
      <c r="Q43" s="32"/>
      <c r="U43" s="201" t="str">
        <f>"c"&amp;N43&amp;"ag"&amp;D43&amp;"y2d10"&amp;I43</f>
        <v>c10ag3y2d105</v>
      </c>
      <c r="V43" s="201">
        <f>VLOOKUP(U43,Cohorts!A:B,2,FALSE)</f>
        <v>6</v>
      </c>
      <c r="W43" s="201" t="str">
        <f>"            [ 'cohort_id' =&gt; "&amp;V43&amp;",  'team_rank_id' =&gt; "&amp;P43&amp;" ],"</f>
        <v xml:space="preserve">            [ 'cohort_id' =&gt; 6,  'team_rank_id' =&gt; 1 ],</v>
      </c>
      <c r="X43" s="30" t="str">
        <f>"                'competition_id' =&gt; 1, // this is May 2021###                'age_group_id'   =&gt; "&amp;D43&amp;", ###                'start'          =&gt; '"&amp;TEXT(C43,"yyyy-mm-dd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43" s="30" t="str">
        <f t="shared" si="0"/>
        <v xml:space="preserve">            [ 'session_id' =&gt; 4, 'division_id' =&gt; 105 ],</v>
      </c>
      <c r="Z43" s="30" t="str">
        <f t="shared" si="1"/>
        <v xml:space="preserve">            [ 'session_id' =&gt;   4, 'team_rank_id' =&gt; 1 ],</v>
      </c>
    </row>
    <row r="44" spans="1:26" x14ac:dyDescent="0.2">
      <c r="A44" s="30">
        <v>51</v>
      </c>
      <c r="B44" s="30">
        <f>VLOOKUP(C44,Sessions!C:D,2,FALSE)</f>
        <v>4</v>
      </c>
      <c r="C44" s="31">
        <v>44327.75</v>
      </c>
      <c r="D44" s="64">
        <f>VLOOKUP(E44,'Age Groups'!B:C,2,FALSE)</f>
        <v>3</v>
      </c>
      <c r="E44" s="31" t="s">
        <v>1149</v>
      </c>
      <c r="F44" s="64">
        <f>VLOOKUP(G44,Items!J:L,3,FALSE)</f>
        <v>3</v>
      </c>
      <c r="G44" s="31" t="s">
        <v>928</v>
      </c>
      <c r="H44" s="31" t="s">
        <v>1110</v>
      </c>
      <c r="I44" s="64" t="str">
        <f>RIGHT(K44,1)</f>
        <v>5</v>
      </c>
      <c r="J44" s="31" t="str">
        <f>MID(K44,10,1)</f>
        <v>4</v>
      </c>
      <c r="K44" s="32" t="s">
        <v>919</v>
      </c>
      <c r="L44" s="36"/>
      <c r="M44" s="36" t="s">
        <v>1072</v>
      </c>
      <c r="N44" s="61">
        <f>VLOOKUP(O44,Clubs!D:E,2,FALSE)</f>
        <v>10</v>
      </c>
      <c r="O44" s="36" t="s">
        <v>31</v>
      </c>
      <c r="P44" s="61">
        <v>1</v>
      </c>
      <c r="Q44" s="32"/>
      <c r="U44" s="201" t="str">
        <f>"c"&amp;N44&amp;"ag"&amp;D44&amp;"y2d10"&amp;I44</f>
        <v>c10ag3y2d105</v>
      </c>
      <c r="V44" s="201">
        <f>VLOOKUP(U44,Cohorts!A:B,2,FALSE)</f>
        <v>6</v>
      </c>
      <c r="W44" s="201" t="str">
        <f>"            [ 'cohort_id' =&gt; "&amp;V44&amp;",  'team_rank_id' =&gt; "&amp;P44&amp;" ],"</f>
        <v xml:space="preserve">            [ 'cohort_id' =&gt; 6,  'team_rank_id' =&gt; 1 ],</v>
      </c>
      <c r="X44" s="30" t="str">
        <f>"                'competition_id' =&gt; 1, // this is May 2021###                'age_group_id'   =&gt; "&amp;D44&amp;", ###                'start'          =&gt; '"&amp;TEXT(C44,"yyyy-mm-dd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44" s="30" t="str">
        <f t="shared" si="0"/>
        <v xml:space="preserve">            [ 'session_id' =&gt; 4, 'division_id' =&gt; 105 ],</v>
      </c>
      <c r="Z44" s="30" t="str">
        <f t="shared" si="1"/>
        <v xml:space="preserve">            [ 'session_id' =&gt;   4, 'team_rank_id' =&gt; 1 ],</v>
      </c>
    </row>
    <row r="45" spans="1:26" ht="17" x14ac:dyDescent="0.2">
      <c r="A45" s="30">
        <v>59</v>
      </c>
      <c r="B45" s="30">
        <f>VLOOKUP(C45,Sessions!C:D,2,FALSE)</f>
        <v>4</v>
      </c>
      <c r="C45" s="31">
        <v>44327.75</v>
      </c>
      <c r="D45" s="64">
        <f>VLOOKUP(E45,'Age Groups'!B:C,2,FALSE)</f>
        <v>3</v>
      </c>
      <c r="E45" s="31" t="s">
        <v>1149</v>
      </c>
      <c r="F45" s="64">
        <f>VLOOKUP(G45,Items!J:L,3,FALSE)</f>
        <v>13</v>
      </c>
      <c r="G45" s="31" t="s">
        <v>929</v>
      </c>
      <c r="H45" s="31" t="s">
        <v>1109</v>
      </c>
      <c r="I45" s="64" t="str">
        <f>RIGHT(K45,1)</f>
        <v>5</v>
      </c>
      <c r="J45" s="31" t="str">
        <f>MID(K45,10,1)</f>
        <v>4</v>
      </c>
      <c r="K45" s="32" t="s">
        <v>919</v>
      </c>
      <c r="L45" s="36"/>
      <c r="M45" s="36" t="s">
        <v>1071</v>
      </c>
      <c r="N45" s="61">
        <f>VLOOKUP(O45,Clubs!D:E,2,FALSE)</f>
        <v>10</v>
      </c>
      <c r="O45" s="36" t="s">
        <v>31</v>
      </c>
      <c r="P45" s="61">
        <v>1</v>
      </c>
      <c r="Q45" s="34" t="s">
        <v>538</v>
      </c>
      <c r="U45" s="201" t="str">
        <f>"c"&amp;N45&amp;"ag"&amp;D45&amp;"y2d10"&amp;I45</f>
        <v>c10ag3y2d105</v>
      </c>
      <c r="V45" s="201">
        <f>VLOOKUP(U45,Cohorts!A:B,2,FALSE)</f>
        <v>6</v>
      </c>
      <c r="W45" s="201" t="str">
        <f>"            [ 'cohort_id' =&gt; "&amp;V45&amp;",  'team_rank_id' =&gt; "&amp;P45&amp;" ],"</f>
        <v xml:space="preserve">            [ 'cohort_id' =&gt; 6,  'team_rank_id' =&gt; 1 ],</v>
      </c>
      <c r="X45" s="30" t="str">
        <f>"                'competition_id' =&gt; 1, // this is May 2021###                'age_group_id'   =&gt; "&amp;D45&amp;", ###                'start'          =&gt; '"&amp;TEXT(C45,"yyyy-mm-dd hh:mm:ss")&amp;"', ###            ], ["</f>
        <v xml:space="preserve">                'competition_id' =&gt; 1, // this is May 2021###                'age_group_id'   =&gt; 3, ###                'start'          =&gt; '2021-05-11 18:00:00', ###            ], [</v>
      </c>
      <c r="Y45" s="30" t="str">
        <f t="shared" si="0"/>
        <v xml:space="preserve">            [ 'session_id' =&gt; 4, 'division_id' =&gt; 105 ],</v>
      </c>
      <c r="Z45" s="30" t="str">
        <f t="shared" si="1"/>
        <v xml:space="preserve">            [ 'session_id' =&gt;   4, 'team_rank_id' =&gt; 1 ],</v>
      </c>
    </row>
    <row r="46" spans="1:26" x14ac:dyDescent="0.2">
      <c r="A46" s="30">
        <v>127</v>
      </c>
      <c r="B46" s="30">
        <f>VLOOKUP(C46,Sessions!C:D,2,FALSE)</f>
        <v>10</v>
      </c>
      <c r="C46" s="31">
        <v>44330.8125</v>
      </c>
      <c r="D46" s="64">
        <f>VLOOKUP(E46,'Age Groups'!B:C,2,FALSE)</f>
        <v>3</v>
      </c>
      <c r="E46" s="31" t="s">
        <v>1149</v>
      </c>
      <c r="F46" s="64">
        <f>VLOOKUP(G46,Items!J:L,3,FALSE)</f>
        <v>1</v>
      </c>
      <c r="G46" s="31" t="s">
        <v>921</v>
      </c>
      <c r="H46" s="31" t="s">
        <v>1110</v>
      </c>
      <c r="I46" s="64" t="str">
        <f>RIGHT(K46,1)</f>
        <v>2</v>
      </c>
      <c r="J46" s="31"/>
      <c r="K46" s="31" t="s">
        <v>917</v>
      </c>
      <c r="L46" s="32" t="s">
        <v>932</v>
      </c>
      <c r="M46" s="32" t="s">
        <v>939</v>
      </c>
      <c r="N46" s="61">
        <f>VLOOKUP(O46,Clubs!D:E,2,FALSE)</f>
        <v>27</v>
      </c>
      <c r="O46" s="32" t="s">
        <v>98</v>
      </c>
      <c r="P46" s="32" t="s">
        <v>939</v>
      </c>
      <c r="Q46" s="32"/>
      <c r="U46" s="30" t="str">
        <f>"c"&amp;N46&amp;"ag"&amp;D46&amp;"y2d10"&amp;I46</f>
        <v>c27ag3y2d102</v>
      </c>
      <c r="V46" s="30">
        <f>VLOOKUP(U46,Cohorts!A:B,2,FALSE)</f>
        <v>108</v>
      </c>
      <c r="W46" s="30" t="str">
        <f>"            [ 'cohort_id' =&gt; "&amp;V46&amp;",  'team_rank_id' =&gt; "&amp;P46&amp;" ],"</f>
        <v xml:space="preserve">            [ 'cohort_id' =&gt; 108,  'team_rank_id' =&gt; 1 ],</v>
      </c>
      <c r="X46" s="30" t="str">
        <f>"                'competition_id' =&gt; 1, // this is May 2021###                'age_group_id'   =&gt; "&amp;D46&amp;", ###                'start'          =&gt; '"&amp;TEXT(C46,"yyyy-mm-dd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46" s="30" t="str">
        <f t="shared" si="0"/>
        <v xml:space="preserve">            [ 'session_id' =&gt; 10, 'division_id' =&gt; 102 ],</v>
      </c>
      <c r="Z46" s="30" t="str">
        <f t="shared" si="1"/>
        <v xml:space="preserve">            [ 'session_id' =&gt;   10, 'team_rank_id' =&gt; 1 ],</v>
      </c>
    </row>
    <row r="47" spans="1:26" x14ac:dyDescent="0.2">
      <c r="A47" s="30">
        <v>132</v>
      </c>
      <c r="B47" s="30">
        <f>VLOOKUP(C47,Sessions!C:D,2,FALSE)</f>
        <v>10</v>
      </c>
      <c r="C47" s="31">
        <v>44330.8125</v>
      </c>
      <c r="D47" s="64">
        <f>VLOOKUP(E47,'Age Groups'!B:C,2,FALSE)</f>
        <v>3</v>
      </c>
      <c r="E47" s="31" t="s">
        <v>1149</v>
      </c>
      <c r="F47" s="64">
        <f>VLOOKUP(G47,Items!J:L,3,FALSE)</f>
        <v>3</v>
      </c>
      <c r="G47" s="31" t="s">
        <v>928</v>
      </c>
      <c r="H47" s="31" t="s">
        <v>1110</v>
      </c>
      <c r="I47" s="64" t="str">
        <f>RIGHT(K47,1)</f>
        <v>2</v>
      </c>
      <c r="J47" s="31"/>
      <c r="K47" s="31" t="s">
        <v>917</v>
      </c>
      <c r="L47" s="32" t="s">
        <v>932</v>
      </c>
      <c r="M47" s="32" t="s">
        <v>939</v>
      </c>
      <c r="N47" s="61">
        <f>VLOOKUP(O47,Clubs!D:E,2,FALSE)</f>
        <v>27</v>
      </c>
      <c r="O47" s="32" t="s">
        <v>98</v>
      </c>
      <c r="P47" s="32" t="s">
        <v>939</v>
      </c>
      <c r="Q47" s="32"/>
      <c r="U47" s="30" t="str">
        <f>"c"&amp;N47&amp;"ag"&amp;D47&amp;"y2d10"&amp;I47</f>
        <v>c27ag3y2d102</v>
      </c>
      <c r="V47" s="30">
        <f>VLOOKUP(U47,Cohorts!A:B,2,FALSE)</f>
        <v>108</v>
      </c>
      <c r="W47" s="30" t="str">
        <f>"            [ 'cohort_id' =&gt; "&amp;V47&amp;",  'team_rank_id' =&gt; "&amp;P47&amp;" ],"</f>
        <v xml:space="preserve">            [ 'cohort_id' =&gt; 108,  'team_rank_id' =&gt; 1 ],</v>
      </c>
      <c r="X47" s="30" t="str">
        <f>"                'competition_id' =&gt; 1, // this is May 2021###                'age_group_id'   =&gt; "&amp;D47&amp;", ###                'start'          =&gt; '"&amp;TEXT(C47,"yyyy-mm-dd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47" s="30" t="str">
        <f t="shared" si="0"/>
        <v xml:space="preserve">            [ 'session_id' =&gt; 10, 'division_id' =&gt; 102 ],</v>
      </c>
      <c r="Z47" s="30" t="str">
        <f t="shared" si="1"/>
        <v xml:space="preserve">            [ 'session_id' =&gt;   10, 'team_rank_id' =&gt; 1 ],</v>
      </c>
    </row>
    <row r="48" spans="1:26" ht="17" x14ac:dyDescent="0.2">
      <c r="A48" s="30">
        <v>139</v>
      </c>
      <c r="B48" s="30">
        <f>VLOOKUP(C48,Sessions!C:D,2,FALSE)</f>
        <v>10</v>
      </c>
      <c r="C48" s="31">
        <v>44330.8125</v>
      </c>
      <c r="D48" s="64">
        <f>VLOOKUP(E48,'Age Groups'!B:C,2,FALSE)</f>
        <v>3</v>
      </c>
      <c r="E48" s="31" t="s">
        <v>1149</v>
      </c>
      <c r="F48" s="64">
        <f>VLOOKUP(G48,Items!J:L,3,FALSE)</f>
        <v>13</v>
      </c>
      <c r="G48" s="31" t="s">
        <v>929</v>
      </c>
      <c r="H48" s="31" t="s">
        <v>1109</v>
      </c>
      <c r="I48" s="64" t="str">
        <f>RIGHT(K48,1)</f>
        <v>2</v>
      </c>
      <c r="J48" s="31"/>
      <c r="K48" s="31" t="s">
        <v>917</v>
      </c>
      <c r="L48" s="32" t="s">
        <v>932</v>
      </c>
      <c r="M48" s="32" t="s">
        <v>1018</v>
      </c>
      <c r="N48" s="61">
        <f>VLOOKUP(O48,Clubs!D:E,2,FALSE)</f>
        <v>27</v>
      </c>
      <c r="O48" s="32" t="s">
        <v>98</v>
      </c>
      <c r="P48" s="32" t="s">
        <v>939</v>
      </c>
      <c r="Q48" s="34" t="s">
        <v>621</v>
      </c>
      <c r="U48" s="30" t="str">
        <f>"c"&amp;N48&amp;"ag"&amp;D48&amp;"y2d10"&amp;I48</f>
        <v>c27ag3y2d102</v>
      </c>
      <c r="V48" s="30">
        <f>VLOOKUP(U48,Cohorts!A:B,2,FALSE)</f>
        <v>108</v>
      </c>
      <c r="W48" s="30" t="str">
        <f>"            [ 'cohort_id' =&gt; "&amp;V48&amp;",  'team_rank_id' =&gt; "&amp;P48&amp;" ],"</f>
        <v xml:space="preserve">            [ 'cohort_id' =&gt; 108,  'team_rank_id' =&gt; 1 ],</v>
      </c>
      <c r="X48" s="30" t="str">
        <f>"                'competition_id' =&gt; 1, // this is May 2021###                'age_group_id'   =&gt; "&amp;D48&amp;", ###                'start'          =&gt; '"&amp;TEXT(C48,"yyyy-mm-dd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48" s="30" t="str">
        <f t="shared" si="0"/>
        <v xml:space="preserve">            [ 'session_id' =&gt; 10, 'division_id' =&gt; 102 ],</v>
      </c>
      <c r="Z48" s="30" t="str">
        <f t="shared" si="1"/>
        <v xml:space="preserve">            [ 'session_id' =&gt;   10, 'team_rank_id' =&gt; 1 ],</v>
      </c>
    </row>
    <row r="49" spans="1:26" x14ac:dyDescent="0.2">
      <c r="A49" s="30">
        <v>129</v>
      </c>
      <c r="B49" s="30">
        <f>VLOOKUP(C49,Sessions!C:D,2,FALSE)</f>
        <v>10</v>
      </c>
      <c r="C49" s="31">
        <v>44330.8125</v>
      </c>
      <c r="D49" s="64">
        <f>VLOOKUP(E49,'Age Groups'!B:C,2,FALSE)</f>
        <v>3</v>
      </c>
      <c r="E49" s="31" t="s">
        <v>1149</v>
      </c>
      <c r="F49" s="64">
        <f>VLOOKUP(G49,Items!J:L,3,FALSE)</f>
        <v>1</v>
      </c>
      <c r="G49" s="31" t="s">
        <v>921</v>
      </c>
      <c r="H49" s="31" t="s">
        <v>1110</v>
      </c>
      <c r="I49" s="64" t="str">
        <f>RIGHT(K49,1)</f>
        <v>2</v>
      </c>
      <c r="J49" s="31"/>
      <c r="K49" s="31" t="s">
        <v>917</v>
      </c>
      <c r="L49" s="61" t="s">
        <v>932</v>
      </c>
      <c r="M49" s="61" t="s">
        <v>1018</v>
      </c>
      <c r="N49" s="61">
        <f>VLOOKUP(O49,Clubs!D:E,2,FALSE)</f>
        <v>11</v>
      </c>
      <c r="O49" s="61" t="s">
        <v>35</v>
      </c>
      <c r="P49" s="61">
        <v>1</v>
      </c>
      <c r="Q49" s="32"/>
      <c r="U49" s="30" t="str">
        <f>"c"&amp;N49&amp;"ag"&amp;D49&amp;"y2d10"&amp;I49</f>
        <v>c11ag3y2d102</v>
      </c>
      <c r="V49" s="30">
        <f>VLOOKUP(U49,Cohorts!A:B,2,FALSE)</f>
        <v>13</v>
      </c>
      <c r="W49" s="30" t="str">
        <f>"            [ 'cohort_id' =&gt; "&amp;V49&amp;",  'team_rank_id' =&gt; "&amp;P49&amp;" ],"</f>
        <v xml:space="preserve">            [ 'cohort_id' =&gt; 13,  'team_rank_id' =&gt; 1 ],</v>
      </c>
      <c r="X49" s="30" t="str">
        <f>"                'competition_id' =&gt; 1, // this is May 2021###                'age_group_id'   =&gt; "&amp;D49&amp;", ###                'start'          =&gt; '"&amp;TEXT(C49,"yyyy-mm-dd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49" s="30" t="str">
        <f t="shared" si="0"/>
        <v xml:space="preserve">            [ 'session_id' =&gt; 10, 'division_id' =&gt; 102 ],</v>
      </c>
      <c r="Z49" s="30" t="str">
        <f t="shared" si="1"/>
        <v xml:space="preserve">            [ 'session_id' =&gt;   10, 'team_rank_id' =&gt; 1 ],</v>
      </c>
    </row>
    <row r="50" spans="1:26" x14ac:dyDescent="0.2">
      <c r="A50" s="30">
        <v>133</v>
      </c>
      <c r="B50" s="30">
        <f>VLOOKUP(C50,Sessions!C:D,2,FALSE)</f>
        <v>10</v>
      </c>
      <c r="C50" s="31">
        <v>44330.8125</v>
      </c>
      <c r="D50" s="64">
        <f>VLOOKUP(E50,'Age Groups'!B:C,2,FALSE)</f>
        <v>3</v>
      </c>
      <c r="E50" s="31" t="s">
        <v>1149</v>
      </c>
      <c r="F50" s="64">
        <f>VLOOKUP(G50,Items!J:L,3,FALSE)</f>
        <v>3</v>
      </c>
      <c r="G50" s="31" t="s">
        <v>928</v>
      </c>
      <c r="H50" s="31" t="s">
        <v>1110</v>
      </c>
      <c r="I50" s="64" t="str">
        <f>RIGHT(K50,1)</f>
        <v>2</v>
      </c>
      <c r="J50" s="31"/>
      <c r="K50" s="31" t="s">
        <v>917</v>
      </c>
      <c r="L50" s="61" t="s">
        <v>932</v>
      </c>
      <c r="M50" s="61" t="s">
        <v>987</v>
      </c>
      <c r="N50" s="61">
        <f>VLOOKUP(O50,Clubs!D:E,2,FALSE)</f>
        <v>11</v>
      </c>
      <c r="O50" s="61" t="s">
        <v>35</v>
      </c>
      <c r="P50" s="61">
        <v>1</v>
      </c>
      <c r="Q50" s="32"/>
      <c r="U50" s="30" t="str">
        <f>"c"&amp;N50&amp;"ag"&amp;D50&amp;"y2d10"&amp;I50</f>
        <v>c11ag3y2d102</v>
      </c>
      <c r="V50" s="30">
        <f>VLOOKUP(U50,Cohorts!A:B,2,FALSE)</f>
        <v>13</v>
      </c>
      <c r="W50" s="30" t="str">
        <f>"            [ 'cohort_id' =&gt; "&amp;V50&amp;",  'team_rank_id' =&gt; "&amp;P50&amp;" ],"</f>
        <v xml:space="preserve">            [ 'cohort_id' =&gt; 13,  'team_rank_id' =&gt; 1 ],</v>
      </c>
      <c r="X50" s="30" t="str">
        <f>"                'competition_id' =&gt; 1, // this is May 2021###                'age_group_id'   =&gt; "&amp;D50&amp;", ###                'start'          =&gt; '"&amp;TEXT(C50,"yyyy-mm-dd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0" s="30" t="str">
        <f t="shared" si="0"/>
        <v xml:space="preserve">            [ 'session_id' =&gt; 10, 'division_id' =&gt; 102 ],</v>
      </c>
      <c r="Z50" s="30" t="str">
        <f t="shared" si="1"/>
        <v xml:space="preserve">            [ 'session_id' =&gt;   10, 'team_rank_id' =&gt; 1 ],</v>
      </c>
    </row>
    <row r="51" spans="1:26" ht="17" x14ac:dyDescent="0.2">
      <c r="A51" s="30">
        <v>141</v>
      </c>
      <c r="B51" s="30">
        <f>VLOOKUP(C51,Sessions!C:D,2,FALSE)</f>
        <v>10</v>
      </c>
      <c r="C51" s="31">
        <v>44330.8125</v>
      </c>
      <c r="D51" s="64">
        <f>VLOOKUP(E51,'Age Groups'!B:C,2,FALSE)</f>
        <v>3</v>
      </c>
      <c r="E51" s="31" t="s">
        <v>1149</v>
      </c>
      <c r="F51" s="64">
        <f>VLOOKUP(G51,Items!J:L,3,FALSE)</f>
        <v>13</v>
      </c>
      <c r="G51" s="31" t="s">
        <v>929</v>
      </c>
      <c r="H51" s="31" t="s">
        <v>1109</v>
      </c>
      <c r="I51" s="64" t="str">
        <f>RIGHT(K51,1)</f>
        <v>2</v>
      </c>
      <c r="J51" s="31"/>
      <c r="K51" s="31" t="s">
        <v>917</v>
      </c>
      <c r="L51" s="61" t="s">
        <v>932</v>
      </c>
      <c r="M51" s="61" t="s">
        <v>1058</v>
      </c>
      <c r="N51" s="61">
        <f>VLOOKUP(O51,Clubs!D:E,2,FALSE)</f>
        <v>11</v>
      </c>
      <c r="O51" s="61" t="s">
        <v>35</v>
      </c>
      <c r="P51" s="61">
        <v>1</v>
      </c>
      <c r="Q51" s="34" t="s">
        <v>556</v>
      </c>
      <c r="U51" s="30" t="str">
        <f>"c"&amp;N51&amp;"ag"&amp;D51&amp;"y2d10"&amp;I51</f>
        <v>c11ag3y2d102</v>
      </c>
      <c r="V51" s="30">
        <f>VLOOKUP(U51,Cohorts!A:B,2,FALSE)</f>
        <v>13</v>
      </c>
      <c r="W51" s="30" t="str">
        <f>"            [ 'cohort_id' =&gt; "&amp;V51&amp;",  'team_rank_id' =&gt; "&amp;P51&amp;" ],"</f>
        <v xml:space="preserve">            [ 'cohort_id' =&gt; 13,  'team_rank_id' =&gt; 1 ],</v>
      </c>
      <c r="X51" s="30" t="str">
        <f>"                'competition_id' =&gt; 1, // this is May 2021###                'age_group_id'   =&gt; "&amp;D51&amp;", ###                'start'          =&gt; '"&amp;TEXT(C51,"yyyy-mm-dd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1" s="30" t="str">
        <f t="shared" si="0"/>
        <v xml:space="preserve">            [ 'session_id' =&gt; 10, 'division_id' =&gt; 102 ],</v>
      </c>
      <c r="Z51" s="30" t="str">
        <f t="shared" si="1"/>
        <v xml:space="preserve">            [ 'session_id' =&gt;   10, 'team_rank_id' =&gt; 1 ],</v>
      </c>
    </row>
    <row r="52" spans="1:26" x14ac:dyDescent="0.2">
      <c r="A52" s="30">
        <v>130</v>
      </c>
      <c r="B52" s="30">
        <f>VLOOKUP(C52,Sessions!C:D,2,FALSE)</f>
        <v>10</v>
      </c>
      <c r="C52" s="31">
        <v>44330.8125</v>
      </c>
      <c r="D52" s="64">
        <f>VLOOKUP(E52,'Age Groups'!B:C,2,FALSE)</f>
        <v>3</v>
      </c>
      <c r="E52" s="31" t="s">
        <v>1149</v>
      </c>
      <c r="F52" s="64">
        <f>VLOOKUP(G52,Items!J:L,3,FALSE)</f>
        <v>1</v>
      </c>
      <c r="G52" s="31" t="s">
        <v>921</v>
      </c>
      <c r="H52" s="31" t="s">
        <v>1110</v>
      </c>
      <c r="I52" s="64" t="str">
        <f>RIGHT(K52,1)</f>
        <v>2</v>
      </c>
      <c r="J52" s="31"/>
      <c r="K52" s="31" t="s">
        <v>917</v>
      </c>
      <c r="L52" s="61" t="s">
        <v>932</v>
      </c>
      <c r="M52" s="61" t="s">
        <v>1043</v>
      </c>
      <c r="N52" s="61">
        <f>VLOOKUP(O52,Clubs!D:E,2,FALSE)</f>
        <v>37</v>
      </c>
      <c r="O52" s="61" t="s">
        <v>134</v>
      </c>
      <c r="P52" s="61">
        <v>1</v>
      </c>
      <c r="Q52" s="32"/>
      <c r="U52" s="30" t="str">
        <f>"c"&amp;N52&amp;"ag"&amp;D52&amp;"y2d10"&amp;I52</f>
        <v>c37ag3y2d102</v>
      </c>
      <c r="V52" s="30">
        <f>VLOOKUP(U52,Cohorts!A:B,2,FALSE)</f>
        <v>171</v>
      </c>
      <c r="W52" s="30" t="str">
        <f>"            [ 'cohort_id' =&gt; "&amp;V52&amp;",  'team_rank_id' =&gt; "&amp;P52&amp;" ],"</f>
        <v xml:space="preserve">            [ 'cohort_id' =&gt; 171,  'team_rank_id' =&gt; 1 ],</v>
      </c>
      <c r="X52" s="30" t="str">
        <f>"                'competition_id' =&gt; 1, // this is May 2021###                'age_group_id'   =&gt; "&amp;D52&amp;", ###                'start'          =&gt; '"&amp;TEXT(C52,"yyyy-mm-dd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2" s="30" t="str">
        <f t="shared" si="0"/>
        <v xml:space="preserve">            [ 'session_id' =&gt; 10, 'division_id' =&gt; 102 ],</v>
      </c>
      <c r="Z52" s="30" t="str">
        <f t="shared" si="1"/>
        <v xml:space="preserve">            [ 'session_id' =&gt;   10, 'team_rank_id' =&gt; 1 ],</v>
      </c>
    </row>
    <row r="53" spans="1:26" x14ac:dyDescent="0.2">
      <c r="A53" s="30">
        <v>134</v>
      </c>
      <c r="B53" s="30">
        <f>VLOOKUP(C53,Sessions!C:D,2,FALSE)</f>
        <v>10</v>
      </c>
      <c r="C53" s="31">
        <v>44330.8125</v>
      </c>
      <c r="D53" s="64">
        <f>VLOOKUP(E53,'Age Groups'!B:C,2,FALSE)</f>
        <v>3</v>
      </c>
      <c r="E53" s="31" t="s">
        <v>1149</v>
      </c>
      <c r="F53" s="64">
        <f>VLOOKUP(G53,Items!J:L,3,FALSE)</f>
        <v>3</v>
      </c>
      <c r="G53" s="31" t="s">
        <v>928</v>
      </c>
      <c r="H53" s="31" t="s">
        <v>1110</v>
      </c>
      <c r="I53" s="64" t="str">
        <f>RIGHT(K53,1)</f>
        <v>2</v>
      </c>
      <c r="J53" s="31"/>
      <c r="K53" s="31" t="s">
        <v>917</v>
      </c>
      <c r="L53" s="61" t="s">
        <v>932</v>
      </c>
      <c r="M53" s="61" t="s">
        <v>1018</v>
      </c>
      <c r="N53" s="61">
        <f>VLOOKUP(O53,Clubs!D:E,2,FALSE)</f>
        <v>37</v>
      </c>
      <c r="O53" s="61" t="s">
        <v>134</v>
      </c>
      <c r="P53" s="61">
        <v>1</v>
      </c>
      <c r="Q53" s="32"/>
      <c r="U53" s="30" t="str">
        <f>"c"&amp;N53&amp;"ag"&amp;D53&amp;"y2d10"&amp;I53</f>
        <v>c37ag3y2d102</v>
      </c>
      <c r="V53" s="30">
        <f>VLOOKUP(U53,Cohorts!A:B,2,FALSE)</f>
        <v>171</v>
      </c>
      <c r="W53" s="30" t="str">
        <f>"            [ 'cohort_id' =&gt; "&amp;V53&amp;",  'team_rank_id' =&gt; "&amp;P53&amp;" ],"</f>
        <v xml:space="preserve">            [ 'cohort_id' =&gt; 171,  'team_rank_id' =&gt; 1 ],</v>
      </c>
      <c r="X53" s="30" t="str">
        <f>"                'competition_id' =&gt; 1, // this is May 2021###                'age_group_id'   =&gt; "&amp;D53&amp;", ###                'start'          =&gt; '"&amp;TEXT(C53,"yyyy-mm-dd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3" s="30" t="str">
        <f t="shared" si="0"/>
        <v xml:space="preserve">            [ 'session_id' =&gt; 10, 'division_id' =&gt; 102 ],</v>
      </c>
      <c r="Z53" s="30" t="str">
        <f t="shared" si="1"/>
        <v xml:space="preserve">            [ 'session_id' =&gt;   10, 'team_rank_id' =&gt; 1 ],</v>
      </c>
    </row>
    <row r="54" spans="1:26" ht="17" x14ac:dyDescent="0.2">
      <c r="A54" s="30">
        <v>137</v>
      </c>
      <c r="B54" s="30">
        <f>VLOOKUP(C54,Sessions!C:D,2,FALSE)</f>
        <v>10</v>
      </c>
      <c r="C54" s="31">
        <v>44330.8125</v>
      </c>
      <c r="D54" s="64">
        <f>VLOOKUP(E54,'Age Groups'!B:C,2,FALSE)</f>
        <v>3</v>
      </c>
      <c r="E54" s="31" t="s">
        <v>1149</v>
      </c>
      <c r="F54" s="64">
        <f>VLOOKUP(G54,Items!J:L,3,FALSE)</f>
        <v>13</v>
      </c>
      <c r="G54" s="31" t="s">
        <v>929</v>
      </c>
      <c r="H54" s="31" t="s">
        <v>1109</v>
      </c>
      <c r="I54" s="64" t="str">
        <f>RIGHT(K54,1)</f>
        <v>2</v>
      </c>
      <c r="J54" s="31"/>
      <c r="K54" s="31" t="s">
        <v>917</v>
      </c>
      <c r="L54" s="61" t="s">
        <v>932</v>
      </c>
      <c r="M54" s="61" t="s">
        <v>939</v>
      </c>
      <c r="N54" s="61">
        <f>VLOOKUP(O54,Clubs!D:E,2,FALSE)</f>
        <v>37</v>
      </c>
      <c r="O54" s="61" t="s">
        <v>134</v>
      </c>
      <c r="P54" s="61">
        <v>1</v>
      </c>
      <c r="Q54" s="34" t="s">
        <v>619</v>
      </c>
      <c r="U54" s="30" t="str">
        <f>"c"&amp;N54&amp;"ag"&amp;D54&amp;"y2d10"&amp;I54</f>
        <v>c37ag3y2d102</v>
      </c>
      <c r="V54" s="30">
        <f>VLOOKUP(U54,Cohorts!A:B,2,FALSE)</f>
        <v>171</v>
      </c>
      <c r="W54" s="30" t="str">
        <f>"            [ 'cohort_id' =&gt; "&amp;V54&amp;",  'team_rank_id' =&gt; "&amp;P54&amp;" ],"</f>
        <v xml:space="preserve">            [ 'cohort_id' =&gt; 171,  'team_rank_id' =&gt; 1 ],</v>
      </c>
      <c r="X54" s="30" t="str">
        <f>"                'competition_id' =&gt; 1, // this is May 2021###                'age_group_id'   =&gt; "&amp;D54&amp;", ###                'start'          =&gt; '"&amp;TEXT(C54,"yyyy-mm-dd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4" s="30" t="str">
        <f t="shared" si="0"/>
        <v xml:space="preserve">            [ 'session_id' =&gt; 10, 'division_id' =&gt; 102 ],</v>
      </c>
      <c r="Z54" s="30" t="str">
        <f t="shared" si="1"/>
        <v xml:space="preserve">            [ 'session_id' =&gt;   10, 'team_rank_id' =&gt; 1 ],</v>
      </c>
    </row>
    <row r="55" spans="1:26" x14ac:dyDescent="0.2">
      <c r="A55" s="30">
        <v>128</v>
      </c>
      <c r="B55" s="30">
        <f>VLOOKUP(C55,Sessions!C:D,2,FALSE)</f>
        <v>10</v>
      </c>
      <c r="C55" s="31">
        <v>44330.8125</v>
      </c>
      <c r="D55" s="64">
        <f>VLOOKUP(E55,'Age Groups'!B:C,2,FALSE)</f>
        <v>3</v>
      </c>
      <c r="E55" s="31" t="s">
        <v>1149</v>
      </c>
      <c r="F55" s="64">
        <f>VLOOKUP(G55,Items!J:L,3,FALSE)</f>
        <v>1</v>
      </c>
      <c r="G55" s="31" t="s">
        <v>921</v>
      </c>
      <c r="H55" s="31" t="s">
        <v>1110</v>
      </c>
      <c r="I55" s="64" t="str">
        <f>RIGHT(K55,1)</f>
        <v>2</v>
      </c>
      <c r="J55" s="31"/>
      <c r="K55" s="31" t="s">
        <v>917</v>
      </c>
      <c r="L55" s="32" t="s">
        <v>932</v>
      </c>
      <c r="M55" s="32" t="s">
        <v>987</v>
      </c>
      <c r="N55" s="61">
        <f>VLOOKUP(O55,Clubs!D:E,2,FALSE)</f>
        <v>6</v>
      </c>
      <c r="O55" s="32" t="s">
        <v>16</v>
      </c>
      <c r="P55" s="32" t="s">
        <v>939</v>
      </c>
      <c r="Q55" s="32"/>
      <c r="U55" s="30" t="str">
        <f>"c"&amp;N55&amp;"ag"&amp;D55&amp;"y2d10"&amp;I55</f>
        <v>c6ag3y2d102</v>
      </c>
      <c r="V55" s="30">
        <f>VLOOKUP(U55,Cohorts!A:B,2,FALSE)</f>
        <v>218</v>
      </c>
      <c r="W55" s="30" t="str">
        <f>"            [ 'cohort_id' =&gt; "&amp;V55&amp;",  'team_rank_id' =&gt; "&amp;P55&amp;" ],"</f>
        <v xml:space="preserve">            [ 'cohort_id' =&gt; 218,  'team_rank_id' =&gt; 1 ],</v>
      </c>
      <c r="X55" s="30" t="str">
        <f>"                'competition_id' =&gt; 1, // this is May 2021###                'age_group_id'   =&gt; "&amp;D55&amp;", ###                'start'          =&gt; '"&amp;TEXT(C55,"yyyy-mm-dd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5" s="30" t="str">
        <f t="shared" si="0"/>
        <v xml:space="preserve">            [ 'session_id' =&gt; 10, 'division_id' =&gt; 102 ],</v>
      </c>
      <c r="Z55" s="30" t="str">
        <f t="shared" si="1"/>
        <v xml:space="preserve">            [ 'session_id' =&gt;   10, 'team_rank_id' =&gt; 1 ],</v>
      </c>
    </row>
    <row r="56" spans="1:26" x14ac:dyDescent="0.2">
      <c r="A56" s="30">
        <v>136</v>
      </c>
      <c r="B56" s="30">
        <f>VLOOKUP(C56,Sessions!C:D,2,FALSE)</f>
        <v>10</v>
      </c>
      <c r="C56" s="31">
        <v>44330.8125</v>
      </c>
      <c r="D56" s="64">
        <f>VLOOKUP(E56,'Age Groups'!B:C,2,FALSE)</f>
        <v>3</v>
      </c>
      <c r="E56" s="31" t="s">
        <v>1149</v>
      </c>
      <c r="F56" s="64">
        <f>VLOOKUP(G56,Items!J:L,3,FALSE)</f>
        <v>3</v>
      </c>
      <c r="G56" s="31" t="s">
        <v>928</v>
      </c>
      <c r="H56" s="31" t="s">
        <v>1110</v>
      </c>
      <c r="I56" s="64" t="str">
        <f>RIGHT(K56,1)</f>
        <v>2</v>
      </c>
      <c r="J56" s="31"/>
      <c r="K56" s="31" t="s">
        <v>917</v>
      </c>
      <c r="L56" s="32" t="s">
        <v>932</v>
      </c>
      <c r="M56" s="32" t="s">
        <v>1058</v>
      </c>
      <c r="N56" s="61">
        <f>VLOOKUP(O56,Clubs!D:E,2,FALSE)</f>
        <v>6</v>
      </c>
      <c r="O56" s="32" t="s">
        <v>16</v>
      </c>
      <c r="P56" s="32" t="s">
        <v>939</v>
      </c>
      <c r="Q56" s="32"/>
      <c r="U56" s="30" t="str">
        <f>"c"&amp;N56&amp;"ag"&amp;D56&amp;"y2d10"&amp;I56</f>
        <v>c6ag3y2d102</v>
      </c>
      <c r="V56" s="30">
        <f>VLOOKUP(U56,Cohorts!A:B,2,FALSE)</f>
        <v>218</v>
      </c>
      <c r="W56" s="30" t="str">
        <f>"            [ 'cohort_id' =&gt; "&amp;V56&amp;",  'team_rank_id' =&gt; "&amp;P56&amp;" ],"</f>
        <v xml:space="preserve">            [ 'cohort_id' =&gt; 218,  'team_rank_id' =&gt; 1 ],</v>
      </c>
      <c r="X56" s="30" t="str">
        <f>"                'competition_id' =&gt; 1, // this is May 2021###                'age_group_id'   =&gt; "&amp;D56&amp;", ###                'start'          =&gt; '"&amp;TEXT(C56,"yyyy-mm-dd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6" s="30" t="str">
        <f t="shared" si="0"/>
        <v xml:space="preserve">            [ 'session_id' =&gt; 10, 'division_id' =&gt; 102 ],</v>
      </c>
      <c r="Z56" s="30" t="str">
        <f t="shared" si="1"/>
        <v xml:space="preserve">            [ 'session_id' =&gt;   10, 'team_rank_id' =&gt; 1 ],</v>
      </c>
    </row>
    <row r="57" spans="1:26" ht="17" x14ac:dyDescent="0.2">
      <c r="A57" s="30">
        <v>138</v>
      </c>
      <c r="B57" s="30">
        <f>VLOOKUP(C57,Sessions!C:D,2,FALSE)</f>
        <v>10</v>
      </c>
      <c r="C57" s="31">
        <v>44330.8125</v>
      </c>
      <c r="D57" s="64">
        <f>VLOOKUP(E57,'Age Groups'!B:C,2,FALSE)</f>
        <v>3</v>
      </c>
      <c r="E57" s="31" t="s">
        <v>1149</v>
      </c>
      <c r="F57" s="64">
        <f>VLOOKUP(G57,Items!J:L,3,FALSE)</f>
        <v>13</v>
      </c>
      <c r="G57" s="31" t="s">
        <v>929</v>
      </c>
      <c r="H57" s="31" t="s">
        <v>1109</v>
      </c>
      <c r="I57" s="64" t="str">
        <f>RIGHT(K57,1)</f>
        <v>2</v>
      </c>
      <c r="J57" s="31"/>
      <c r="K57" s="31" t="s">
        <v>917</v>
      </c>
      <c r="L57" s="32" t="s">
        <v>932</v>
      </c>
      <c r="M57" s="32" t="s">
        <v>987</v>
      </c>
      <c r="N57" s="61">
        <f>VLOOKUP(O57,Clubs!D:E,2,FALSE)</f>
        <v>6</v>
      </c>
      <c r="O57" s="32" t="s">
        <v>16</v>
      </c>
      <c r="P57" s="32" t="s">
        <v>939</v>
      </c>
      <c r="Q57" s="34" t="s">
        <v>620</v>
      </c>
      <c r="U57" s="30" t="str">
        <f>"c"&amp;N57&amp;"ag"&amp;D57&amp;"y2d10"&amp;I57</f>
        <v>c6ag3y2d102</v>
      </c>
      <c r="V57" s="30">
        <f>VLOOKUP(U57,Cohorts!A:B,2,FALSE)</f>
        <v>218</v>
      </c>
      <c r="W57" s="30" t="str">
        <f>"            [ 'cohort_id' =&gt; "&amp;V57&amp;",  'team_rank_id' =&gt; "&amp;P57&amp;" ],"</f>
        <v xml:space="preserve">            [ 'cohort_id' =&gt; 218,  'team_rank_id' =&gt; 1 ],</v>
      </c>
      <c r="X57" s="30" t="str">
        <f>"                'competition_id' =&gt; 1, // this is May 2021###                'age_group_id'   =&gt; "&amp;D57&amp;", ###                'start'          =&gt; '"&amp;TEXT(C57,"yyyy-mm-dd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7" s="30" t="str">
        <f t="shared" si="0"/>
        <v xml:space="preserve">            [ 'session_id' =&gt; 10, 'division_id' =&gt; 102 ],</v>
      </c>
      <c r="Z57" s="30" t="str">
        <f t="shared" si="1"/>
        <v xml:space="preserve">            [ 'session_id' =&gt;   10, 'team_rank_id' =&gt; 1 ],</v>
      </c>
    </row>
    <row r="58" spans="1:26" x14ac:dyDescent="0.2">
      <c r="A58" s="30">
        <v>131</v>
      </c>
      <c r="B58" s="30">
        <f>VLOOKUP(C58,Sessions!C:D,2,FALSE)</f>
        <v>10</v>
      </c>
      <c r="C58" s="31">
        <v>44330.8125</v>
      </c>
      <c r="D58" s="64">
        <f>VLOOKUP(E58,'Age Groups'!B:C,2,FALSE)</f>
        <v>3</v>
      </c>
      <c r="E58" s="31" t="s">
        <v>1149</v>
      </c>
      <c r="F58" s="64">
        <f>VLOOKUP(G58,Items!J:L,3,FALSE)</f>
        <v>1</v>
      </c>
      <c r="G58" s="31" t="s">
        <v>921</v>
      </c>
      <c r="H58" s="31" t="s">
        <v>1110</v>
      </c>
      <c r="I58" s="64" t="str">
        <f>RIGHT(K58,1)</f>
        <v>2</v>
      </c>
      <c r="J58" s="31"/>
      <c r="K58" s="31" t="s">
        <v>917</v>
      </c>
      <c r="L58" s="32" t="s">
        <v>932</v>
      </c>
      <c r="M58" s="32" t="s">
        <v>1058</v>
      </c>
      <c r="N58" s="61">
        <f>VLOOKUP(O58,Clubs!D:E,2,FALSE)</f>
        <v>15</v>
      </c>
      <c r="O58" s="32" t="s">
        <v>1087</v>
      </c>
      <c r="P58" s="32" t="s">
        <v>939</v>
      </c>
      <c r="Q58" s="32"/>
      <c r="U58" s="30" t="str">
        <f>"c"&amp;N58&amp;"ag"&amp;D58&amp;"y2d10"&amp;I58</f>
        <v>c15ag3y2d102</v>
      </c>
      <c r="V58" s="30">
        <f>VLOOKUP(U58,Cohorts!A:B,2,FALSE)</f>
        <v>43</v>
      </c>
      <c r="W58" s="30" t="str">
        <f>"            [ 'cohort_id' =&gt; "&amp;V58&amp;",  'team_rank_id' =&gt; "&amp;P58&amp;" ],"</f>
        <v xml:space="preserve">            [ 'cohort_id' =&gt; 43,  'team_rank_id' =&gt; 1 ],</v>
      </c>
      <c r="X58" s="30" t="str">
        <f>"                'competition_id' =&gt; 1, // this is May 2021###                'age_group_id'   =&gt; "&amp;D58&amp;", ###                'start'          =&gt; '"&amp;TEXT(C58,"yyyy-mm-dd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8" s="30" t="str">
        <f t="shared" si="0"/>
        <v xml:space="preserve">            [ 'session_id' =&gt; 10, 'division_id' =&gt; 102 ],</v>
      </c>
      <c r="Z58" s="30" t="str">
        <f t="shared" si="1"/>
        <v xml:space="preserve">            [ 'session_id' =&gt;   10, 'team_rank_id' =&gt; 1 ],</v>
      </c>
    </row>
    <row r="59" spans="1:26" x14ac:dyDescent="0.2">
      <c r="A59" s="30">
        <v>135</v>
      </c>
      <c r="B59" s="30">
        <f>VLOOKUP(C59,Sessions!C:D,2,FALSE)</f>
        <v>10</v>
      </c>
      <c r="C59" s="31">
        <v>44330.8125</v>
      </c>
      <c r="D59" s="64">
        <f>VLOOKUP(E59,'Age Groups'!B:C,2,FALSE)</f>
        <v>3</v>
      </c>
      <c r="E59" s="31" t="s">
        <v>1149</v>
      </c>
      <c r="F59" s="64">
        <f>VLOOKUP(G59,Items!J:L,3,FALSE)</f>
        <v>3</v>
      </c>
      <c r="G59" s="31" t="s">
        <v>928</v>
      </c>
      <c r="H59" s="31" t="s">
        <v>1110</v>
      </c>
      <c r="I59" s="64" t="str">
        <f>RIGHT(K59,1)</f>
        <v>2</v>
      </c>
      <c r="J59" s="31"/>
      <c r="K59" s="31" t="s">
        <v>917</v>
      </c>
      <c r="L59" s="32" t="s">
        <v>932</v>
      </c>
      <c r="M59" s="32" t="s">
        <v>1043</v>
      </c>
      <c r="N59" s="61">
        <f>VLOOKUP(O59,Clubs!D:E,2,FALSE)</f>
        <v>15</v>
      </c>
      <c r="O59" s="32" t="s">
        <v>1087</v>
      </c>
      <c r="P59" s="32" t="s">
        <v>939</v>
      </c>
      <c r="Q59" s="32"/>
      <c r="U59" s="30" t="str">
        <f>"c"&amp;N59&amp;"ag"&amp;D59&amp;"y2d10"&amp;I59</f>
        <v>c15ag3y2d102</v>
      </c>
      <c r="V59" s="30">
        <f>VLOOKUP(U59,Cohorts!A:B,2,FALSE)</f>
        <v>43</v>
      </c>
      <c r="W59" s="30" t="str">
        <f>"            [ 'cohort_id' =&gt; "&amp;V59&amp;",  'team_rank_id' =&gt; "&amp;P59&amp;" ],"</f>
        <v xml:space="preserve">            [ 'cohort_id' =&gt; 43,  'team_rank_id' =&gt; 1 ],</v>
      </c>
      <c r="X59" s="30" t="str">
        <f>"                'competition_id' =&gt; 1, // this is May 2021###                'age_group_id'   =&gt; "&amp;D59&amp;", ###                'start'          =&gt; '"&amp;TEXT(C59,"yyyy-mm-dd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59" s="30" t="str">
        <f t="shared" si="0"/>
        <v xml:space="preserve">            [ 'session_id' =&gt; 10, 'division_id' =&gt; 102 ],</v>
      </c>
      <c r="Z59" s="30" t="str">
        <f t="shared" si="1"/>
        <v xml:space="preserve">            [ 'session_id' =&gt;   10, 'team_rank_id' =&gt; 1 ],</v>
      </c>
    </row>
    <row r="60" spans="1:26" ht="17" x14ac:dyDescent="0.2">
      <c r="A60" s="30">
        <v>140</v>
      </c>
      <c r="B60" s="30">
        <f>VLOOKUP(C60,Sessions!C:D,2,FALSE)</f>
        <v>10</v>
      </c>
      <c r="C60" s="31">
        <v>44330.8125</v>
      </c>
      <c r="D60" s="64">
        <f>VLOOKUP(E60,'Age Groups'!B:C,2,FALSE)</f>
        <v>3</v>
      </c>
      <c r="E60" s="31" t="s">
        <v>1149</v>
      </c>
      <c r="F60" s="64">
        <f>VLOOKUP(G60,Items!J:L,3,FALSE)</f>
        <v>13</v>
      </c>
      <c r="G60" s="31" t="s">
        <v>929</v>
      </c>
      <c r="H60" s="31" t="s">
        <v>1109</v>
      </c>
      <c r="I60" s="64" t="str">
        <f>RIGHT(K60,1)</f>
        <v>2</v>
      </c>
      <c r="J60" s="31"/>
      <c r="K60" s="31" t="s">
        <v>917</v>
      </c>
      <c r="L60" s="32" t="s">
        <v>932</v>
      </c>
      <c r="M60" s="32" t="s">
        <v>1043</v>
      </c>
      <c r="N60" s="61">
        <f>VLOOKUP(O60,Clubs!D:E,2,FALSE)</f>
        <v>15</v>
      </c>
      <c r="O60" s="32" t="s">
        <v>1087</v>
      </c>
      <c r="P60" s="32" t="s">
        <v>939</v>
      </c>
      <c r="Q60" s="34" t="s">
        <v>622</v>
      </c>
      <c r="U60" s="30" t="str">
        <f>"c"&amp;N60&amp;"ag"&amp;D60&amp;"y2d10"&amp;I60</f>
        <v>c15ag3y2d102</v>
      </c>
      <c r="V60" s="30">
        <f>VLOOKUP(U60,Cohorts!A:B,2,FALSE)</f>
        <v>43</v>
      </c>
      <c r="W60" s="30" t="str">
        <f>"            [ 'cohort_id' =&gt; "&amp;V60&amp;",  'team_rank_id' =&gt; "&amp;P60&amp;" ],"</f>
        <v xml:space="preserve">            [ 'cohort_id' =&gt; 43,  'team_rank_id' =&gt; 1 ],</v>
      </c>
      <c r="X60" s="30" t="str">
        <f>"                'competition_id' =&gt; 1, // this is May 2021###                'age_group_id'   =&gt; "&amp;D60&amp;", ###                'start'          =&gt; '"&amp;TEXT(C60,"yyyy-mm-dd hh:mm:ss")&amp;"', ###            ], ["</f>
        <v xml:space="preserve">                'competition_id' =&gt; 1, // this is May 2021###                'age_group_id'   =&gt; 3, ###                'start'          =&gt; '2021-05-14 19:30:00', ###            ], [</v>
      </c>
      <c r="Y60" s="30" t="str">
        <f t="shared" si="0"/>
        <v xml:space="preserve">            [ 'session_id' =&gt; 10, 'division_id' =&gt; 102 ],</v>
      </c>
      <c r="Z60" s="30" t="str">
        <f t="shared" si="1"/>
        <v xml:space="preserve">            [ 'session_id' =&gt;   10, 'team_rank_id' =&gt; 1 ],</v>
      </c>
    </row>
    <row r="61" spans="1:26" x14ac:dyDescent="0.2">
      <c r="A61" s="30">
        <v>116</v>
      </c>
      <c r="B61" s="30">
        <f>VLOOKUP(C61,Sessions!C:D,2,FALSE)</f>
        <v>13</v>
      </c>
      <c r="C61" s="31">
        <v>44330.75</v>
      </c>
      <c r="D61" s="64">
        <f>VLOOKUP(E61,'Age Groups'!B:C,2,FALSE)</f>
        <v>3</v>
      </c>
      <c r="E61" s="31" t="s">
        <v>1149</v>
      </c>
      <c r="F61" s="64">
        <f>VLOOKUP(G61,Items!J:L,3,FALSE)</f>
        <v>1</v>
      </c>
      <c r="G61" s="31" t="s">
        <v>921</v>
      </c>
      <c r="H61" s="31" t="s">
        <v>1110</v>
      </c>
      <c r="I61" s="64" t="str">
        <f>RIGHT(K61,1)</f>
        <v>2</v>
      </c>
      <c r="J61" s="31"/>
      <c r="K61" s="31" t="s">
        <v>917</v>
      </c>
      <c r="L61" s="32" t="s">
        <v>936</v>
      </c>
      <c r="M61" s="32" t="s">
        <v>1018</v>
      </c>
      <c r="N61" s="61">
        <f>VLOOKUP(O61,Clubs!D:E,2,FALSE)</f>
        <v>27</v>
      </c>
      <c r="O61" s="32" t="s">
        <v>98</v>
      </c>
      <c r="P61" s="32" t="s">
        <v>987</v>
      </c>
      <c r="Q61" s="32"/>
      <c r="U61" s="30" t="str">
        <f>"c"&amp;N61&amp;"ag"&amp;D61&amp;"y2d10"&amp;I61</f>
        <v>c27ag3y2d102</v>
      </c>
      <c r="V61" s="30">
        <f>VLOOKUP(U61,Cohorts!A:B,2,FALSE)</f>
        <v>108</v>
      </c>
      <c r="W61" s="30" t="str">
        <f>"            [ 'cohort_id' =&gt; "&amp;V61&amp;",  'team_rank_id' =&gt; "&amp;P61&amp;" ],"</f>
        <v xml:space="preserve">            [ 'cohort_id' =&gt; 108,  'team_rank_id' =&gt; 2 ],</v>
      </c>
      <c r="X61" s="30" t="str">
        <f>"                'competition_id' =&gt; 1, // this is May 2021###                'age_group_id'   =&gt; "&amp;D61&amp;", ###                'start'          =&gt; '"&amp;TEXT(C61,"yyyy-mm-dd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1" s="30" t="str">
        <f t="shared" si="0"/>
        <v xml:space="preserve">            [ 'session_id' =&gt; 13, 'division_id' =&gt; 102 ],</v>
      </c>
      <c r="Z61" s="30" t="str">
        <f t="shared" si="1"/>
        <v xml:space="preserve">            [ 'session_id' =&gt;   13, 'team_rank_id' =&gt; 2 ],</v>
      </c>
    </row>
    <row r="62" spans="1:26" x14ac:dyDescent="0.2">
      <c r="A62" s="30">
        <v>122</v>
      </c>
      <c r="B62" s="30">
        <f>VLOOKUP(C62,Sessions!C:D,2,FALSE)</f>
        <v>13</v>
      </c>
      <c r="C62" s="31">
        <v>44330.75</v>
      </c>
      <c r="D62" s="64">
        <f>VLOOKUP(E62,'Age Groups'!B:C,2,FALSE)</f>
        <v>3</v>
      </c>
      <c r="E62" s="31" t="s">
        <v>1149</v>
      </c>
      <c r="F62" s="64">
        <f>VLOOKUP(G62,Items!J:L,3,FALSE)</f>
        <v>3</v>
      </c>
      <c r="G62" s="31" t="s">
        <v>928</v>
      </c>
      <c r="H62" s="31" t="s">
        <v>1110</v>
      </c>
      <c r="I62" s="64" t="str">
        <f>RIGHT(K62,1)</f>
        <v>2</v>
      </c>
      <c r="J62" s="31"/>
      <c r="K62" s="31" t="s">
        <v>917</v>
      </c>
      <c r="L62" s="32" t="s">
        <v>936</v>
      </c>
      <c r="M62" s="32" t="s">
        <v>1058</v>
      </c>
      <c r="N62" s="61">
        <f>VLOOKUP(O62,Clubs!D:E,2,FALSE)</f>
        <v>27</v>
      </c>
      <c r="O62" s="32" t="s">
        <v>98</v>
      </c>
      <c r="P62" s="32" t="s">
        <v>987</v>
      </c>
      <c r="Q62" s="32"/>
      <c r="U62" s="30" t="str">
        <f>"c"&amp;N62&amp;"ag"&amp;D62&amp;"y2d10"&amp;I62</f>
        <v>c27ag3y2d102</v>
      </c>
      <c r="V62" s="30">
        <f>VLOOKUP(U62,Cohorts!A:B,2,FALSE)</f>
        <v>108</v>
      </c>
      <c r="W62" s="30" t="str">
        <f>"            [ 'cohort_id' =&gt; "&amp;V62&amp;",  'team_rank_id' =&gt; "&amp;P62&amp;" ],"</f>
        <v xml:space="preserve">            [ 'cohort_id' =&gt; 108,  'team_rank_id' =&gt; 2 ],</v>
      </c>
      <c r="X62" s="30" t="str">
        <f>"                'competition_id' =&gt; 1, // this is May 2021###                'age_group_id'   =&gt; "&amp;D62&amp;", ###                'start'          =&gt; '"&amp;TEXT(C62,"yyyy-mm-dd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2" s="30" t="str">
        <f t="shared" si="0"/>
        <v xml:space="preserve">            [ 'session_id' =&gt; 13, 'division_id' =&gt; 102 ],</v>
      </c>
      <c r="Z62" s="30" t="str">
        <f t="shared" si="1"/>
        <v xml:space="preserve">            [ 'session_id' =&gt;   13, 'team_rank_id' =&gt; 2 ],</v>
      </c>
    </row>
    <row r="63" spans="1:26" ht="17" x14ac:dyDescent="0.2">
      <c r="A63" s="30">
        <v>125</v>
      </c>
      <c r="B63" s="30">
        <f>VLOOKUP(C63,Sessions!C:D,2,FALSE)</f>
        <v>13</v>
      </c>
      <c r="C63" s="31">
        <v>44330.75</v>
      </c>
      <c r="D63" s="64">
        <f>VLOOKUP(E63,'Age Groups'!B:C,2,FALSE)</f>
        <v>3</v>
      </c>
      <c r="E63" s="31" t="s">
        <v>1149</v>
      </c>
      <c r="F63" s="64">
        <f>VLOOKUP(G63,Items!J:L,3,FALSE)</f>
        <v>13</v>
      </c>
      <c r="G63" s="31" t="s">
        <v>929</v>
      </c>
      <c r="H63" s="31" t="s">
        <v>1109</v>
      </c>
      <c r="I63" s="64" t="str">
        <f>RIGHT(K63,1)</f>
        <v>2</v>
      </c>
      <c r="J63" s="31"/>
      <c r="K63" s="31" t="s">
        <v>917</v>
      </c>
      <c r="L63" s="32" t="s">
        <v>936</v>
      </c>
      <c r="M63" s="32" t="s">
        <v>1018</v>
      </c>
      <c r="N63" s="61">
        <f>VLOOKUP(O63,Clubs!D:E,2,FALSE)</f>
        <v>27</v>
      </c>
      <c r="O63" s="32" t="s">
        <v>98</v>
      </c>
      <c r="P63" s="32" t="s">
        <v>987</v>
      </c>
      <c r="Q63" s="34" t="s">
        <v>606</v>
      </c>
      <c r="U63" s="30" t="str">
        <f>"c"&amp;N63&amp;"ag"&amp;D63&amp;"y2d10"&amp;I63</f>
        <v>c27ag3y2d102</v>
      </c>
      <c r="V63" s="30">
        <f>VLOOKUP(U63,Cohorts!A:B,2,FALSE)</f>
        <v>108</v>
      </c>
      <c r="W63" s="30" t="str">
        <f>"            [ 'cohort_id' =&gt; "&amp;V63&amp;",  'team_rank_id' =&gt; "&amp;P63&amp;" ],"</f>
        <v xml:space="preserve">            [ 'cohort_id' =&gt; 108,  'team_rank_id' =&gt; 2 ],</v>
      </c>
      <c r="X63" s="30" t="str">
        <f>"                'competition_id' =&gt; 1, // this is May 2021###                'age_group_id'   =&gt; "&amp;D63&amp;", ###                'start'          =&gt; '"&amp;TEXT(C63,"yyyy-mm-dd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3" s="30" t="str">
        <f t="shared" si="0"/>
        <v xml:space="preserve">            [ 'session_id' =&gt; 13, 'division_id' =&gt; 102 ],</v>
      </c>
      <c r="Z63" s="30" t="str">
        <f t="shared" si="1"/>
        <v xml:space="preserve">            [ 'session_id' =&gt;   13, 'team_rank_id' =&gt; 2 ],</v>
      </c>
    </row>
    <row r="64" spans="1:26" x14ac:dyDescent="0.2">
      <c r="A64" s="30">
        <v>119</v>
      </c>
      <c r="B64" s="30">
        <f>VLOOKUP(C64,Sessions!C:D,2,FALSE)</f>
        <v>13</v>
      </c>
      <c r="C64" s="31">
        <v>44330.75</v>
      </c>
      <c r="D64" s="64">
        <f>VLOOKUP(E64,'Age Groups'!B:C,2,FALSE)</f>
        <v>3</v>
      </c>
      <c r="E64" s="31" t="s">
        <v>1149</v>
      </c>
      <c r="F64" s="64">
        <f>VLOOKUP(G64,Items!J:L,3,FALSE)</f>
        <v>3</v>
      </c>
      <c r="G64" s="31" t="s">
        <v>928</v>
      </c>
      <c r="H64" s="31" t="s">
        <v>1110</v>
      </c>
      <c r="I64" s="64" t="str">
        <f>RIGHT(K64,1)</f>
        <v>2</v>
      </c>
      <c r="J64" s="31"/>
      <c r="K64" s="31" t="s">
        <v>917</v>
      </c>
      <c r="L64" s="32" t="s">
        <v>936</v>
      </c>
      <c r="M64" s="32" t="s">
        <v>987</v>
      </c>
      <c r="N64" s="61">
        <f>VLOOKUP(O64,Clubs!D:E,2,FALSE)</f>
        <v>37</v>
      </c>
      <c r="O64" s="32" t="s">
        <v>134</v>
      </c>
      <c r="P64" s="32" t="s">
        <v>987</v>
      </c>
      <c r="Q64" s="32"/>
      <c r="U64" s="30" t="str">
        <f>"c"&amp;N64&amp;"ag"&amp;D64&amp;"y2d10"&amp;I64</f>
        <v>c37ag3y2d102</v>
      </c>
      <c r="V64" s="30">
        <f>VLOOKUP(U64,Cohorts!A:B,2,FALSE)</f>
        <v>171</v>
      </c>
      <c r="W64" s="30" t="str">
        <f>"            [ 'cohort_id' =&gt; "&amp;V64&amp;",  'team_rank_id' =&gt; "&amp;P64&amp;" ],"</f>
        <v xml:space="preserve">            [ 'cohort_id' =&gt; 171,  'team_rank_id' =&gt; 2 ],</v>
      </c>
      <c r="X64" s="30" t="str">
        <f>"                'competition_id' =&gt; 1, // this is May 2021###                'age_group_id'   =&gt; "&amp;D64&amp;", ###                'start'          =&gt; '"&amp;TEXT(C64,"yyyy-mm-dd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4" s="30" t="str">
        <f t="shared" si="0"/>
        <v xml:space="preserve">            [ 'session_id' =&gt; 13, 'division_id' =&gt; 102 ],</v>
      </c>
      <c r="Z64" s="30" t="str">
        <f t="shared" si="1"/>
        <v xml:space="preserve">            [ 'session_id' =&gt;   13, 'team_rank_id' =&gt; 2 ],</v>
      </c>
    </row>
    <row r="65" spans="1:26" x14ac:dyDescent="0.2">
      <c r="A65" s="30">
        <v>115</v>
      </c>
      <c r="B65" s="30">
        <f>VLOOKUP(C65,Sessions!C:D,2,FALSE)</f>
        <v>13</v>
      </c>
      <c r="C65" s="31">
        <v>44330.75</v>
      </c>
      <c r="D65" s="64">
        <f>VLOOKUP(E65,'Age Groups'!B:C,2,FALSE)</f>
        <v>3</v>
      </c>
      <c r="E65" s="31" t="s">
        <v>1149</v>
      </c>
      <c r="F65" s="64">
        <f>VLOOKUP(G65,Items!J:L,3,FALSE)</f>
        <v>1</v>
      </c>
      <c r="G65" s="31" t="s">
        <v>921</v>
      </c>
      <c r="H65" s="31" t="s">
        <v>1110</v>
      </c>
      <c r="I65" s="64" t="str">
        <f>RIGHT(K65,1)</f>
        <v>2</v>
      </c>
      <c r="J65" s="31"/>
      <c r="K65" s="31" t="s">
        <v>917</v>
      </c>
      <c r="L65" s="32" t="s">
        <v>936</v>
      </c>
      <c r="M65" s="32" t="s">
        <v>987</v>
      </c>
      <c r="N65" s="61">
        <f>VLOOKUP(O65,Clubs!D:E,2,FALSE)</f>
        <v>6</v>
      </c>
      <c r="O65" s="32" t="s">
        <v>16</v>
      </c>
      <c r="P65" s="32" t="s">
        <v>987</v>
      </c>
      <c r="Q65" s="32"/>
      <c r="U65" s="30" t="str">
        <f>"c"&amp;N65&amp;"ag"&amp;D65&amp;"y2d10"&amp;I65</f>
        <v>c6ag3y2d102</v>
      </c>
      <c r="V65" s="30">
        <f>VLOOKUP(U65,Cohorts!A:B,2,FALSE)</f>
        <v>218</v>
      </c>
      <c r="W65" s="30" t="str">
        <f>"            [ 'cohort_id' =&gt; "&amp;V65&amp;",  'team_rank_id' =&gt; "&amp;P65&amp;" ],"</f>
        <v xml:space="preserve">            [ 'cohort_id' =&gt; 218,  'team_rank_id' =&gt; 2 ],</v>
      </c>
      <c r="X65" s="30" t="str">
        <f>"                'competition_id' =&gt; 1, // this is May 2021###                'age_group_id'   =&gt; "&amp;D65&amp;", ###                'start'          =&gt; '"&amp;TEXT(C65,"yyyy-mm-dd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5" s="30" t="str">
        <f t="shared" si="0"/>
        <v xml:space="preserve">            [ 'session_id' =&gt; 13, 'division_id' =&gt; 102 ],</v>
      </c>
      <c r="Z65" s="30" t="str">
        <f t="shared" si="1"/>
        <v xml:space="preserve">            [ 'session_id' =&gt;   13, 'team_rank_id' =&gt; 2 ],</v>
      </c>
    </row>
    <row r="66" spans="1:26" x14ac:dyDescent="0.2">
      <c r="A66" s="30">
        <v>121</v>
      </c>
      <c r="B66" s="30">
        <f>VLOOKUP(C66,Sessions!C:D,2,FALSE)</f>
        <v>13</v>
      </c>
      <c r="C66" s="31">
        <v>44330.75</v>
      </c>
      <c r="D66" s="64">
        <f>VLOOKUP(E66,'Age Groups'!B:C,2,FALSE)</f>
        <v>3</v>
      </c>
      <c r="E66" s="31" t="s">
        <v>1149</v>
      </c>
      <c r="F66" s="64">
        <f>VLOOKUP(G66,Items!J:L,3,FALSE)</f>
        <v>3</v>
      </c>
      <c r="G66" s="31" t="s">
        <v>928</v>
      </c>
      <c r="H66" s="31" t="s">
        <v>1110</v>
      </c>
      <c r="I66" s="64" t="str">
        <f>RIGHT(K66,1)</f>
        <v>2</v>
      </c>
      <c r="J66" s="31"/>
      <c r="K66" s="31" t="s">
        <v>917</v>
      </c>
      <c r="L66" s="32" t="s">
        <v>936</v>
      </c>
      <c r="M66" s="32" t="s">
        <v>1043</v>
      </c>
      <c r="N66" s="61">
        <f>VLOOKUP(O66,Clubs!D:E,2,FALSE)</f>
        <v>6</v>
      </c>
      <c r="O66" s="32" t="s">
        <v>16</v>
      </c>
      <c r="P66" s="32" t="s">
        <v>987</v>
      </c>
      <c r="Q66" s="32"/>
      <c r="U66" s="30" t="str">
        <f>"c"&amp;N66&amp;"ag"&amp;D66&amp;"y2d10"&amp;I66</f>
        <v>c6ag3y2d102</v>
      </c>
      <c r="V66" s="30">
        <f>VLOOKUP(U66,Cohorts!A:B,2,FALSE)</f>
        <v>218</v>
      </c>
      <c r="W66" s="30" t="str">
        <f>"            [ 'cohort_id' =&gt; "&amp;V66&amp;",  'team_rank_id' =&gt; "&amp;P66&amp;" ],"</f>
        <v xml:space="preserve">            [ 'cohort_id' =&gt; 218,  'team_rank_id' =&gt; 2 ],</v>
      </c>
      <c r="X66" s="30" t="str">
        <f>"                'competition_id' =&gt; 1, // this is May 2021###                'age_group_id'   =&gt; "&amp;D66&amp;", ###                'start'          =&gt; '"&amp;TEXT(C66,"yyyy-mm-dd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6" s="30" t="str">
        <f t="shared" si="0"/>
        <v xml:space="preserve">            [ 'session_id' =&gt; 13, 'division_id' =&gt; 102 ],</v>
      </c>
      <c r="Z66" s="30" t="str">
        <f t="shared" si="1"/>
        <v xml:space="preserve">            [ 'session_id' =&gt;   13, 'team_rank_id' =&gt; 2 ],</v>
      </c>
    </row>
    <row r="67" spans="1:26" ht="17" x14ac:dyDescent="0.2">
      <c r="A67" s="30">
        <v>124</v>
      </c>
      <c r="B67" s="30">
        <f>VLOOKUP(C67,Sessions!C:D,2,FALSE)</f>
        <v>13</v>
      </c>
      <c r="C67" s="31">
        <v>44330.75</v>
      </c>
      <c r="D67" s="64">
        <f>VLOOKUP(E67,'Age Groups'!B:C,2,FALSE)</f>
        <v>3</v>
      </c>
      <c r="E67" s="31" t="s">
        <v>1149</v>
      </c>
      <c r="F67" s="64">
        <f>VLOOKUP(G67,Items!J:L,3,FALSE)</f>
        <v>13</v>
      </c>
      <c r="G67" s="31" t="s">
        <v>929</v>
      </c>
      <c r="H67" s="31" t="s">
        <v>1109</v>
      </c>
      <c r="I67" s="64" t="str">
        <f>RIGHT(K67,1)</f>
        <v>2</v>
      </c>
      <c r="J67" s="31"/>
      <c r="K67" s="31" t="s">
        <v>917</v>
      </c>
      <c r="L67" s="32" t="s">
        <v>936</v>
      </c>
      <c r="M67" s="32" t="s">
        <v>987</v>
      </c>
      <c r="N67" s="61">
        <f>VLOOKUP(O67,Clubs!D:E,2,FALSE)</f>
        <v>6</v>
      </c>
      <c r="O67" s="32" t="s">
        <v>16</v>
      </c>
      <c r="P67" s="32" t="s">
        <v>987</v>
      </c>
      <c r="Q67" s="34" t="s">
        <v>605</v>
      </c>
      <c r="U67" s="30" t="str">
        <f>"c"&amp;N67&amp;"ag"&amp;D67&amp;"y2d10"&amp;I67</f>
        <v>c6ag3y2d102</v>
      </c>
      <c r="V67" s="30">
        <f>VLOOKUP(U67,Cohorts!A:B,2,FALSE)</f>
        <v>218</v>
      </c>
      <c r="W67" s="30" t="str">
        <f>"            [ 'cohort_id' =&gt; "&amp;V67&amp;",  'team_rank_id' =&gt; "&amp;P67&amp;" ],"</f>
        <v xml:space="preserve">            [ 'cohort_id' =&gt; 218,  'team_rank_id' =&gt; 2 ],</v>
      </c>
      <c r="X67" s="30" t="str">
        <f>"                'competition_id' =&gt; 1, // this is May 2021###                'age_group_id'   =&gt; "&amp;D67&amp;", ###                'start'          =&gt; '"&amp;TEXT(C67,"yyyy-mm-dd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7" s="30" t="str">
        <f t="shared" ref="Y67:Y130" si="2" xml:space="preserve"> "            [ 'session_id' =&gt; "&amp;B67&amp;", 'division_id' =&gt; 10"&amp;I67&amp;" ],"</f>
        <v xml:space="preserve">            [ 'session_id' =&gt; 13, 'division_id' =&gt; 102 ],</v>
      </c>
      <c r="Z67" s="30" t="str">
        <f t="shared" ref="Z67:Z130" si="3">"            [ 'session_id' =&gt;   "&amp;B67&amp;", 'team_rank_id' =&gt; "&amp;P67&amp;" ],"</f>
        <v xml:space="preserve">            [ 'session_id' =&gt;   13, 'team_rank_id' =&gt; 2 ],</v>
      </c>
    </row>
    <row r="68" spans="1:26" x14ac:dyDescent="0.2">
      <c r="A68" s="30">
        <v>114</v>
      </c>
      <c r="B68" s="30">
        <f>VLOOKUP(C68,Sessions!C:D,2,FALSE)</f>
        <v>13</v>
      </c>
      <c r="C68" s="31">
        <v>44330.75</v>
      </c>
      <c r="D68" s="64">
        <f>VLOOKUP(E68,'Age Groups'!B:C,2,FALSE)</f>
        <v>3</v>
      </c>
      <c r="E68" s="31" t="s">
        <v>1149</v>
      </c>
      <c r="F68" s="64">
        <f>VLOOKUP(G68,Items!J:L,3,FALSE)</f>
        <v>1</v>
      </c>
      <c r="G68" s="31" t="s">
        <v>921</v>
      </c>
      <c r="H68" s="31" t="s">
        <v>1110</v>
      </c>
      <c r="I68" s="64" t="str">
        <f>RIGHT(K68,1)</f>
        <v>2</v>
      </c>
      <c r="J68" s="31"/>
      <c r="K68" s="31" t="s">
        <v>917</v>
      </c>
      <c r="L68" s="32" t="s">
        <v>936</v>
      </c>
      <c r="M68" s="32" t="s">
        <v>939</v>
      </c>
      <c r="N68" s="61">
        <f>VLOOKUP(O68,Clubs!D:E,2,FALSE)</f>
        <v>6</v>
      </c>
      <c r="O68" s="32" t="s">
        <v>16</v>
      </c>
      <c r="P68" s="32" t="s">
        <v>1018</v>
      </c>
      <c r="Q68" s="32"/>
      <c r="U68" s="30" t="str">
        <f>"c"&amp;N68&amp;"ag"&amp;D68&amp;"y2d10"&amp;I68</f>
        <v>c6ag3y2d102</v>
      </c>
      <c r="V68" s="30">
        <f>VLOOKUP(U68,Cohorts!A:B,2,FALSE)</f>
        <v>218</v>
      </c>
      <c r="W68" s="30" t="str">
        <f>"            [ 'cohort_id' =&gt; "&amp;V68&amp;",  'team_rank_id' =&gt; "&amp;P68&amp;" ],"</f>
        <v xml:space="preserve">            [ 'cohort_id' =&gt; 218,  'team_rank_id' =&gt; 3 ],</v>
      </c>
      <c r="X68" s="30" t="str">
        <f>"                'competition_id' =&gt; 1, // this is May 2021###                'age_group_id'   =&gt; "&amp;D68&amp;", ###                'start'          =&gt; '"&amp;TEXT(C68,"yyyy-mm-dd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8" s="30" t="str">
        <f t="shared" si="2"/>
        <v xml:space="preserve">            [ 'session_id' =&gt; 13, 'division_id' =&gt; 102 ],</v>
      </c>
      <c r="Z68" s="30" t="str">
        <f t="shared" si="3"/>
        <v xml:space="preserve">            [ 'session_id' =&gt;   13, 'team_rank_id' =&gt; 3 ],</v>
      </c>
    </row>
    <row r="69" spans="1:26" x14ac:dyDescent="0.2">
      <c r="A69" s="30">
        <v>118</v>
      </c>
      <c r="B69" s="30">
        <f>VLOOKUP(C69,Sessions!C:D,2,FALSE)</f>
        <v>13</v>
      </c>
      <c r="C69" s="31">
        <v>44330.75</v>
      </c>
      <c r="D69" s="64">
        <f>VLOOKUP(E69,'Age Groups'!B:C,2,FALSE)</f>
        <v>3</v>
      </c>
      <c r="E69" s="31" t="s">
        <v>1149</v>
      </c>
      <c r="F69" s="64">
        <f>VLOOKUP(G69,Items!J:L,3,FALSE)</f>
        <v>3</v>
      </c>
      <c r="G69" s="31" t="s">
        <v>928</v>
      </c>
      <c r="H69" s="31" t="s">
        <v>1110</v>
      </c>
      <c r="I69" s="64" t="str">
        <f>RIGHT(K69,1)</f>
        <v>2</v>
      </c>
      <c r="J69" s="31"/>
      <c r="K69" s="31" t="s">
        <v>917</v>
      </c>
      <c r="L69" s="32" t="s">
        <v>936</v>
      </c>
      <c r="M69" s="32" t="s">
        <v>939</v>
      </c>
      <c r="N69" s="61">
        <f>VLOOKUP(O69,Clubs!D:E,2,FALSE)</f>
        <v>6</v>
      </c>
      <c r="O69" s="32" t="s">
        <v>16</v>
      </c>
      <c r="P69" s="32" t="s">
        <v>1018</v>
      </c>
      <c r="Q69" s="32"/>
      <c r="U69" s="30" t="str">
        <f>"c"&amp;N69&amp;"ag"&amp;D69&amp;"y2d10"&amp;I69</f>
        <v>c6ag3y2d102</v>
      </c>
      <c r="V69" s="30">
        <f>VLOOKUP(U69,Cohorts!A:B,2,FALSE)</f>
        <v>218</v>
      </c>
      <c r="W69" s="30" t="str">
        <f>"            [ 'cohort_id' =&gt; "&amp;V69&amp;",  'team_rank_id' =&gt; "&amp;P69&amp;" ],"</f>
        <v xml:space="preserve">            [ 'cohort_id' =&gt; 218,  'team_rank_id' =&gt; 3 ],</v>
      </c>
      <c r="X69" s="30" t="str">
        <f>"                'competition_id' =&gt; 1, // this is May 2021###                'age_group_id'   =&gt; "&amp;D69&amp;", ###                'start'          =&gt; '"&amp;TEXT(C69,"yyyy-mm-dd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69" s="30" t="str">
        <f t="shared" si="2"/>
        <v xml:space="preserve">            [ 'session_id' =&gt; 13, 'division_id' =&gt; 102 ],</v>
      </c>
      <c r="Z69" s="30" t="str">
        <f t="shared" si="3"/>
        <v xml:space="preserve">            [ 'session_id' =&gt;   13, 'team_rank_id' =&gt; 3 ],</v>
      </c>
    </row>
    <row r="70" spans="1:26" ht="17" x14ac:dyDescent="0.2">
      <c r="A70" s="30">
        <v>123</v>
      </c>
      <c r="B70" s="30">
        <f>VLOOKUP(C70,Sessions!C:D,2,FALSE)</f>
        <v>13</v>
      </c>
      <c r="C70" s="31">
        <v>44330.75</v>
      </c>
      <c r="D70" s="64">
        <f>VLOOKUP(E70,'Age Groups'!B:C,2,FALSE)</f>
        <v>3</v>
      </c>
      <c r="E70" s="31" t="s">
        <v>1149</v>
      </c>
      <c r="F70" s="64">
        <f>VLOOKUP(G70,Items!J:L,3,FALSE)</f>
        <v>13</v>
      </c>
      <c r="G70" s="31" t="s">
        <v>929</v>
      </c>
      <c r="H70" s="31" t="s">
        <v>1109</v>
      </c>
      <c r="I70" s="64" t="str">
        <f>RIGHT(K70,1)</f>
        <v>2</v>
      </c>
      <c r="J70" s="31"/>
      <c r="K70" s="31" t="s">
        <v>917</v>
      </c>
      <c r="L70" s="32" t="s">
        <v>936</v>
      </c>
      <c r="M70" s="32" t="s">
        <v>939</v>
      </c>
      <c r="N70" s="61">
        <f>VLOOKUP(O70,Clubs!D:E,2,FALSE)</f>
        <v>6</v>
      </c>
      <c r="O70" s="32" t="s">
        <v>16</v>
      </c>
      <c r="P70" s="32" t="s">
        <v>1018</v>
      </c>
      <c r="Q70" s="34" t="s">
        <v>604</v>
      </c>
      <c r="U70" s="30" t="str">
        <f>"c"&amp;N70&amp;"ag"&amp;D70&amp;"y2d10"&amp;I70</f>
        <v>c6ag3y2d102</v>
      </c>
      <c r="V70" s="30">
        <f>VLOOKUP(U70,Cohorts!A:B,2,FALSE)</f>
        <v>218</v>
      </c>
      <c r="W70" s="30" t="str">
        <f>"            [ 'cohort_id' =&gt; "&amp;V70&amp;",  'team_rank_id' =&gt; "&amp;P70&amp;" ],"</f>
        <v xml:space="preserve">            [ 'cohort_id' =&gt; 218,  'team_rank_id' =&gt; 3 ],</v>
      </c>
      <c r="X70" s="30" t="str">
        <f>"                'competition_id' =&gt; 1, // this is May 2021###                'age_group_id'   =&gt; "&amp;D70&amp;", ###                'start'          =&gt; '"&amp;TEXT(C70,"yyyy-mm-dd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70" s="30" t="str">
        <f t="shared" si="2"/>
        <v xml:space="preserve">            [ 'session_id' =&gt; 13, 'division_id' =&gt; 102 ],</v>
      </c>
      <c r="Z70" s="30" t="str">
        <f t="shared" si="3"/>
        <v xml:space="preserve">            [ 'session_id' =&gt;   13, 'team_rank_id' =&gt; 3 ],</v>
      </c>
    </row>
    <row r="71" spans="1:26" x14ac:dyDescent="0.2">
      <c r="A71" s="30">
        <v>117</v>
      </c>
      <c r="B71" s="30">
        <f>VLOOKUP(C71,Sessions!C:D,2,FALSE)</f>
        <v>13</v>
      </c>
      <c r="C71" s="31">
        <v>44330.75</v>
      </c>
      <c r="D71" s="64">
        <f>VLOOKUP(E71,'Age Groups'!B:C,2,FALSE)</f>
        <v>3</v>
      </c>
      <c r="E71" s="31" t="s">
        <v>1149</v>
      </c>
      <c r="F71" s="64">
        <f>VLOOKUP(G71,Items!J:L,3,FALSE)</f>
        <v>1</v>
      </c>
      <c r="G71" s="31" t="s">
        <v>921</v>
      </c>
      <c r="H71" s="31" t="s">
        <v>1110</v>
      </c>
      <c r="I71" s="64" t="str">
        <f>RIGHT(K71,1)</f>
        <v>2</v>
      </c>
      <c r="J71" s="31"/>
      <c r="K71" s="31" t="s">
        <v>917</v>
      </c>
      <c r="L71" s="32" t="s">
        <v>936</v>
      </c>
      <c r="M71" s="32" t="s">
        <v>1043</v>
      </c>
      <c r="N71" s="61">
        <f>VLOOKUP(O71,Clubs!D:E,2,FALSE)</f>
        <v>15</v>
      </c>
      <c r="O71" s="32" t="s">
        <v>1087</v>
      </c>
      <c r="P71" s="32" t="s">
        <v>987</v>
      </c>
      <c r="Q71" s="32"/>
      <c r="U71" s="30" t="str">
        <f>"c"&amp;N71&amp;"ag"&amp;D71&amp;"y2d10"&amp;I71</f>
        <v>c15ag3y2d102</v>
      </c>
      <c r="V71" s="30">
        <f>VLOOKUP(U71,Cohorts!A:B,2,FALSE)</f>
        <v>43</v>
      </c>
      <c r="W71" s="30" t="str">
        <f>"            [ 'cohort_id' =&gt; "&amp;V71&amp;",  'team_rank_id' =&gt; "&amp;P71&amp;" ],"</f>
        <v xml:space="preserve">            [ 'cohort_id' =&gt; 43,  'team_rank_id' =&gt; 2 ],</v>
      </c>
      <c r="X71" s="30" t="str">
        <f>"                'competition_id' =&gt; 1, // this is May 2021###                'age_group_id'   =&gt; "&amp;D71&amp;", ###                'start'          =&gt; '"&amp;TEXT(C71,"yyyy-mm-dd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71" s="30" t="str">
        <f t="shared" si="2"/>
        <v xml:space="preserve">            [ 'session_id' =&gt; 13, 'division_id' =&gt; 102 ],</v>
      </c>
      <c r="Z71" s="30" t="str">
        <f t="shared" si="3"/>
        <v xml:space="preserve">            [ 'session_id' =&gt;   13, 'team_rank_id' =&gt; 2 ],</v>
      </c>
    </row>
    <row r="72" spans="1:26" x14ac:dyDescent="0.2">
      <c r="A72" s="30">
        <v>120</v>
      </c>
      <c r="B72" s="30">
        <f>VLOOKUP(C72,Sessions!C:D,2,FALSE)</f>
        <v>13</v>
      </c>
      <c r="C72" s="31">
        <v>44330.75</v>
      </c>
      <c r="D72" s="64">
        <f>VLOOKUP(E72,'Age Groups'!B:C,2,FALSE)</f>
        <v>3</v>
      </c>
      <c r="E72" s="31" t="s">
        <v>1149</v>
      </c>
      <c r="F72" s="64">
        <f>VLOOKUP(G72,Items!J:L,3,FALSE)</f>
        <v>3</v>
      </c>
      <c r="G72" s="31" t="s">
        <v>928</v>
      </c>
      <c r="H72" s="31" t="s">
        <v>1110</v>
      </c>
      <c r="I72" s="64" t="str">
        <f>RIGHT(K72,1)</f>
        <v>2</v>
      </c>
      <c r="J72" s="31"/>
      <c r="K72" s="31" t="s">
        <v>917</v>
      </c>
      <c r="L72" s="32" t="s">
        <v>936</v>
      </c>
      <c r="M72" s="32" t="s">
        <v>1018</v>
      </c>
      <c r="N72" s="61">
        <f>VLOOKUP(O72,Clubs!D:E,2,FALSE)</f>
        <v>15</v>
      </c>
      <c r="O72" s="32" t="s">
        <v>1087</v>
      </c>
      <c r="P72" s="32" t="s">
        <v>987</v>
      </c>
      <c r="Q72" s="32"/>
      <c r="U72" s="30" t="str">
        <f>"c"&amp;N72&amp;"ag"&amp;D72&amp;"y2d10"&amp;I72</f>
        <v>c15ag3y2d102</v>
      </c>
      <c r="V72" s="30">
        <f>VLOOKUP(U72,Cohorts!A:B,2,FALSE)</f>
        <v>43</v>
      </c>
      <c r="W72" s="30" t="str">
        <f>"            [ 'cohort_id' =&gt; "&amp;V72&amp;",  'team_rank_id' =&gt; "&amp;P72&amp;" ],"</f>
        <v xml:space="preserve">            [ 'cohort_id' =&gt; 43,  'team_rank_id' =&gt; 2 ],</v>
      </c>
      <c r="X72" s="30" t="str">
        <f>"                'competition_id' =&gt; 1, // this is May 2021###                'age_group_id'   =&gt; "&amp;D72&amp;", ###                'start'          =&gt; '"&amp;TEXT(C72,"yyyy-mm-dd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72" s="30" t="str">
        <f t="shared" si="2"/>
        <v xml:space="preserve">            [ 'session_id' =&gt; 13, 'division_id' =&gt; 102 ],</v>
      </c>
      <c r="Z72" s="30" t="str">
        <f t="shared" si="3"/>
        <v xml:space="preserve">            [ 'session_id' =&gt;   13, 'team_rank_id' =&gt; 2 ],</v>
      </c>
    </row>
    <row r="73" spans="1:26" ht="17" x14ac:dyDescent="0.2">
      <c r="A73" s="30">
        <v>126</v>
      </c>
      <c r="B73" s="30">
        <f>VLOOKUP(C73,Sessions!C:D,2,FALSE)</f>
        <v>13</v>
      </c>
      <c r="C73" s="31">
        <v>44330.75</v>
      </c>
      <c r="D73" s="64">
        <f>VLOOKUP(E73,'Age Groups'!B:C,2,FALSE)</f>
        <v>3</v>
      </c>
      <c r="E73" s="31" t="s">
        <v>1149</v>
      </c>
      <c r="F73" s="64">
        <f>VLOOKUP(G73,Items!J:L,3,FALSE)</f>
        <v>13</v>
      </c>
      <c r="G73" s="31" t="s">
        <v>929</v>
      </c>
      <c r="H73" s="31" t="s">
        <v>1109</v>
      </c>
      <c r="I73" s="64" t="str">
        <f>RIGHT(K73,1)</f>
        <v>2</v>
      </c>
      <c r="J73" s="31"/>
      <c r="K73" s="31" t="s">
        <v>917</v>
      </c>
      <c r="L73" s="32" t="s">
        <v>936</v>
      </c>
      <c r="M73" s="32" t="s">
        <v>1043</v>
      </c>
      <c r="N73" s="61">
        <f>VLOOKUP(O73,Clubs!D:E,2,FALSE)</f>
        <v>15</v>
      </c>
      <c r="O73" s="32" t="s">
        <v>1087</v>
      </c>
      <c r="P73" s="32" t="s">
        <v>987</v>
      </c>
      <c r="Q73" s="34" t="s">
        <v>556</v>
      </c>
      <c r="U73" s="30" t="str">
        <f>"c"&amp;N73&amp;"ag"&amp;D73&amp;"y2d10"&amp;I73</f>
        <v>c15ag3y2d102</v>
      </c>
      <c r="V73" s="30">
        <f>VLOOKUP(U73,Cohorts!A:B,2,FALSE)</f>
        <v>43</v>
      </c>
      <c r="W73" s="30" t="str">
        <f>"            [ 'cohort_id' =&gt; "&amp;V73&amp;",  'team_rank_id' =&gt; "&amp;P73&amp;" ],"</f>
        <v xml:space="preserve">            [ 'cohort_id' =&gt; 43,  'team_rank_id' =&gt; 2 ],</v>
      </c>
      <c r="X73" s="30" t="str">
        <f>"                'competition_id' =&gt; 1, // this is May 2021###                'age_group_id'   =&gt; "&amp;D73&amp;", ###                'start'          =&gt; '"&amp;TEXT(C73,"yyyy-mm-dd hh:mm:ss")&amp;"', ###            ], ["</f>
        <v xml:space="preserve">                'competition_id' =&gt; 1, // this is May 2021###                'age_group_id'   =&gt; 3, ###                'start'          =&gt; '2021-05-14 18:00:00', ###            ], [</v>
      </c>
      <c r="Y73" s="30" t="str">
        <f t="shared" si="2"/>
        <v xml:space="preserve">            [ 'session_id' =&gt; 13, 'division_id' =&gt; 102 ],</v>
      </c>
      <c r="Z73" s="30" t="str">
        <f t="shared" si="3"/>
        <v xml:space="preserve">            [ 'session_id' =&gt;   13, 'team_rank_id' =&gt; 2 ],</v>
      </c>
    </row>
    <row r="74" spans="1:26" x14ac:dyDescent="0.2">
      <c r="A74" s="30">
        <v>180</v>
      </c>
      <c r="B74" s="30">
        <f>VLOOKUP(C74,Sessions!C:D,2,FALSE)</f>
        <v>16</v>
      </c>
      <c r="C74" s="31">
        <v>44334.8125</v>
      </c>
      <c r="D74" s="64">
        <f>VLOOKUP(E74,'Age Groups'!B:C,2,FALSE)</f>
        <v>6</v>
      </c>
      <c r="E74" s="31" t="s">
        <v>1091</v>
      </c>
      <c r="F74" s="64">
        <f>VLOOKUP(G74,Items!J:L,3,FALSE)</f>
        <v>1</v>
      </c>
      <c r="G74" s="31" t="s">
        <v>921</v>
      </c>
      <c r="H74" s="31" t="s">
        <v>1110</v>
      </c>
      <c r="I74" s="64" t="str">
        <f>RIGHT(K74,1)</f>
        <v>3</v>
      </c>
      <c r="J74" s="31"/>
      <c r="K74" s="31" t="s">
        <v>918</v>
      </c>
      <c r="L74" s="36"/>
      <c r="M74" s="36" t="s">
        <v>939</v>
      </c>
      <c r="N74" s="61">
        <f>VLOOKUP(O74,Clubs!D:E,2,FALSE)</f>
        <v>10</v>
      </c>
      <c r="O74" s="36" t="s">
        <v>31</v>
      </c>
      <c r="P74" s="61">
        <v>1</v>
      </c>
      <c r="Q74" s="32"/>
      <c r="U74" s="30" t="str">
        <f>"c"&amp;N74&amp;"ag"&amp;D74&amp;"y2d10"&amp;I74</f>
        <v>c10ag6y2d103</v>
      </c>
      <c r="V74" s="30">
        <f>VLOOKUP(U74,Cohorts!A:B,2,FALSE)</f>
        <v>11</v>
      </c>
      <c r="W74" s="30" t="str">
        <f>"            [ 'cohort_id' =&gt; "&amp;V74&amp;",  'team_rank_id' =&gt; "&amp;P74&amp;" ],"</f>
        <v xml:space="preserve">            [ 'cohort_id' =&gt; 11,  'team_rank_id' =&gt; 1 ],</v>
      </c>
      <c r="X74" s="30" t="str">
        <f>"                'competition_id' =&gt; 1, // this is May 2021###                'age_group_id'   =&gt; "&amp;D74&amp;", ###                'start'          =&gt; '"&amp;TEXT(C74,"yyyy-mm-dd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74" s="30" t="str">
        <f t="shared" si="2"/>
        <v xml:space="preserve">            [ 'session_id' =&gt; 16, 'division_id' =&gt; 103 ],</v>
      </c>
      <c r="Z74" s="30" t="str">
        <f t="shared" si="3"/>
        <v xml:space="preserve">            [ 'session_id' =&gt;   16, 'team_rank_id' =&gt; 1 ],</v>
      </c>
    </row>
    <row r="75" spans="1:26" x14ac:dyDescent="0.2">
      <c r="A75" s="30">
        <v>186</v>
      </c>
      <c r="B75" s="30">
        <f>VLOOKUP(C75,Sessions!C:D,2,FALSE)</f>
        <v>16</v>
      </c>
      <c r="C75" s="31">
        <v>44334.8125</v>
      </c>
      <c r="D75" s="64">
        <f>VLOOKUP(E75,'Age Groups'!B:C,2,FALSE)</f>
        <v>6</v>
      </c>
      <c r="E75" s="31" t="s">
        <v>1091</v>
      </c>
      <c r="F75" s="64">
        <f>VLOOKUP(G75,Items!J:L,3,FALSE)</f>
        <v>4</v>
      </c>
      <c r="G75" s="31" t="s">
        <v>916</v>
      </c>
      <c r="H75" s="31" t="s">
        <v>1110</v>
      </c>
      <c r="I75" s="64" t="str">
        <f>RIGHT(K75,1)</f>
        <v>3</v>
      </c>
      <c r="J75" s="31"/>
      <c r="K75" s="31" t="s">
        <v>918</v>
      </c>
      <c r="L75" s="36"/>
      <c r="M75" s="36" t="s">
        <v>987</v>
      </c>
      <c r="N75" s="61">
        <f>VLOOKUP(O75,Clubs!D:E,2,FALSE)</f>
        <v>10</v>
      </c>
      <c r="O75" s="36" t="s">
        <v>31</v>
      </c>
      <c r="P75" s="61">
        <v>1</v>
      </c>
      <c r="Q75" s="32"/>
      <c r="U75" s="30" t="str">
        <f>"c"&amp;N75&amp;"ag"&amp;D75&amp;"y2d10"&amp;I75</f>
        <v>c10ag6y2d103</v>
      </c>
      <c r="V75" s="30">
        <f>VLOOKUP(U75,Cohorts!A:B,2,FALSE)</f>
        <v>11</v>
      </c>
      <c r="W75" s="30" t="str">
        <f>"            [ 'cohort_id' =&gt; "&amp;V75&amp;",  'team_rank_id' =&gt; "&amp;P75&amp;" ],"</f>
        <v xml:space="preserve">            [ 'cohort_id' =&gt; 11,  'team_rank_id' =&gt; 1 ],</v>
      </c>
      <c r="X75" s="30" t="str">
        <f>"                'competition_id' =&gt; 1, // this is May 2021###                'age_group_id'   =&gt; "&amp;D75&amp;", ###                'start'          =&gt; '"&amp;TEXT(C75,"yyyy-mm-dd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75" s="30" t="str">
        <f t="shared" si="2"/>
        <v xml:space="preserve">            [ 'session_id' =&gt; 16, 'division_id' =&gt; 103 ],</v>
      </c>
      <c r="Z75" s="30" t="str">
        <f t="shared" si="3"/>
        <v xml:space="preserve">            [ 'session_id' =&gt;   16, 'team_rank_id' =&gt; 1 ],</v>
      </c>
    </row>
    <row r="76" spans="1:26" ht="17" x14ac:dyDescent="0.2">
      <c r="A76" s="30">
        <v>194</v>
      </c>
      <c r="B76" s="30">
        <f>VLOOKUP(C76,Sessions!C:D,2,FALSE)</f>
        <v>16</v>
      </c>
      <c r="C76" s="31">
        <v>44334.8125</v>
      </c>
      <c r="D76" s="64">
        <f>VLOOKUP(E76,'Age Groups'!B:C,2,FALSE)</f>
        <v>6</v>
      </c>
      <c r="E76" s="31" t="s">
        <v>1091</v>
      </c>
      <c r="F76" s="64">
        <f>VLOOKUP(G76,Items!J:L,3,FALSE)</f>
        <v>6</v>
      </c>
      <c r="G76" s="31" t="s">
        <v>927</v>
      </c>
      <c r="H76" s="31" t="s">
        <v>1109</v>
      </c>
      <c r="I76" s="64" t="str">
        <f>RIGHT(K76,1)</f>
        <v>3</v>
      </c>
      <c r="J76" s="31"/>
      <c r="K76" s="31" t="s">
        <v>918</v>
      </c>
      <c r="L76" s="36"/>
      <c r="M76" s="36" t="s">
        <v>1058</v>
      </c>
      <c r="N76" s="61">
        <f>VLOOKUP(O76,Clubs!D:E,2,FALSE)</f>
        <v>10</v>
      </c>
      <c r="O76" s="36" t="s">
        <v>31</v>
      </c>
      <c r="P76" s="61">
        <v>1</v>
      </c>
      <c r="Q76" s="34" t="s">
        <v>676</v>
      </c>
      <c r="U76" s="30" t="str">
        <f>"c"&amp;N76&amp;"ag"&amp;D76&amp;"y2d10"&amp;I76</f>
        <v>c10ag6y2d103</v>
      </c>
      <c r="V76" s="30">
        <f>VLOOKUP(U76,Cohorts!A:B,2,FALSE)</f>
        <v>11</v>
      </c>
      <c r="W76" s="30" t="str">
        <f>"            [ 'cohort_id' =&gt; "&amp;V76&amp;",  'team_rank_id' =&gt; "&amp;P76&amp;" ],"</f>
        <v xml:space="preserve">            [ 'cohort_id' =&gt; 11,  'team_rank_id' =&gt; 1 ],</v>
      </c>
      <c r="X76" s="30" t="str">
        <f>"                'competition_id' =&gt; 1, // this is May 2021###                'age_group_id'   =&gt; "&amp;D76&amp;", ###                'start'          =&gt; '"&amp;TEXT(C76,"yyyy-mm-dd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76" s="30" t="str">
        <f t="shared" si="2"/>
        <v xml:space="preserve">            [ 'session_id' =&gt; 16, 'division_id' =&gt; 103 ],</v>
      </c>
      <c r="Z76" s="30" t="str">
        <f t="shared" si="3"/>
        <v xml:space="preserve">            [ 'session_id' =&gt;   16, 'team_rank_id' =&gt; 1 ],</v>
      </c>
    </row>
    <row r="77" spans="1:26" x14ac:dyDescent="0.2">
      <c r="A77" s="30">
        <v>183</v>
      </c>
      <c r="B77" s="30">
        <f>VLOOKUP(C77,Sessions!C:D,2,FALSE)</f>
        <v>16</v>
      </c>
      <c r="C77" s="31">
        <v>44334.8125</v>
      </c>
      <c r="D77" s="64">
        <f>VLOOKUP(E77,'Age Groups'!B:C,2,FALSE)</f>
        <v>6</v>
      </c>
      <c r="E77" s="31" t="s">
        <v>1091</v>
      </c>
      <c r="F77" s="64">
        <f>VLOOKUP(G77,Items!J:L,3,FALSE)</f>
        <v>1</v>
      </c>
      <c r="G77" s="31" t="s">
        <v>921</v>
      </c>
      <c r="H77" s="31" t="s">
        <v>1110</v>
      </c>
      <c r="I77" s="64" t="str">
        <f>RIGHT(K77,1)</f>
        <v>3</v>
      </c>
      <c r="J77" s="31"/>
      <c r="K77" s="31" t="s">
        <v>918</v>
      </c>
      <c r="L77" s="36"/>
      <c r="M77" s="36" t="s">
        <v>1043</v>
      </c>
      <c r="N77" s="61">
        <f>VLOOKUP(O77,Clubs!D:E,2,FALSE)</f>
        <v>31</v>
      </c>
      <c r="O77" s="36" t="s">
        <v>113</v>
      </c>
      <c r="P77" s="61">
        <v>1</v>
      </c>
      <c r="Q77" s="32"/>
      <c r="U77" s="30" t="str">
        <f>"c"&amp;N77&amp;"ag"&amp;D77&amp;"y2d10"&amp;I77</f>
        <v>c31ag6y2d103</v>
      </c>
      <c r="V77" s="30">
        <f>VLOOKUP(U77,Cohorts!A:B,2,FALSE)</f>
        <v>143</v>
      </c>
      <c r="W77" s="30" t="str">
        <f>"            [ 'cohort_id' =&gt; "&amp;V77&amp;",  'team_rank_id' =&gt; "&amp;P77&amp;" ],"</f>
        <v xml:space="preserve">            [ 'cohort_id' =&gt; 143,  'team_rank_id' =&gt; 1 ],</v>
      </c>
      <c r="X77" s="30" t="str">
        <f>"                'competition_id' =&gt; 1, // this is May 2021###                'age_group_id'   =&gt; "&amp;D77&amp;", ###                'start'          =&gt; '"&amp;TEXT(C77,"yyyy-mm-dd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77" s="30" t="str">
        <f t="shared" si="2"/>
        <v xml:space="preserve">            [ 'session_id' =&gt; 16, 'division_id' =&gt; 103 ],</v>
      </c>
      <c r="Z77" s="30" t="str">
        <f t="shared" si="3"/>
        <v xml:space="preserve">            [ 'session_id' =&gt;   16, 'team_rank_id' =&gt; 1 ],</v>
      </c>
    </row>
    <row r="78" spans="1:26" x14ac:dyDescent="0.2">
      <c r="A78" s="30">
        <v>188</v>
      </c>
      <c r="B78" s="30">
        <f>VLOOKUP(C78,Sessions!C:D,2,FALSE)</f>
        <v>16</v>
      </c>
      <c r="C78" s="31">
        <v>44334.8125</v>
      </c>
      <c r="D78" s="64">
        <f>VLOOKUP(E78,'Age Groups'!B:C,2,FALSE)</f>
        <v>6</v>
      </c>
      <c r="E78" s="31" t="s">
        <v>1091</v>
      </c>
      <c r="F78" s="64">
        <f>VLOOKUP(G78,Items!J:L,3,FALSE)</f>
        <v>4</v>
      </c>
      <c r="G78" s="31" t="s">
        <v>916</v>
      </c>
      <c r="H78" s="31" t="s">
        <v>1110</v>
      </c>
      <c r="I78" s="64" t="str">
        <f>RIGHT(K78,1)</f>
        <v>3</v>
      </c>
      <c r="J78" s="31"/>
      <c r="K78" s="31" t="s">
        <v>918</v>
      </c>
      <c r="L78" s="36"/>
      <c r="M78" s="36" t="s">
        <v>1043</v>
      </c>
      <c r="N78" s="61">
        <f>VLOOKUP(O78,Clubs!D:E,2,FALSE)</f>
        <v>31</v>
      </c>
      <c r="O78" s="36" t="s">
        <v>113</v>
      </c>
      <c r="P78" s="61">
        <v>1</v>
      </c>
      <c r="Q78" s="32"/>
      <c r="U78" s="30" t="str">
        <f>"c"&amp;N78&amp;"ag"&amp;D78&amp;"y2d10"&amp;I78</f>
        <v>c31ag6y2d103</v>
      </c>
      <c r="V78" s="30">
        <f>VLOOKUP(U78,Cohorts!A:B,2,FALSE)</f>
        <v>143</v>
      </c>
      <c r="W78" s="30" t="str">
        <f>"            [ 'cohort_id' =&gt; "&amp;V78&amp;",  'team_rank_id' =&gt; "&amp;P78&amp;" ],"</f>
        <v xml:space="preserve">            [ 'cohort_id' =&gt; 143,  'team_rank_id' =&gt; 1 ],</v>
      </c>
      <c r="X78" s="30" t="str">
        <f>"                'competition_id' =&gt; 1, // this is May 2021###                'age_group_id'   =&gt; "&amp;D78&amp;", ###                'start'          =&gt; '"&amp;TEXT(C78,"yyyy-mm-dd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78" s="30" t="str">
        <f t="shared" si="2"/>
        <v xml:space="preserve">            [ 'session_id' =&gt; 16, 'division_id' =&gt; 103 ],</v>
      </c>
      <c r="Z78" s="30" t="str">
        <f t="shared" si="3"/>
        <v xml:space="preserve">            [ 'session_id' =&gt;   16, 'team_rank_id' =&gt; 1 ],</v>
      </c>
    </row>
    <row r="79" spans="1:26" ht="17" x14ac:dyDescent="0.2">
      <c r="A79" s="30">
        <v>193</v>
      </c>
      <c r="B79" s="30">
        <f>VLOOKUP(C79,Sessions!C:D,2,FALSE)</f>
        <v>16</v>
      </c>
      <c r="C79" s="31">
        <v>44334.8125</v>
      </c>
      <c r="D79" s="64">
        <f>VLOOKUP(E79,'Age Groups'!B:C,2,FALSE)</f>
        <v>6</v>
      </c>
      <c r="E79" s="31" t="s">
        <v>1091</v>
      </c>
      <c r="F79" s="64">
        <f>VLOOKUP(G79,Items!J:L,3,FALSE)</f>
        <v>6</v>
      </c>
      <c r="G79" s="31" t="s">
        <v>927</v>
      </c>
      <c r="H79" s="31" t="s">
        <v>1109</v>
      </c>
      <c r="I79" s="64" t="str">
        <f>RIGHT(K79,1)</f>
        <v>3</v>
      </c>
      <c r="J79" s="31"/>
      <c r="K79" s="31" t="s">
        <v>918</v>
      </c>
      <c r="L79" s="36"/>
      <c r="M79" s="36" t="s">
        <v>1043</v>
      </c>
      <c r="N79" s="61">
        <f>VLOOKUP(O79,Clubs!D:E,2,FALSE)</f>
        <v>31</v>
      </c>
      <c r="O79" s="36" t="s">
        <v>113</v>
      </c>
      <c r="P79" s="61">
        <v>1</v>
      </c>
      <c r="Q79" s="34" t="s">
        <v>675</v>
      </c>
      <c r="U79" s="30" t="str">
        <f>"c"&amp;N79&amp;"ag"&amp;D79&amp;"y2d10"&amp;I79</f>
        <v>c31ag6y2d103</v>
      </c>
      <c r="V79" s="30">
        <f>VLOOKUP(U79,Cohorts!A:B,2,FALSE)</f>
        <v>143</v>
      </c>
      <c r="W79" s="30" t="str">
        <f>"            [ 'cohort_id' =&gt; "&amp;V79&amp;",  'team_rank_id' =&gt; "&amp;P79&amp;" ],"</f>
        <v xml:space="preserve">            [ 'cohort_id' =&gt; 143,  'team_rank_id' =&gt; 1 ],</v>
      </c>
      <c r="X79" s="30" t="str">
        <f>"                'competition_id' =&gt; 1, // this is May 2021###                'age_group_id'   =&gt; "&amp;D79&amp;", ###                'start'          =&gt; '"&amp;TEXT(C79,"yyyy-mm-dd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79" s="30" t="str">
        <f t="shared" si="2"/>
        <v xml:space="preserve">            [ 'session_id' =&gt; 16, 'division_id' =&gt; 103 ],</v>
      </c>
      <c r="Z79" s="30" t="str">
        <f t="shared" si="3"/>
        <v xml:space="preserve">            [ 'session_id' =&gt;   16, 'team_rank_id' =&gt; 1 ],</v>
      </c>
    </row>
    <row r="80" spans="1:26" x14ac:dyDescent="0.2">
      <c r="A80" s="30">
        <v>184</v>
      </c>
      <c r="B80" s="30">
        <f>VLOOKUP(C80,Sessions!C:D,2,FALSE)</f>
        <v>16</v>
      </c>
      <c r="C80" s="31">
        <v>44334.8125</v>
      </c>
      <c r="D80" s="64">
        <f>VLOOKUP(E80,'Age Groups'!B:C,2,FALSE)</f>
        <v>6</v>
      </c>
      <c r="E80" s="31" t="s">
        <v>1091</v>
      </c>
      <c r="F80" s="64">
        <f>VLOOKUP(G80,Items!J:L,3,FALSE)</f>
        <v>1</v>
      </c>
      <c r="G80" s="31" t="s">
        <v>921</v>
      </c>
      <c r="H80" s="31" t="s">
        <v>1110</v>
      </c>
      <c r="I80" s="64" t="str">
        <f>RIGHT(K80,1)</f>
        <v>3</v>
      </c>
      <c r="J80" s="31"/>
      <c r="K80" s="31" t="s">
        <v>918</v>
      </c>
      <c r="L80" s="36"/>
      <c r="M80" s="36" t="s">
        <v>1058</v>
      </c>
      <c r="N80" s="61">
        <f>VLOOKUP(O80,Clubs!D:E,2,FALSE)</f>
        <v>34</v>
      </c>
      <c r="O80" s="36" t="s">
        <v>124</v>
      </c>
      <c r="P80" s="61">
        <v>1</v>
      </c>
      <c r="Q80" s="32"/>
      <c r="U80" s="30" t="str">
        <f>"c"&amp;N80&amp;"ag"&amp;D80&amp;"y2d10"&amp;I80</f>
        <v>c34ag6y2d103</v>
      </c>
      <c r="V80" s="30">
        <f>VLOOKUP(U80,Cohorts!A:B,2,FALSE)</f>
        <v>153</v>
      </c>
      <c r="W80" s="30" t="str">
        <f>"            [ 'cohort_id' =&gt; "&amp;V80&amp;",  'team_rank_id' =&gt; "&amp;P80&amp;" ],"</f>
        <v xml:space="preserve">            [ 'cohort_id' =&gt; 153,  'team_rank_id' =&gt; 1 ],</v>
      </c>
      <c r="X80" s="30" t="str">
        <f>"                'competition_id' =&gt; 1, // this is May 2021###                'age_group_id'   =&gt; "&amp;D80&amp;", ###                'start'          =&gt; '"&amp;TEXT(C80,"yyyy-mm-dd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0" s="30" t="str">
        <f t="shared" si="2"/>
        <v xml:space="preserve">            [ 'session_id' =&gt; 16, 'division_id' =&gt; 103 ],</v>
      </c>
      <c r="Z80" s="30" t="str">
        <f t="shared" si="3"/>
        <v xml:space="preserve">            [ 'session_id' =&gt;   16, 'team_rank_id' =&gt; 1 ],</v>
      </c>
    </row>
    <row r="81" spans="1:26" x14ac:dyDescent="0.2">
      <c r="A81" s="30">
        <v>187</v>
      </c>
      <c r="B81" s="30">
        <f>VLOOKUP(C81,Sessions!C:D,2,FALSE)</f>
        <v>16</v>
      </c>
      <c r="C81" s="31">
        <v>44334.8125</v>
      </c>
      <c r="D81" s="64">
        <f>VLOOKUP(E81,'Age Groups'!B:C,2,FALSE)</f>
        <v>6</v>
      </c>
      <c r="E81" s="31" t="s">
        <v>1091</v>
      </c>
      <c r="F81" s="64">
        <f>VLOOKUP(G81,Items!J:L,3,FALSE)</f>
        <v>4</v>
      </c>
      <c r="G81" s="31" t="s">
        <v>916</v>
      </c>
      <c r="H81" s="31" t="s">
        <v>1110</v>
      </c>
      <c r="I81" s="64" t="str">
        <f>RIGHT(K81,1)</f>
        <v>3</v>
      </c>
      <c r="J81" s="31"/>
      <c r="K81" s="31" t="s">
        <v>918</v>
      </c>
      <c r="L81" s="36"/>
      <c r="M81" s="36" t="s">
        <v>1018</v>
      </c>
      <c r="N81" s="61">
        <f>VLOOKUP(O81,Clubs!D:E,2,FALSE)</f>
        <v>34</v>
      </c>
      <c r="O81" s="36" t="s">
        <v>124</v>
      </c>
      <c r="P81" s="61">
        <v>1</v>
      </c>
      <c r="Q81" s="32"/>
      <c r="U81" s="30" t="str">
        <f>"c"&amp;N81&amp;"ag"&amp;D81&amp;"y2d10"&amp;I81</f>
        <v>c34ag6y2d103</v>
      </c>
      <c r="V81" s="30">
        <f>VLOOKUP(U81,Cohorts!A:B,2,FALSE)</f>
        <v>153</v>
      </c>
      <c r="W81" s="30" t="str">
        <f>"            [ 'cohort_id' =&gt; "&amp;V81&amp;",  'team_rank_id' =&gt; "&amp;P81&amp;" ],"</f>
        <v xml:space="preserve">            [ 'cohort_id' =&gt; 153,  'team_rank_id' =&gt; 1 ],</v>
      </c>
      <c r="X81" s="30" t="str">
        <f>"                'competition_id' =&gt; 1, // this is May 2021###                'age_group_id'   =&gt; "&amp;D81&amp;", ###                'start'          =&gt; '"&amp;TEXT(C81,"yyyy-mm-dd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1" s="30" t="str">
        <f t="shared" si="2"/>
        <v xml:space="preserve">            [ 'session_id' =&gt; 16, 'division_id' =&gt; 103 ],</v>
      </c>
      <c r="Z81" s="30" t="str">
        <f t="shared" si="3"/>
        <v xml:space="preserve">            [ 'session_id' =&gt;   16, 'team_rank_id' =&gt; 1 ],</v>
      </c>
    </row>
    <row r="82" spans="1:26" ht="17" x14ac:dyDescent="0.2">
      <c r="A82" s="30">
        <v>190</v>
      </c>
      <c r="B82" s="30">
        <f>VLOOKUP(C82,Sessions!C:D,2,FALSE)</f>
        <v>16</v>
      </c>
      <c r="C82" s="31">
        <v>44334.8125</v>
      </c>
      <c r="D82" s="64">
        <f>VLOOKUP(E82,'Age Groups'!B:C,2,FALSE)</f>
        <v>6</v>
      </c>
      <c r="E82" s="31" t="s">
        <v>1091</v>
      </c>
      <c r="F82" s="64">
        <f>VLOOKUP(G82,Items!J:L,3,FALSE)</f>
        <v>6</v>
      </c>
      <c r="G82" s="31" t="s">
        <v>927</v>
      </c>
      <c r="H82" s="31" t="s">
        <v>1109</v>
      </c>
      <c r="I82" s="64" t="str">
        <f>RIGHT(K82,1)</f>
        <v>3</v>
      </c>
      <c r="J82" s="31"/>
      <c r="K82" s="31" t="s">
        <v>918</v>
      </c>
      <c r="L82" s="36"/>
      <c r="M82" s="36" t="s">
        <v>939</v>
      </c>
      <c r="N82" s="61">
        <f>VLOOKUP(O82,Clubs!D:E,2,FALSE)</f>
        <v>34</v>
      </c>
      <c r="O82" s="36" t="s">
        <v>124</v>
      </c>
      <c r="P82" s="61">
        <v>1</v>
      </c>
      <c r="Q82" s="34" t="s">
        <v>672</v>
      </c>
      <c r="U82" s="30" t="str">
        <f>"c"&amp;N82&amp;"ag"&amp;D82&amp;"y2d10"&amp;I82</f>
        <v>c34ag6y2d103</v>
      </c>
      <c r="V82" s="30">
        <f>VLOOKUP(U82,Cohorts!A:B,2,FALSE)</f>
        <v>153</v>
      </c>
      <c r="W82" s="30" t="str">
        <f>"            [ 'cohort_id' =&gt; "&amp;V82&amp;",  'team_rank_id' =&gt; "&amp;P82&amp;" ],"</f>
        <v xml:space="preserve">            [ 'cohort_id' =&gt; 153,  'team_rank_id' =&gt; 1 ],</v>
      </c>
      <c r="X82" s="30" t="str">
        <f>"                'competition_id' =&gt; 1, // this is May 2021###                'age_group_id'   =&gt; "&amp;D82&amp;", ###                'start'          =&gt; '"&amp;TEXT(C82,"yyyy-mm-dd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2" s="30" t="str">
        <f t="shared" si="2"/>
        <v xml:space="preserve">            [ 'session_id' =&gt; 16, 'division_id' =&gt; 103 ],</v>
      </c>
      <c r="Z82" s="30" t="str">
        <f t="shared" si="3"/>
        <v xml:space="preserve">            [ 'session_id' =&gt;   16, 'team_rank_id' =&gt; 1 ],</v>
      </c>
    </row>
    <row r="83" spans="1:26" x14ac:dyDescent="0.2">
      <c r="A83" s="30">
        <v>182</v>
      </c>
      <c r="B83" s="30">
        <f>VLOOKUP(C83,Sessions!C:D,2,FALSE)</f>
        <v>16</v>
      </c>
      <c r="C83" s="31">
        <v>44334.8125</v>
      </c>
      <c r="D83" s="64">
        <f>VLOOKUP(E83,'Age Groups'!B:C,2,FALSE)</f>
        <v>6</v>
      </c>
      <c r="E83" s="31" t="s">
        <v>1091</v>
      </c>
      <c r="F83" s="64">
        <f>VLOOKUP(G83,Items!J:L,3,FALSE)</f>
        <v>1</v>
      </c>
      <c r="G83" s="31" t="s">
        <v>921</v>
      </c>
      <c r="H83" s="31" t="s">
        <v>1110</v>
      </c>
      <c r="I83" s="64" t="str">
        <f>RIGHT(K83,1)</f>
        <v>3</v>
      </c>
      <c r="J83" s="31"/>
      <c r="K83" s="31" t="s">
        <v>918</v>
      </c>
      <c r="L83" s="36"/>
      <c r="M83" s="36" t="s">
        <v>1018</v>
      </c>
      <c r="N83" s="61">
        <f>VLOOKUP(O83,Clubs!D:E,2,FALSE)</f>
        <v>38</v>
      </c>
      <c r="O83" s="36" t="s">
        <v>137</v>
      </c>
      <c r="P83" s="61">
        <v>1</v>
      </c>
      <c r="Q83" s="32"/>
      <c r="U83" s="30" t="str">
        <f>"c"&amp;N83&amp;"ag"&amp;D83&amp;"y2d10"&amp;I83</f>
        <v>c38ag6y2d103</v>
      </c>
      <c r="V83" s="30">
        <f>VLOOKUP(U83,Cohorts!A:B,2,FALSE)</f>
        <v>185</v>
      </c>
      <c r="W83" s="30" t="str">
        <f>"            [ 'cohort_id' =&gt; "&amp;V83&amp;",  'team_rank_id' =&gt; "&amp;P83&amp;" ],"</f>
        <v xml:space="preserve">            [ 'cohort_id' =&gt; 185,  'team_rank_id' =&gt; 1 ],</v>
      </c>
      <c r="X83" s="30" t="str">
        <f>"                'competition_id' =&gt; 1, // this is May 2021###                'age_group_id'   =&gt; "&amp;D83&amp;", ###                'start'          =&gt; '"&amp;TEXT(C83,"yyyy-mm-dd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3" s="30" t="str">
        <f t="shared" si="2"/>
        <v xml:space="preserve">            [ 'session_id' =&gt; 16, 'division_id' =&gt; 103 ],</v>
      </c>
      <c r="Z83" s="30" t="str">
        <f t="shared" si="3"/>
        <v xml:space="preserve">            [ 'session_id' =&gt;   16, 'team_rank_id' =&gt; 1 ],</v>
      </c>
    </row>
    <row r="84" spans="1:26" x14ac:dyDescent="0.2">
      <c r="A84" s="30">
        <v>185</v>
      </c>
      <c r="B84" s="30">
        <f>VLOOKUP(C84,Sessions!C:D,2,FALSE)</f>
        <v>16</v>
      </c>
      <c r="C84" s="31">
        <v>44334.8125</v>
      </c>
      <c r="D84" s="64">
        <f>VLOOKUP(E84,'Age Groups'!B:C,2,FALSE)</f>
        <v>6</v>
      </c>
      <c r="E84" s="31" t="s">
        <v>1091</v>
      </c>
      <c r="F84" s="64">
        <f>VLOOKUP(G84,Items!J:L,3,FALSE)</f>
        <v>4</v>
      </c>
      <c r="G84" s="31" t="s">
        <v>916</v>
      </c>
      <c r="H84" s="31" t="s">
        <v>1110</v>
      </c>
      <c r="I84" s="64" t="str">
        <f>RIGHT(K84,1)</f>
        <v>3</v>
      </c>
      <c r="J84" s="31"/>
      <c r="K84" s="31" t="s">
        <v>918</v>
      </c>
      <c r="L84" s="36"/>
      <c r="M84" s="36" t="s">
        <v>939</v>
      </c>
      <c r="N84" s="61">
        <f>VLOOKUP(O84,Clubs!D:E,2,FALSE)</f>
        <v>38</v>
      </c>
      <c r="O84" s="36" t="s">
        <v>137</v>
      </c>
      <c r="P84" s="61">
        <v>1</v>
      </c>
      <c r="Q84" s="32"/>
      <c r="U84" s="30" t="str">
        <f>"c"&amp;N84&amp;"ag"&amp;D84&amp;"y2d10"&amp;I84</f>
        <v>c38ag6y2d103</v>
      </c>
      <c r="V84" s="30">
        <f>VLOOKUP(U84,Cohorts!A:B,2,FALSE)</f>
        <v>185</v>
      </c>
      <c r="W84" s="30" t="str">
        <f>"            [ 'cohort_id' =&gt; "&amp;V84&amp;",  'team_rank_id' =&gt; "&amp;P84&amp;" ],"</f>
        <v xml:space="preserve">            [ 'cohort_id' =&gt; 185,  'team_rank_id' =&gt; 1 ],</v>
      </c>
      <c r="X84" s="30" t="str">
        <f>"                'competition_id' =&gt; 1, // this is May 2021###                'age_group_id'   =&gt; "&amp;D84&amp;", ###                'start'          =&gt; '"&amp;TEXT(C84,"yyyy-mm-dd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4" s="30" t="str">
        <f t="shared" si="2"/>
        <v xml:space="preserve">            [ 'session_id' =&gt; 16, 'division_id' =&gt; 103 ],</v>
      </c>
      <c r="Z84" s="30" t="str">
        <f t="shared" si="3"/>
        <v xml:space="preserve">            [ 'session_id' =&gt;   16, 'team_rank_id' =&gt; 1 ],</v>
      </c>
    </row>
    <row r="85" spans="1:26" ht="17" x14ac:dyDescent="0.2">
      <c r="A85" s="30">
        <v>191</v>
      </c>
      <c r="B85" s="30">
        <f>VLOOKUP(C85,Sessions!C:D,2,FALSE)</f>
        <v>16</v>
      </c>
      <c r="C85" s="31">
        <v>44334.8125</v>
      </c>
      <c r="D85" s="64">
        <f>VLOOKUP(E85,'Age Groups'!B:C,2,FALSE)</f>
        <v>6</v>
      </c>
      <c r="E85" s="31" t="s">
        <v>1091</v>
      </c>
      <c r="F85" s="64">
        <f>VLOOKUP(G85,Items!J:L,3,FALSE)</f>
        <v>6</v>
      </c>
      <c r="G85" s="31" t="s">
        <v>927</v>
      </c>
      <c r="H85" s="31" t="s">
        <v>1109</v>
      </c>
      <c r="I85" s="64" t="str">
        <f>RIGHT(K85,1)</f>
        <v>3</v>
      </c>
      <c r="J85" s="31"/>
      <c r="K85" s="31" t="s">
        <v>918</v>
      </c>
      <c r="L85" s="36"/>
      <c r="M85" s="36" t="s">
        <v>987</v>
      </c>
      <c r="N85" s="61">
        <f>VLOOKUP(O85,Clubs!D:E,2,FALSE)</f>
        <v>38</v>
      </c>
      <c r="O85" s="36" t="s">
        <v>137</v>
      </c>
      <c r="P85" s="61">
        <v>1</v>
      </c>
      <c r="Q85" s="34" t="s">
        <v>673</v>
      </c>
      <c r="U85" s="30" t="str">
        <f>"c"&amp;N85&amp;"ag"&amp;D85&amp;"y2d10"&amp;I85</f>
        <v>c38ag6y2d103</v>
      </c>
      <c r="V85" s="30">
        <f>VLOOKUP(U85,Cohorts!A:B,2,FALSE)</f>
        <v>185</v>
      </c>
      <c r="W85" s="30" t="str">
        <f>"            [ 'cohort_id' =&gt; "&amp;V85&amp;",  'team_rank_id' =&gt; "&amp;P85&amp;" ],"</f>
        <v xml:space="preserve">            [ 'cohort_id' =&gt; 185,  'team_rank_id' =&gt; 1 ],</v>
      </c>
      <c r="X85" s="30" t="str">
        <f>"                'competition_id' =&gt; 1, // this is May 2021###                'age_group_id'   =&gt; "&amp;D85&amp;", ###                'start'          =&gt; '"&amp;TEXT(C85,"yyyy-mm-dd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5" s="30" t="str">
        <f t="shared" si="2"/>
        <v xml:space="preserve">            [ 'session_id' =&gt; 16, 'division_id' =&gt; 103 ],</v>
      </c>
      <c r="Z85" s="30" t="str">
        <f t="shared" si="3"/>
        <v xml:space="preserve">            [ 'session_id' =&gt;   16, 'team_rank_id' =&gt; 1 ],</v>
      </c>
    </row>
    <row r="86" spans="1:26" x14ac:dyDescent="0.2">
      <c r="A86" s="30">
        <v>181</v>
      </c>
      <c r="B86" s="30">
        <f>VLOOKUP(C86,Sessions!C:D,2,FALSE)</f>
        <v>16</v>
      </c>
      <c r="C86" s="31">
        <v>44334.8125</v>
      </c>
      <c r="D86" s="64">
        <f>VLOOKUP(E86,'Age Groups'!B:C,2,FALSE)</f>
        <v>6</v>
      </c>
      <c r="E86" s="31" t="s">
        <v>1091</v>
      </c>
      <c r="F86" s="64">
        <f>VLOOKUP(G86,Items!J:L,3,FALSE)</f>
        <v>1</v>
      </c>
      <c r="G86" s="31" t="s">
        <v>921</v>
      </c>
      <c r="H86" s="31" t="s">
        <v>1110</v>
      </c>
      <c r="I86" s="64" t="str">
        <f>RIGHT(K86,1)</f>
        <v>3</v>
      </c>
      <c r="J86" s="31"/>
      <c r="K86" s="31" t="s">
        <v>918</v>
      </c>
      <c r="L86" s="36"/>
      <c r="M86" s="36" t="s">
        <v>987</v>
      </c>
      <c r="N86" s="61">
        <f>VLOOKUP(O86,Clubs!D:E,2,FALSE)</f>
        <v>2</v>
      </c>
      <c r="O86" s="36" t="s">
        <v>185</v>
      </c>
      <c r="P86" s="61">
        <v>1</v>
      </c>
      <c r="Q86" s="32"/>
      <c r="U86" s="30" t="str">
        <f>"c"&amp;N86&amp;"ag"&amp;D86&amp;"y2d10"&amp;I86</f>
        <v>c2ag6y2d103</v>
      </c>
      <c r="V86" s="30">
        <f>VLOOKUP(U86,Cohorts!A:B,2,FALSE)</f>
        <v>80</v>
      </c>
      <c r="W86" s="30" t="str">
        <f>"            [ 'cohort_id' =&gt; "&amp;V86&amp;",  'team_rank_id' =&gt; "&amp;P86&amp;" ],"</f>
        <v xml:space="preserve">            [ 'cohort_id' =&gt; 80,  'team_rank_id' =&gt; 1 ],</v>
      </c>
      <c r="X86" s="30" t="str">
        <f>"                'competition_id' =&gt; 1, // this is May 2021###                'age_group_id'   =&gt; "&amp;D86&amp;", ###                'start'          =&gt; '"&amp;TEXT(C86,"yyyy-mm-dd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6" s="30" t="str">
        <f t="shared" si="2"/>
        <v xml:space="preserve">            [ 'session_id' =&gt; 16, 'division_id' =&gt; 103 ],</v>
      </c>
      <c r="Z86" s="30" t="str">
        <f t="shared" si="3"/>
        <v xml:space="preserve">            [ 'session_id' =&gt;   16, 'team_rank_id' =&gt; 1 ],</v>
      </c>
    </row>
    <row r="87" spans="1:26" x14ac:dyDescent="0.2">
      <c r="A87" s="30">
        <v>189</v>
      </c>
      <c r="B87" s="30">
        <f>VLOOKUP(C87,Sessions!C:D,2,FALSE)</f>
        <v>16</v>
      </c>
      <c r="C87" s="31">
        <v>44334.8125</v>
      </c>
      <c r="D87" s="64">
        <f>VLOOKUP(E87,'Age Groups'!B:C,2,FALSE)</f>
        <v>6</v>
      </c>
      <c r="E87" s="31" t="s">
        <v>1091</v>
      </c>
      <c r="F87" s="64">
        <f>VLOOKUP(G87,Items!J:L,3,FALSE)</f>
        <v>4</v>
      </c>
      <c r="G87" s="31" t="s">
        <v>916</v>
      </c>
      <c r="H87" s="31" t="s">
        <v>1110</v>
      </c>
      <c r="I87" s="64" t="str">
        <f>RIGHT(K87,1)</f>
        <v>3</v>
      </c>
      <c r="J87" s="31"/>
      <c r="K87" s="31" t="s">
        <v>918</v>
      </c>
      <c r="L87" s="36"/>
      <c r="M87" s="36" t="s">
        <v>1058</v>
      </c>
      <c r="N87" s="61">
        <f>VLOOKUP(O87,Clubs!D:E,2,FALSE)</f>
        <v>2</v>
      </c>
      <c r="O87" s="36" t="s">
        <v>185</v>
      </c>
      <c r="P87" s="61">
        <v>1</v>
      </c>
      <c r="Q87" s="32"/>
      <c r="U87" s="30" t="str">
        <f>"c"&amp;N87&amp;"ag"&amp;D87&amp;"y2d10"&amp;I87</f>
        <v>c2ag6y2d103</v>
      </c>
      <c r="V87" s="30">
        <f>VLOOKUP(U87,Cohorts!A:B,2,FALSE)</f>
        <v>80</v>
      </c>
      <c r="W87" s="30" t="str">
        <f>"            [ 'cohort_id' =&gt; "&amp;V87&amp;",  'team_rank_id' =&gt; "&amp;P87&amp;" ],"</f>
        <v xml:space="preserve">            [ 'cohort_id' =&gt; 80,  'team_rank_id' =&gt; 1 ],</v>
      </c>
      <c r="X87" s="30" t="str">
        <f>"                'competition_id' =&gt; 1, // this is May 2021###                'age_group_id'   =&gt; "&amp;D87&amp;", ###                'start'          =&gt; '"&amp;TEXT(C87,"yyyy-mm-dd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7" s="30" t="str">
        <f t="shared" si="2"/>
        <v xml:space="preserve">            [ 'session_id' =&gt; 16, 'division_id' =&gt; 103 ],</v>
      </c>
      <c r="Z87" s="30" t="str">
        <f t="shared" si="3"/>
        <v xml:space="preserve">            [ 'session_id' =&gt;   16, 'team_rank_id' =&gt; 1 ],</v>
      </c>
    </row>
    <row r="88" spans="1:26" ht="17" x14ac:dyDescent="0.2">
      <c r="A88" s="30">
        <v>192</v>
      </c>
      <c r="B88" s="30">
        <f>VLOOKUP(C88,Sessions!C:D,2,FALSE)</f>
        <v>16</v>
      </c>
      <c r="C88" s="31">
        <v>44334.8125</v>
      </c>
      <c r="D88" s="64">
        <f>VLOOKUP(E88,'Age Groups'!B:C,2,FALSE)</f>
        <v>6</v>
      </c>
      <c r="E88" s="31" t="s">
        <v>1091</v>
      </c>
      <c r="F88" s="64">
        <f>VLOOKUP(G88,Items!J:L,3,FALSE)</f>
        <v>6</v>
      </c>
      <c r="G88" s="31" t="s">
        <v>927</v>
      </c>
      <c r="H88" s="31" t="s">
        <v>1109</v>
      </c>
      <c r="I88" s="64" t="str">
        <f>RIGHT(K88,1)</f>
        <v>3</v>
      </c>
      <c r="J88" s="31"/>
      <c r="K88" s="31" t="s">
        <v>918</v>
      </c>
      <c r="L88" s="36"/>
      <c r="M88" s="36" t="s">
        <v>1018</v>
      </c>
      <c r="N88" s="61">
        <f>VLOOKUP(O88,Clubs!D:E,2,FALSE)</f>
        <v>2</v>
      </c>
      <c r="O88" s="36" t="s">
        <v>185</v>
      </c>
      <c r="P88" s="61">
        <v>1</v>
      </c>
      <c r="Q88" s="34" t="s">
        <v>674</v>
      </c>
      <c r="U88" s="30" t="str">
        <f>"c"&amp;N88&amp;"ag"&amp;D88&amp;"y2d10"&amp;I88</f>
        <v>c2ag6y2d103</v>
      </c>
      <c r="V88" s="30">
        <f>VLOOKUP(U88,Cohorts!A:B,2,FALSE)</f>
        <v>80</v>
      </c>
      <c r="W88" s="30" t="str">
        <f>"            [ 'cohort_id' =&gt; "&amp;V88&amp;",  'team_rank_id' =&gt; "&amp;P88&amp;" ],"</f>
        <v xml:space="preserve">            [ 'cohort_id' =&gt; 80,  'team_rank_id' =&gt; 1 ],</v>
      </c>
      <c r="X88" s="30" t="str">
        <f>"                'competition_id' =&gt; 1, // this is May 2021###                'age_group_id'   =&gt; "&amp;D88&amp;", ###                'start'          =&gt; '"&amp;TEXT(C88,"yyyy-mm-dd hh:mm:ss")&amp;"', ###            ], ["</f>
        <v xml:space="preserve">                'competition_id' =&gt; 1, // this is May 2021###                'age_group_id'   =&gt; 6, ###                'start'          =&gt; '2021-05-18 19:30:00', ###            ], [</v>
      </c>
      <c r="Y88" s="30" t="str">
        <f t="shared" si="2"/>
        <v xml:space="preserve">            [ 'session_id' =&gt; 16, 'division_id' =&gt; 103 ],</v>
      </c>
      <c r="Z88" s="30" t="str">
        <f t="shared" si="3"/>
        <v xml:space="preserve">            [ 'session_id' =&gt;   16, 'team_rank_id' =&gt; 1 ],</v>
      </c>
    </row>
    <row r="89" spans="1:26" x14ac:dyDescent="0.2">
      <c r="A89" s="30">
        <v>349</v>
      </c>
      <c r="B89" s="30">
        <f>VLOOKUP(C89,Sessions!C:D,2,FALSE)</f>
        <v>19</v>
      </c>
      <c r="C89" s="31">
        <v>44342.75</v>
      </c>
      <c r="D89" s="64">
        <f>VLOOKUP(E89,'Age Groups'!B:C,2,FALSE)</f>
        <v>4</v>
      </c>
      <c r="E89" s="31" t="s">
        <v>1092</v>
      </c>
      <c r="F89" s="64">
        <f>VLOOKUP(G89,Items!J:L,3,FALSE)</f>
        <v>4</v>
      </c>
      <c r="G89" s="31" t="s">
        <v>916</v>
      </c>
      <c r="H89" s="31" t="s">
        <v>1110</v>
      </c>
      <c r="I89" s="64" t="str">
        <f>RIGHT(K89,1)</f>
        <v>2</v>
      </c>
      <c r="J89" s="31"/>
      <c r="K89" s="31" t="s">
        <v>917</v>
      </c>
      <c r="L89" s="62" t="s">
        <v>933</v>
      </c>
      <c r="M89" s="62" t="s">
        <v>1068</v>
      </c>
      <c r="N89" s="61">
        <f>VLOOKUP(O89,Clubs!D:E,2,FALSE)</f>
        <v>27</v>
      </c>
      <c r="O89" s="62" t="s">
        <v>98</v>
      </c>
      <c r="P89" s="61">
        <v>1</v>
      </c>
      <c r="Q89" s="32"/>
      <c r="U89" s="30" t="str">
        <f>"c"&amp;N89&amp;"ag"&amp;D89&amp;"y2d10"&amp;I89</f>
        <v>c27ag4y2d102</v>
      </c>
      <c r="V89" s="30">
        <f>VLOOKUP(U89,Cohorts!A:B,2,FALSE)</f>
        <v>110</v>
      </c>
      <c r="W89" s="30" t="str">
        <f>"            [ 'cohort_id' =&gt; "&amp;V89&amp;",  'team_rank_id' =&gt; "&amp;P89&amp;" ],"</f>
        <v xml:space="preserve">            [ 'cohort_id' =&gt; 110,  'team_rank_id' =&gt; 1 ],</v>
      </c>
      <c r="X89" s="30" t="str">
        <f>"                'competition_id' =&gt; 1, // this is May 2021###                'age_group_id'   =&gt; "&amp;D89&amp;", ###                'start'          =&gt; '"&amp;TEXT(C89,"yyyy-mm-dd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89" s="30" t="str">
        <f t="shared" si="2"/>
        <v xml:space="preserve">            [ 'session_id' =&gt; 19, 'division_id' =&gt; 102 ],</v>
      </c>
      <c r="Z89" s="30" t="str">
        <f t="shared" si="3"/>
        <v xml:space="preserve">            [ 'session_id' =&gt;   19, 'team_rank_id' =&gt; 1 ],</v>
      </c>
    </row>
    <row r="90" spans="1:26" x14ac:dyDescent="0.2">
      <c r="A90" s="30">
        <v>356</v>
      </c>
      <c r="B90" s="30">
        <f>VLOOKUP(C90,Sessions!C:D,2,FALSE)</f>
        <v>19</v>
      </c>
      <c r="C90" s="31">
        <v>44342.75</v>
      </c>
      <c r="D90" s="64">
        <f>VLOOKUP(E90,'Age Groups'!B:C,2,FALSE)</f>
        <v>4</v>
      </c>
      <c r="E90" s="31" t="s">
        <v>1092</v>
      </c>
      <c r="F90" s="64">
        <f>VLOOKUP(G90,Items!J:L,3,FALSE)</f>
        <v>2</v>
      </c>
      <c r="G90" s="31" t="s">
        <v>924</v>
      </c>
      <c r="H90" s="31" t="s">
        <v>1110</v>
      </c>
      <c r="I90" s="64" t="str">
        <f>RIGHT(K90,1)</f>
        <v>2</v>
      </c>
      <c r="J90" s="31"/>
      <c r="K90" s="31" t="s">
        <v>917</v>
      </c>
      <c r="L90" s="62" t="s">
        <v>933</v>
      </c>
      <c r="M90" s="62" t="s">
        <v>1068</v>
      </c>
      <c r="N90" s="61">
        <f>VLOOKUP(O90,Clubs!D:E,2,FALSE)</f>
        <v>27</v>
      </c>
      <c r="O90" s="62" t="s">
        <v>98</v>
      </c>
      <c r="P90" s="61">
        <v>1</v>
      </c>
      <c r="Q90" s="32"/>
      <c r="U90" s="30" t="str">
        <f>"c"&amp;N90&amp;"ag"&amp;D90&amp;"y2d10"&amp;I90</f>
        <v>c27ag4y2d102</v>
      </c>
      <c r="V90" s="30">
        <f>VLOOKUP(U90,Cohorts!A:B,2,FALSE)</f>
        <v>110</v>
      </c>
      <c r="W90" s="30" t="str">
        <f>"            [ 'cohort_id' =&gt; "&amp;V90&amp;",  'team_rank_id' =&gt; "&amp;P90&amp;" ],"</f>
        <v xml:space="preserve">            [ 'cohort_id' =&gt; 110,  'team_rank_id' =&gt; 1 ],</v>
      </c>
      <c r="X90" s="30" t="str">
        <f>"                'competition_id' =&gt; 1, // this is May 2021###                'age_group_id'   =&gt; "&amp;D90&amp;", ###                'start'          =&gt; '"&amp;TEXT(C90,"yyyy-mm-dd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0" s="30" t="str">
        <f t="shared" si="2"/>
        <v xml:space="preserve">            [ 'session_id' =&gt; 19, 'division_id' =&gt; 102 ],</v>
      </c>
      <c r="Z90" s="30" t="str">
        <f t="shared" si="3"/>
        <v xml:space="preserve">            [ 'session_id' =&gt;   19, 'team_rank_id' =&gt; 1 ],</v>
      </c>
    </row>
    <row r="91" spans="1:26" ht="17" x14ac:dyDescent="0.2">
      <c r="A91" s="30">
        <v>359</v>
      </c>
      <c r="B91" s="30">
        <f>VLOOKUP(C91,Sessions!C:D,2,FALSE)</f>
        <v>19</v>
      </c>
      <c r="C91" s="31">
        <v>44342.75</v>
      </c>
      <c r="D91" s="64">
        <f>VLOOKUP(E91,'Age Groups'!B:C,2,FALSE)</f>
        <v>4</v>
      </c>
      <c r="E91" s="31" t="s">
        <v>1092</v>
      </c>
      <c r="F91" s="64">
        <f>VLOOKUP(G91,Items!J:L,3,FALSE)</f>
        <v>8</v>
      </c>
      <c r="G91" s="31" t="s">
        <v>920</v>
      </c>
      <c r="H91" s="31" t="s">
        <v>1109</v>
      </c>
      <c r="I91" s="64" t="str">
        <f>RIGHT(K91,1)</f>
        <v>2</v>
      </c>
      <c r="J91" s="31"/>
      <c r="K91" s="31" t="s">
        <v>917</v>
      </c>
      <c r="L91" s="62" t="s">
        <v>933</v>
      </c>
      <c r="M91" s="62" t="s">
        <v>987</v>
      </c>
      <c r="N91" s="61">
        <f>VLOOKUP(O91,Clubs!D:E,2,FALSE)</f>
        <v>27</v>
      </c>
      <c r="O91" s="62" t="s">
        <v>98</v>
      </c>
      <c r="P91" s="61">
        <v>1</v>
      </c>
      <c r="Q91" s="34" t="s">
        <v>835</v>
      </c>
      <c r="U91" s="30" t="str">
        <f>"c"&amp;N91&amp;"ag"&amp;D91&amp;"y2d10"&amp;I91</f>
        <v>c27ag4y2d102</v>
      </c>
      <c r="V91" s="30">
        <f>VLOOKUP(U91,Cohorts!A:B,2,FALSE)</f>
        <v>110</v>
      </c>
      <c r="W91" s="30" t="str">
        <f>"            [ 'cohort_id' =&gt; "&amp;V91&amp;",  'team_rank_id' =&gt; "&amp;P91&amp;" ],"</f>
        <v xml:space="preserve">            [ 'cohort_id' =&gt; 110,  'team_rank_id' =&gt; 1 ],</v>
      </c>
      <c r="X91" s="30" t="str">
        <f>"                'competition_id' =&gt; 1, // this is May 2021###                'age_group_id'   =&gt; "&amp;D91&amp;", ###                'start'          =&gt; '"&amp;TEXT(C91,"yyyy-mm-dd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1" s="30" t="str">
        <f t="shared" si="2"/>
        <v xml:space="preserve">            [ 'session_id' =&gt; 19, 'division_id' =&gt; 102 ],</v>
      </c>
      <c r="Z91" s="30" t="str">
        <f t="shared" si="3"/>
        <v xml:space="preserve">            [ 'session_id' =&gt;   19, 'team_rank_id' =&gt; 1 ],</v>
      </c>
    </row>
    <row r="92" spans="1:26" x14ac:dyDescent="0.2">
      <c r="A92" s="30">
        <v>347</v>
      </c>
      <c r="B92" s="30">
        <f>VLOOKUP(C92,Sessions!C:D,2,FALSE)</f>
        <v>19</v>
      </c>
      <c r="C92" s="31">
        <v>44342.75</v>
      </c>
      <c r="D92" s="64">
        <f>VLOOKUP(E92,'Age Groups'!B:C,2,FALSE)</f>
        <v>4</v>
      </c>
      <c r="E92" s="31" t="s">
        <v>1092</v>
      </c>
      <c r="F92" s="64">
        <f>VLOOKUP(G92,Items!J:L,3,FALSE)</f>
        <v>4</v>
      </c>
      <c r="G92" s="31" t="s">
        <v>916</v>
      </c>
      <c r="H92" s="31" t="s">
        <v>1110</v>
      </c>
      <c r="I92" s="64" t="str">
        <f>RIGHT(K92,1)</f>
        <v>2</v>
      </c>
      <c r="J92" s="31"/>
      <c r="K92" s="31" t="s">
        <v>917</v>
      </c>
      <c r="L92" s="62" t="s">
        <v>933</v>
      </c>
      <c r="M92" s="62" t="s">
        <v>1043</v>
      </c>
      <c r="N92" s="61">
        <f>VLOOKUP(O92,Clubs!D:E,2,FALSE)</f>
        <v>11</v>
      </c>
      <c r="O92" s="62" t="s">
        <v>35</v>
      </c>
      <c r="P92" s="61">
        <v>1</v>
      </c>
      <c r="Q92" s="32"/>
      <c r="U92" s="30" t="str">
        <f>"c"&amp;N92&amp;"ag"&amp;D92&amp;"y2d10"&amp;I92</f>
        <v>c11ag4y2d102</v>
      </c>
      <c r="V92" s="30">
        <f>VLOOKUP(U92,Cohorts!A:B,2,FALSE)</f>
        <v>15</v>
      </c>
      <c r="W92" s="30" t="str">
        <f>"            [ 'cohort_id' =&gt; "&amp;V92&amp;",  'team_rank_id' =&gt; "&amp;P92&amp;" ],"</f>
        <v xml:space="preserve">            [ 'cohort_id' =&gt; 15,  'team_rank_id' =&gt; 1 ],</v>
      </c>
      <c r="X92" s="30" t="str">
        <f>"                'competition_id' =&gt; 1, // this is May 2021###                'age_group_id'   =&gt; "&amp;D92&amp;", ###                'start'          =&gt; '"&amp;TEXT(C92,"yyyy-mm-dd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2" s="30" t="str">
        <f t="shared" si="2"/>
        <v xml:space="preserve">            [ 'session_id' =&gt; 19, 'division_id' =&gt; 102 ],</v>
      </c>
      <c r="Z92" s="30" t="str">
        <f t="shared" si="3"/>
        <v xml:space="preserve">            [ 'session_id' =&gt;   19, 'team_rank_id' =&gt; 1 ],</v>
      </c>
    </row>
    <row r="93" spans="1:26" x14ac:dyDescent="0.2">
      <c r="A93" s="30">
        <v>353</v>
      </c>
      <c r="B93" s="30">
        <f>VLOOKUP(C93,Sessions!C:D,2,FALSE)</f>
        <v>19</v>
      </c>
      <c r="C93" s="31">
        <v>44342.75</v>
      </c>
      <c r="D93" s="64">
        <f>VLOOKUP(E93,'Age Groups'!B:C,2,FALSE)</f>
        <v>4</v>
      </c>
      <c r="E93" s="31" t="s">
        <v>1092</v>
      </c>
      <c r="F93" s="64">
        <f>VLOOKUP(G93,Items!J:L,3,FALSE)</f>
        <v>2</v>
      </c>
      <c r="G93" s="31" t="s">
        <v>924</v>
      </c>
      <c r="H93" s="31" t="s">
        <v>1110</v>
      </c>
      <c r="I93" s="64" t="str">
        <f>RIGHT(K93,1)</f>
        <v>2</v>
      </c>
      <c r="J93" s="31"/>
      <c r="K93" s="31" t="s">
        <v>917</v>
      </c>
      <c r="L93" s="62" t="s">
        <v>933</v>
      </c>
      <c r="M93" s="62" t="s">
        <v>1018</v>
      </c>
      <c r="N93" s="61">
        <f>VLOOKUP(O93,Clubs!D:E,2,FALSE)</f>
        <v>11</v>
      </c>
      <c r="O93" s="62" t="s">
        <v>35</v>
      </c>
      <c r="P93" s="61">
        <v>1</v>
      </c>
      <c r="Q93" s="32"/>
      <c r="U93" s="30" t="str">
        <f>"c"&amp;N93&amp;"ag"&amp;D93&amp;"y2d10"&amp;I93</f>
        <v>c11ag4y2d102</v>
      </c>
      <c r="V93" s="30">
        <f>VLOOKUP(U93,Cohorts!A:B,2,FALSE)</f>
        <v>15</v>
      </c>
      <c r="W93" s="30" t="str">
        <f>"            [ 'cohort_id' =&gt; "&amp;V93&amp;",  'team_rank_id' =&gt; "&amp;P93&amp;" ],"</f>
        <v xml:space="preserve">            [ 'cohort_id' =&gt; 15,  'team_rank_id' =&gt; 1 ],</v>
      </c>
      <c r="X93" s="30" t="str">
        <f>"                'competition_id' =&gt; 1, // this is May 2021###                'age_group_id'   =&gt; "&amp;D93&amp;", ###                'start'          =&gt; '"&amp;TEXT(C93,"yyyy-mm-dd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3" s="30" t="str">
        <f t="shared" si="2"/>
        <v xml:space="preserve">            [ 'session_id' =&gt; 19, 'division_id' =&gt; 102 ],</v>
      </c>
      <c r="Z93" s="30" t="str">
        <f t="shared" si="3"/>
        <v xml:space="preserve">            [ 'session_id' =&gt;   19, 'team_rank_id' =&gt; 1 ],</v>
      </c>
    </row>
    <row r="94" spans="1:26" ht="17" x14ac:dyDescent="0.2">
      <c r="A94" s="30">
        <v>362</v>
      </c>
      <c r="B94" s="30">
        <f>VLOOKUP(C94,Sessions!C:D,2,FALSE)</f>
        <v>19</v>
      </c>
      <c r="C94" s="31">
        <v>44342.75</v>
      </c>
      <c r="D94" s="64">
        <f>VLOOKUP(E94,'Age Groups'!B:C,2,FALSE)</f>
        <v>4</v>
      </c>
      <c r="E94" s="31" t="s">
        <v>1092</v>
      </c>
      <c r="F94" s="64">
        <f>VLOOKUP(G94,Items!J:L,3,FALSE)</f>
        <v>8</v>
      </c>
      <c r="G94" s="31" t="s">
        <v>920</v>
      </c>
      <c r="H94" s="31" t="s">
        <v>1109</v>
      </c>
      <c r="I94" s="64" t="str">
        <f>RIGHT(K94,1)</f>
        <v>2</v>
      </c>
      <c r="J94" s="31"/>
      <c r="K94" s="31" t="s">
        <v>917</v>
      </c>
      <c r="L94" s="62" t="s">
        <v>933</v>
      </c>
      <c r="M94" s="62" t="s">
        <v>1058</v>
      </c>
      <c r="N94" s="61">
        <f>VLOOKUP(O94,Clubs!D:E,2,FALSE)</f>
        <v>11</v>
      </c>
      <c r="O94" s="62" t="s">
        <v>35</v>
      </c>
      <c r="P94" s="61">
        <v>1</v>
      </c>
      <c r="Q94" s="34" t="s">
        <v>838</v>
      </c>
      <c r="U94" s="30" t="str">
        <f>"c"&amp;N94&amp;"ag"&amp;D94&amp;"y2d10"&amp;I94</f>
        <v>c11ag4y2d102</v>
      </c>
      <c r="V94" s="30">
        <f>VLOOKUP(U94,Cohorts!A:B,2,FALSE)</f>
        <v>15</v>
      </c>
      <c r="W94" s="30" t="str">
        <f>"            [ 'cohort_id' =&gt; "&amp;V94&amp;",  'team_rank_id' =&gt; "&amp;P94&amp;" ],"</f>
        <v xml:space="preserve">            [ 'cohort_id' =&gt; 15,  'team_rank_id' =&gt; 1 ],</v>
      </c>
      <c r="X94" s="30" t="str">
        <f>"                'competition_id' =&gt; 1, // this is May 2021###                'age_group_id'   =&gt; "&amp;D94&amp;", ###                'start'          =&gt; '"&amp;TEXT(C94,"yyyy-mm-dd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4" s="30" t="str">
        <f t="shared" si="2"/>
        <v xml:space="preserve">            [ 'session_id' =&gt; 19, 'division_id' =&gt; 102 ],</v>
      </c>
      <c r="Z94" s="30" t="str">
        <f t="shared" si="3"/>
        <v xml:space="preserve">            [ 'session_id' =&gt;   19, 'team_rank_id' =&gt; 1 ],</v>
      </c>
    </row>
    <row r="95" spans="1:26" x14ac:dyDescent="0.2">
      <c r="A95" s="30">
        <v>345</v>
      </c>
      <c r="B95" s="30">
        <f>VLOOKUP(C95,Sessions!C:D,2,FALSE)</f>
        <v>19</v>
      </c>
      <c r="C95" s="31">
        <v>44342.75</v>
      </c>
      <c r="D95" s="64">
        <f>VLOOKUP(E95,'Age Groups'!B:C,2,FALSE)</f>
        <v>4</v>
      </c>
      <c r="E95" s="31" t="s">
        <v>1092</v>
      </c>
      <c r="F95" s="64">
        <f>VLOOKUP(G95,Items!J:L,3,FALSE)</f>
        <v>4</v>
      </c>
      <c r="G95" s="31" t="s">
        <v>916</v>
      </c>
      <c r="H95" s="31" t="s">
        <v>1110</v>
      </c>
      <c r="I95" s="64" t="str">
        <f>RIGHT(K95,1)</f>
        <v>2</v>
      </c>
      <c r="J95" s="31"/>
      <c r="K95" s="31" t="s">
        <v>917</v>
      </c>
      <c r="L95" s="62" t="s">
        <v>933</v>
      </c>
      <c r="M95" s="62" t="s">
        <v>987</v>
      </c>
      <c r="N95" s="61">
        <f>VLOOKUP(O95,Clubs!D:E,2,FALSE)</f>
        <v>37</v>
      </c>
      <c r="O95" s="62" t="s">
        <v>134</v>
      </c>
      <c r="P95" s="61">
        <v>1</v>
      </c>
      <c r="Q95" s="32"/>
      <c r="U95" s="30" t="str">
        <f>"c"&amp;N95&amp;"ag"&amp;D95&amp;"y2d10"&amp;I95</f>
        <v>c37ag4y2d102</v>
      </c>
      <c r="V95" s="30">
        <f>VLOOKUP(U95,Cohorts!A:B,2,FALSE)</f>
        <v>173</v>
      </c>
      <c r="W95" s="30" t="str">
        <f>"            [ 'cohort_id' =&gt; "&amp;V95&amp;",  'team_rank_id' =&gt; "&amp;P95&amp;" ],"</f>
        <v xml:space="preserve">            [ 'cohort_id' =&gt; 173,  'team_rank_id' =&gt; 1 ],</v>
      </c>
      <c r="X95" s="30" t="str">
        <f>"                'competition_id' =&gt; 1, // this is May 2021###                'age_group_id'   =&gt; "&amp;D95&amp;", ###                'start'          =&gt; '"&amp;TEXT(C95,"yyyy-mm-dd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5" s="30" t="str">
        <f t="shared" si="2"/>
        <v xml:space="preserve">            [ 'session_id' =&gt; 19, 'division_id' =&gt; 102 ],</v>
      </c>
      <c r="Z95" s="30" t="str">
        <f t="shared" si="3"/>
        <v xml:space="preserve">            [ 'session_id' =&gt;   19, 'team_rank_id' =&gt; 1 ],</v>
      </c>
    </row>
    <row r="96" spans="1:26" x14ac:dyDescent="0.2">
      <c r="A96" s="30">
        <v>352</v>
      </c>
      <c r="B96" s="30">
        <f>VLOOKUP(C96,Sessions!C:D,2,FALSE)</f>
        <v>19</v>
      </c>
      <c r="C96" s="31">
        <v>44342.75</v>
      </c>
      <c r="D96" s="64">
        <f>VLOOKUP(E96,'Age Groups'!B:C,2,FALSE)</f>
        <v>4</v>
      </c>
      <c r="E96" s="31" t="s">
        <v>1092</v>
      </c>
      <c r="F96" s="64">
        <f>VLOOKUP(G96,Items!J:L,3,FALSE)</f>
        <v>2</v>
      </c>
      <c r="G96" s="31" t="s">
        <v>924</v>
      </c>
      <c r="H96" s="31" t="s">
        <v>1110</v>
      </c>
      <c r="I96" s="64" t="str">
        <f>RIGHT(K96,1)</f>
        <v>2</v>
      </c>
      <c r="J96" s="31"/>
      <c r="K96" s="31" t="s">
        <v>917</v>
      </c>
      <c r="L96" s="62" t="s">
        <v>933</v>
      </c>
      <c r="M96" s="62" t="s">
        <v>987</v>
      </c>
      <c r="N96" s="61">
        <f>VLOOKUP(O96,Clubs!D:E,2,FALSE)</f>
        <v>37</v>
      </c>
      <c r="O96" s="62" t="s">
        <v>134</v>
      </c>
      <c r="P96" s="61">
        <v>1</v>
      </c>
      <c r="Q96" s="32"/>
      <c r="U96" s="30" t="str">
        <f>"c"&amp;N96&amp;"ag"&amp;D96&amp;"y2d10"&amp;I96</f>
        <v>c37ag4y2d102</v>
      </c>
      <c r="V96" s="30">
        <f>VLOOKUP(U96,Cohorts!A:B,2,FALSE)</f>
        <v>173</v>
      </c>
      <c r="W96" s="30" t="str">
        <f>"            [ 'cohort_id' =&gt; "&amp;V96&amp;",  'team_rank_id' =&gt; "&amp;P96&amp;" ],"</f>
        <v xml:space="preserve">            [ 'cohort_id' =&gt; 173,  'team_rank_id' =&gt; 1 ],</v>
      </c>
      <c r="X96" s="30" t="str">
        <f>"                'competition_id' =&gt; 1, // this is May 2021###                'age_group_id'   =&gt; "&amp;D96&amp;", ###                'start'          =&gt; '"&amp;TEXT(C96,"yyyy-mm-dd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6" s="30" t="str">
        <f t="shared" si="2"/>
        <v xml:space="preserve">            [ 'session_id' =&gt; 19, 'division_id' =&gt; 102 ],</v>
      </c>
      <c r="Z96" s="30" t="str">
        <f t="shared" si="3"/>
        <v xml:space="preserve">            [ 'session_id' =&gt;   19, 'team_rank_id' =&gt; 1 ],</v>
      </c>
    </row>
    <row r="97" spans="1:26" ht="17" x14ac:dyDescent="0.2">
      <c r="A97" s="30">
        <v>360</v>
      </c>
      <c r="B97" s="30">
        <f>VLOOKUP(C97,Sessions!C:D,2,FALSE)</f>
        <v>19</v>
      </c>
      <c r="C97" s="31">
        <v>44342.75</v>
      </c>
      <c r="D97" s="64">
        <f>VLOOKUP(E97,'Age Groups'!B:C,2,FALSE)</f>
        <v>4</v>
      </c>
      <c r="E97" s="31" t="s">
        <v>1092</v>
      </c>
      <c r="F97" s="64">
        <f>VLOOKUP(G97,Items!J:L,3,FALSE)</f>
        <v>8</v>
      </c>
      <c r="G97" s="31" t="s">
        <v>920</v>
      </c>
      <c r="H97" s="31" t="s">
        <v>1109</v>
      </c>
      <c r="I97" s="64" t="str">
        <f>RIGHT(K97,1)</f>
        <v>2</v>
      </c>
      <c r="J97" s="31"/>
      <c r="K97" s="31" t="s">
        <v>917</v>
      </c>
      <c r="L97" s="62" t="s">
        <v>933</v>
      </c>
      <c r="M97" s="62" t="s">
        <v>1018</v>
      </c>
      <c r="N97" s="61">
        <f>VLOOKUP(O97,Clubs!D:E,2,FALSE)</f>
        <v>37</v>
      </c>
      <c r="O97" s="62" t="s">
        <v>134</v>
      </c>
      <c r="P97" s="61">
        <v>1</v>
      </c>
      <c r="Q97" s="34" t="s">
        <v>836</v>
      </c>
      <c r="U97" s="30" t="str">
        <f>"c"&amp;N97&amp;"ag"&amp;D97&amp;"y2d10"&amp;I97</f>
        <v>c37ag4y2d102</v>
      </c>
      <c r="V97" s="30">
        <f>VLOOKUP(U97,Cohorts!A:B,2,FALSE)</f>
        <v>173</v>
      </c>
      <c r="W97" s="30" t="str">
        <f>"            [ 'cohort_id' =&gt; "&amp;V97&amp;",  'team_rank_id' =&gt; "&amp;P97&amp;" ],"</f>
        <v xml:space="preserve">            [ 'cohort_id' =&gt; 173,  'team_rank_id' =&gt; 1 ],</v>
      </c>
      <c r="X97" s="30" t="str">
        <f>"                'competition_id' =&gt; 1, // this is May 2021###                'age_group_id'   =&gt; "&amp;D97&amp;", ###                'start'          =&gt; '"&amp;TEXT(C97,"yyyy-mm-dd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7" s="30" t="str">
        <f t="shared" si="2"/>
        <v xml:space="preserve">            [ 'session_id' =&gt; 19, 'division_id' =&gt; 102 ],</v>
      </c>
      <c r="Z97" s="30" t="str">
        <f t="shared" si="3"/>
        <v xml:space="preserve">            [ 'session_id' =&gt;   19, 'team_rank_id' =&gt; 1 ],</v>
      </c>
    </row>
    <row r="98" spans="1:26" x14ac:dyDescent="0.2">
      <c r="A98" s="30">
        <v>346</v>
      </c>
      <c r="B98" s="30">
        <f>VLOOKUP(C98,Sessions!C:D,2,FALSE)</f>
        <v>19</v>
      </c>
      <c r="C98" s="31">
        <v>44342.75</v>
      </c>
      <c r="D98" s="64">
        <f>VLOOKUP(E98,'Age Groups'!B:C,2,FALSE)</f>
        <v>4</v>
      </c>
      <c r="E98" s="31" t="s">
        <v>1092</v>
      </c>
      <c r="F98" s="64">
        <f>VLOOKUP(G98,Items!J:L,3,FALSE)</f>
        <v>4</v>
      </c>
      <c r="G98" s="31" t="s">
        <v>916</v>
      </c>
      <c r="H98" s="31" t="s">
        <v>1110</v>
      </c>
      <c r="I98" s="64" t="str">
        <f>RIGHT(K98,1)</f>
        <v>2</v>
      </c>
      <c r="J98" s="31"/>
      <c r="K98" s="31" t="s">
        <v>917</v>
      </c>
      <c r="L98" s="32" t="s">
        <v>933</v>
      </c>
      <c r="M98" s="32" t="s">
        <v>1018</v>
      </c>
      <c r="N98" s="61">
        <f>VLOOKUP(O98,Clubs!D:E,2,FALSE)</f>
        <v>41</v>
      </c>
      <c r="O98" s="32" t="s">
        <v>149</v>
      </c>
      <c r="P98" s="32" t="s">
        <v>939</v>
      </c>
      <c r="Q98" s="32"/>
      <c r="U98" s="30" t="str">
        <f>"c"&amp;N98&amp;"ag"&amp;D98&amp;"y2d10"&amp;I98</f>
        <v>c41ag4y2d102</v>
      </c>
      <c r="V98" s="30">
        <f>VLOOKUP(U98,Cohorts!A:B,2,FALSE)</f>
        <v>208</v>
      </c>
      <c r="W98" s="30" t="str">
        <f>"            [ 'cohort_id' =&gt; "&amp;V98&amp;",  'team_rank_id' =&gt; "&amp;P98&amp;" ],"</f>
        <v xml:space="preserve">            [ 'cohort_id' =&gt; 208,  'team_rank_id' =&gt; 1 ],</v>
      </c>
      <c r="X98" s="30" t="str">
        <f>"                'competition_id' =&gt; 1, // this is May 2021###                'age_group_id'   =&gt; "&amp;D98&amp;", ###                'start'          =&gt; '"&amp;TEXT(C98,"yyyy-mm-dd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8" s="30" t="str">
        <f t="shared" si="2"/>
        <v xml:space="preserve">            [ 'session_id' =&gt; 19, 'division_id' =&gt; 102 ],</v>
      </c>
      <c r="Z98" s="30" t="str">
        <f t="shared" si="3"/>
        <v xml:space="preserve">            [ 'session_id' =&gt;   19, 'team_rank_id' =&gt; 1 ],</v>
      </c>
    </row>
    <row r="99" spans="1:26" x14ac:dyDescent="0.2">
      <c r="A99" s="30">
        <v>355</v>
      </c>
      <c r="B99" s="30">
        <f>VLOOKUP(C99,Sessions!C:D,2,FALSE)</f>
        <v>19</v>
      </c>
      <c r="C99" s="31">
        <v>44342.75</v>
      </c>
      <c r="D99" s="64">
        <f>VLOOKUP(E99,'Age Groups'!B:C,2,FALSE)</f>
        <v>4</v>
      </c>
      <c r="E99" s="31" t="s">
        <v>1092</v>
      </c>
      <c r="F99" s="64">
        <f>VLOOKUP(G99,Items!J:L,3,FALSE)</f>
        <v>2</v>
      </c>
      <c r="G99" s="31" t="s">
        <v>924</v>
      </c>
      <c r="H99" s="31" t="s">
        <v>1110</v>
      </c>
      <c r="I99" s="64" t="str">
        <f>RIGHT(K99,1)</f>
        <v>2</v>
      </c>
      <c r="J99" s="31"/>
      <c r="K99" s="31" t="s">
        <v>917</v>
      </c>
      <c r="L99" s="32" t="s">
        <v>933</v>
      </c>
      <c r="M99" s="32" t="s">
        <v>1058</v>
      </c>
      <c r="N99" s="61">
        <f>VLOOKUP(O99,Clubs!D:E,2,FALSE)</f>
        <v>41</v>
      </c>
      <c r="O99" s="32" t="s">
        <v>149</v>
      </c>
      <c r="P99" s="32" t="s">
        <v>939</v>
      </c>
      <c r="Q99" s="32"/>
      <c r="U99" s="30" t="str">
        <f>"c"&amp;N99&amp;"ag"&amp;D99&amp;"y2d10"&amp;I99</f>
        <v>c41ag4y2d102</v>
      </c>
      <c r="V99" s="30">
        <f>VLOOKUP(U99,Cohorts!A:B,2,FALSE)</f>
        <v>208</v>
      </c>
      <c r="W99" s="30" t="str">
        <f>"            [ 'cohort_id' =&gt; "&amp;V99&amp;",  'team_rank_id' =&gt; "&amp;P99&amp;" ],"</f>
        <v xml:space="preserve">            [ 'cohort_id' =&gt; 208,  'team_rank_id' =&gt; 1 ],</v>
      </c>
      <c r="X99" s="30" t="str">
        <f>"                'competition_id' =&gt; 1, // this is May 2021###                'age_group_id'   =&gt; "&amp;D99&amp;", ###                'start'          =&gt; '"&amp;TEXT(C99,"yyyy-mm-dd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99" s="30" t="str">
        <f t="shared" si="2"/>
        <v xml:space="preserve">            [ 'session_id' =&gt; 19, 'division_id' =&gt; 102 ],</v>
      </c>
      <c r="Z99" s="30" t="str">
        <f t="shared" si="3"/>
        <v xml:space="preserve">            [ 'session_id' =&gt;   19, 'team_rank_id' =&gt; 1 ],</v>
      </c>
    </row>
    <row r="100" spans="1:26" ht="17" x14ac:dyDescent="0.2">
      <c r="A100" s="30">
        <v>364</v>
      </c>
      <c r="B100" s="30">
        <f>VLOOKUP(C100,Sessions!C:D,2,FALSE)</f>
        <v>19</v>
      </c>
      <c r="C100" s="31">
        <v>44342.75</v>
      </c>
      <c r="D100" s="64">
        <f>VLOOKUP(E100,'Age Groups'!B:C,2,FALSE)</f>
        <v>4</v>
      </c>
      <c r="E100" s="31" t="s">
        <v>1092</v>
      </c>
      <c r="F100" s="64">
        <f>VLOOKUP(G100,Items!J:L,3,FALSE)</f>
        <v>8</v>
      </c>
      <c r="G100" s="31" t="s">
        <v>920</v>
      </c>
      <c r="H100" s="31" t="s">
        <v>1109</v>
      </c>
      <c r="I100" s="64" t="str">
        <f>RIGHT(K100,1)</f>
        <v>2</v>
      </c>
      <c r="J100" s="31"/>
      <c r="K100" s="31" t="s">
        <v>917</v>
      </c>
      <c r="L100" s="32" t="s">
        <v>933</v>
      </c>
      <c r="M100" s="32" t="s">
        <v>1071</v>
      </c>
      <c r="N100" s="61">
        <f>VLOOKUP(O100,Clubs!D:E,2,FALSE)</f>
        <v>41</v>
      </c>
      <c r="O100" s="32" t="s">
        <v>149</v>
      </c>
      <c r="P100" s="32" t="s">
        <v>939</v>
      </c>
      <c r="Q100" s="34" t="s">
        <v>840</v>
      </c>
      <c r="U100" s="30" t="str">
        <f>"c"&amp;N100&amp;"ag"&amp;D100&amp;"y2d10"&amp;I100</f>
        <v>c41ag4y2d102</v>
      </c>
      <c r="V100" s="30">
        <f>VLOOKUP(U100,Cohorts!A:B,2,FALSE)</f>
        <v>208</v>
      </c>
      <c r="W100" s="30" t="str">
        <f>"            [ 'cohort_id' =&gt; "&amp;V100&amp;",  'team_rank_id' =&gt; "&amp;P100&amp;" ],"</f>
        <v xml:space="preserve">            [ 'cohort_id' =&gt; 208,  'team_rank_id' =&gt; 1 ],</v>
      </c>
      <c r="X100" s="30" t="str">
        <f>"                'competition_id' =&gt; 1, // this is May 2021###                'age_group_id'   =&gt; "&amp;D100&amp;", ###                'start'          =&gt; '"&amp;TEXT(C100,"yyyy-mm-dd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0" s="30" t="str">
        <f t="shared" si="2"/>
        <v xml:space="preserve">            [ 'session_id' =&gt; 19, 'division_id' =&gt; 102 ],</v>
      </c>
      <c r="Z100" s="30" t="str">
        <f t="shared" si="3"/>
        <v xml:space="preserve">            [ 'session_id' =&gt;   19, 'team_rank_id' =&gt; 1 ],</v>
      </c>
    </row>
    <row r="101" spans="1:26" x14ac:dyDescent="0.2">
      <c r="A101" s="30">
        <v>350</v>
      </c>
      <c r="B101" s="30">
        <f>VLOOKUP(C101,Sessions!C:D,2,FALSE)</f>
        <v>19</v>
      </c>
      <c r="C101" s="31">
        <v>44342.75</v>
      </c>
      <c r="D101" s="64">
        <f>VLOOKUP(E101,'Age Groups'!B:C,2,FALSE)</f>
        <v>4</v>
      </c>
      <c r="E101" s="31" t="s">
        <v>1092</v>
      </c>
      <c r="F101" s="64">
        <f>VLOOKUP(G101,Items!J:L,3,FALSE)</f>
        <v>4</v>
      </c>
      <c r="G101" s="31" t="s">
        <v>916</v>
      </c>
      <c r="H101" s="31" t="s">
        <v>1110</v>
      </c>
      <c r="I101" s="64" t="str">
        <f>RIGHT(K101,1)</f>
        <v>2</v>
      </c>
      <c r="J101" s="31"/>
      <c r="K101" s="31" t="s">
        <v>917</v>
      </c>
      <c r="L101" s="32" t="s">
        <v>933</v>
      </c>
      <c r="M101" s="32" t="s">
        <v>1071</v>
      </c>
      <c r="N101" s="61">
        <f>VLOOKUP(O101,Clubs!D:E,2,FALSE)</f>
        <v>15</v>
      </c>
      <c r="O101" s="32" t="s">
        <v>1087</v>
      </c>
      <c r="P101" s="32" t="s">
        <v>939</v>
      </c>
      <c r="Q101" s="32"/>
      <c r="U101" s="30" t="str">
        <f>"c"&amp;N101&amp;"ag"&amp;D101&amp;"y2d10"&amp;I101</f>
        <v>c15ag4y2d102</v>
      </c>
      <c r="V101" s="30">
        <f>VLOOKUP(U101,Cohorts!A:B,2,FALSE)</f>
        <v>45</v>
      </c>
      <c r="W101" s="30" t="str">
        <f>"            [ 'cohort_id' =&gt; "&amp;V101&amp;",  'team_rank_id' =&gt; "&amp;P101&amp;" ],"</f>
        <v xml:space="preserve">            [ 'cohort_id' =&gt; 45,  'team_rank_id' =&gt; 1 ],</v>
      </c>
      <c r="X101" s="30" t="str">
        <f>"                'competition_id' =&gt; 1, // this is May 2021###                'age_group_id'   =&gt; "&amp;D101&amp;", ###                'start'          =&gt; '"&amp;TEXT(C101,"yyyy-mm-dd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1" s="30" t="str">
        <f t="shared" si="2"/>
        <v xml:space="preserve">            [ 'session_id' =&gt; 19, 'division_id' =&gt; 102 ],</v>
      </c>
      <c r="Z101" s="30" t="str">
        <f t="shared" si="3"/>
        <v xml:space="preserve">            [ 'session_id' =&gt;   19, 'team_rank_id' =&gt; 1 ],</v>
      </c>
    </row>
    <row r="102" spans="1:26" x14ac:dyDescent="0.2">
      <c r="A102" s="30">
        <v>354</v>
      </c>
      <c r="B102" s="30">
        <f>VLOOKUP(C102,Sessions!C:D,2,FALSE)</f>
        <v>19</v>
      </c>
      <c r="C102" s="31">
        <v>44342.75</v>
      </c>
      <c r="D102" s="64">
        <f>VLOOKUP(E102,'Age Groups'!B:C,2,FALSE)</f>
        <v>4</v>
      </c>
      <c r="E102" s="31" t="s">
        <v>1092</v>
      </c>
      <c r="F102" s="64">
        <f>VLOOKUP(G102,Items!J:L,3,FALSE)</f>
        <v>2</v>
      </c>
      <c r="G102" s="31" t="s">
        <v>924</v>
      </c>
      <c r="H102" s="31" t="s">
        <v>1110</v>
      </c>
      <c r="I102" s="64" t="str">
        <f>RIGHT(K102,1)</f>
        <v>2</v>
      </c>
      <c r="J102" s="31"/>
      <c r="K102" s="31" t="s">
        <v>917</v>
      </c>
      <c r="L102" s="32" t="s">
        <v>933</v>
      </c>
      <c r="M102" s="32" t="s">
        <v>1043</v>
      </c>
      <c r="N102" s="61">
        <f>VLOOKUP(O102,Clubs!D:E,2,FALSE)</f>
        <v>15</v>
      </c>
      <c r="O102" s="32" t="s">
        <v>1087</v>
      </c>
      <c r="P102" s="32" t="s">
        <v>939</v>
      </c>
      <c r="Q102" s="32"/>
      <c r="U102" s="30" t="str">
        <f>"c"&amp;N102&amp;"ag"&amp;D102&amp;"y2d10"&amp;I102</f>
        <v>c15ag4y2d102</v>
      </c>
      <c r="V102" s="30">
        <f>VLOOKUP(U102,Cohorts!A:B,2,FALSE)</f>
        <v>45</v>
      </c>
      <c r="W102" s="30" t="str">
        <f>"            [ 'cohort_id' =&gt; "&amp;V102&amp;",  'team_rank_id' =&gt; "&amp;P102&amp;" ],"</f>
        <v xml:space="preserve">            [ 'cohort_id' =&gt; 45,  'team_rank_id' =&gt; 1 ],</v>
      </c>
      <c r="X102" s="30" t="str">
        <f>"                'competition_id' =&gt; 1, // this is May 2021###                'age_group_id'   =&gt; "&amp;D102&amp;", ###                'start'          =&gt; '"&amp;TEXT(C102,"yyyy-mm-dd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2" s="30" t="str">
        <f t="shared" si="2"/>
        <v xml:space="preserve">            [ 'session_id' =&gt; 19, 'division_id' =&gt; 102 ],</v>
      </c>
      <c r="Z102" s="30" t="str">
        <f t="shared" si="3"/>
        <v xml:space="preserve">            [ 'session_id' =&gt;   19, 'team_rank_id' =&gt; 1 ],</v>
      </c>
    </row>
    <row r="103" spans="1:26" ht="17" x14ac:dyDescent="0.2">
      <c r="A103" s="30">
        <v>361</v>
      </c>
      <c r="B103" s="30">
        <f>VLOOKUP(C103,Sessions!C:D,2,FALSE)</f>
        <v>19</v>
      </c>
      <c r="C103" s="31">
        <v>44342.75</v>
      </c>
      <c r="D103" s="64">
        <f>VLOOKUP(E103,'Age Groups'!B:C,2,FALSE)</f>
        <v>4</v>
      </c>
      <c r="E103" s="31" t="s">
        <v>1092</v>
      </c>
      <c r="F103" s="64">
        <f>VLOOKUP(G103,Items!J:L,3,FALSE)</f>
        <v>8</v>
      </c>
      <c r="G103" s="31" t="s">
        <v>920</v>
      </c>
      <c r="H103" s="31" t="s">
        <v>1109</v>
      </c>
      <c r="I103" s="64" t="str">
        <f>RIGHT(K103,1)</f>
        <v>2</v>
      </c>
      <c r="J103" s="31"/>
      <c r="K103" s="31" t="s">
        <v>917</v>
      </c>
      <c r="L103" s="32" t="s">
        <v>933</v>
      </c>
      <c r="M103" s="32" t="s">
        <v>1043</v>
      </c>
      <c r="N103" s="61">
        <f>VLOOKUP(O103,Clubs!D:E,2,FALSE)</f>
        <v>15</v>
      </c>
      <c r="O103" s="32" t="s">
        <v>1087</v>
      </c>
      <c r="P103" s="32" t="s">
        <v>939</v>
      </c>
      <c r="Q103" s="34" t="s">
        <v>837</v>
      </c>
      <c r="U103" s="30" t="str">
        <f>"c"&amp;N103&amp;"ag"&amp;D103&amp;"y2d10"&amp;I103</f>
        <v>c15ag4y2d102</v>
      </c>
      <c r="V103" s="30">
        <f>VLOOKUP(U103,Cohorts!A:B,2,FALSE)</f>
        <v>45</v>
      </c>
      <c r="W103" s="30" t="str">
        <f>"            [ 'cohort_id' =&gt; "&amp;V103&amp;",  'team_rank_id' =&gt; "&amp;P103&amp;" ],"</f>
        <v xml:space="preserve">            [ 'cohort_id' =&gt; 45,  'team_rank_id' =&gt; 1 ],</v>
      </c>
      <c r="X103" s="30" t="str">
        <f>"                'competition_id' =&gt; 1, // this is May 2021###                'age_group_id'   =&gt; "&amp;D103&amp;", ###                'start'          =&gt; '"&amp;TEXT(C103,"yyyy-mm-dd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3" s="30" t="str">
        <f t="shared" si="2"/>
        <v xml:space="preserve">            [ 'session_id' =&gt; 19, 'division_id' =&gt; 102 ],</v>
      </c>
      <c r="Z103" s="30" t="str">
        <f t="shared" si="3"/>
        <v xml:space="preserve">            [ 'session_id' =&gt;   19, 'team_rank_id' =&gt; 1 ],</v>
      </c>
    </row>
    <row r="104" spans="1:26" x14ac:dyDescent="0.2">
      <c r="A104" s="30">
        <v>344</v>
      </c>
      <c r="B104" s="30">
        <f>VLOOKUP(C104,Sessions!C:D,2,FALSE)</f>
        <v>19</v>
      </c>
      <c r="C104" s="31">
        <v>44342.75</v>
      </c>
      <c r="D104" s="64">
        <f>VLOOKUP(E104,'Age Groups'!B:C,2,FALSE)</f>
        <v>4</v>
      </c>
      <c r="E104" s="31" t="s">
        <v>1092</v>
      </c>
      <c r="F104" s="64">
        <f>VLOOKUP(G104,Items!J:L,3,FALSE)</f>
        <v>4</v>
      </c>
      <c r="G104" s="31" t="s">
        <v>916</v>
      </c>
      <c r="H104" s="31" t="s">
        <v>1110</v>
      </c>
      <c r="I104" s="64" t="str">
        <f>RIGHT(K104,1)</f>
        <v>2</v>
      </c>
      <c r="J104" s="31"/>
      <c r="K104" s="31" t="s">
        <v>917</v>
      </c>
      <c r="L104" s="32" t="s">
        <v>933</v>
      </c>
      <c r="M104" s="32" t="s">
        <v>939</v>
      </c>
      <c r="N104" s="61">
        <f>VLOOKUP(O104,Clubs!D:E,2,FALSE)</f>
        <v>15</v>
      </c>
      <c r="O104" s="32" t="s">
        <v>1087</v>
      </c>
      <c r="P104" s="32" t="s">
        <v>987</v>
      </c>
      <c r="Q104" s="32"/>
      <c r="U104" s="30" t="str">
        <f>"c"&amp;N104&amp;"ag"&amp;D104&amp;"y2d10"&amp;I104</f>
        <v>c15ag4y2d102</v>
      </c>
      <c r="V104" s="30">
        <f>VLOOKUP(U104,Cohorts!A:B,2,FALSE)</f>
        <v>45</v>
      </c>
      <c r="W104" s="30" t="str">
        <f>"            [ 'cohort_id' =&gt; "&amp;V104&amp;",  'team_rank_id' =&gt; "&amp;P104&amp;" ],"</f>
        <v xml:space="preserve">            [ 'cohort_id' =&gt; 45,  'team_rank_id' =&gt; 2 ],</v>
      </c>
      <c r="X104" s="30" t="str">
        <f>"                'competition_id' =&gt; 1, // this is May 2021###                'age_group_id'   =&gt; "&amp;D104&amp;", ###                'start'          =&gt; '"&amp;TEXT(C104,"yyyy-mm-dd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4" s="30" t="str">
        <f t="shared" si="2"/>
        <v xml:space="preserve">            [ 'session_id' =&gt; 19, 'division_id' =&gt; 102 ],</v>
      </c>
      <c r="Z104" s="30" t="str">
        <f t="shared" si="3"/>
        <v xml:space="preserve">            [ 'session_id' =&gt;   19, 'team_rank_id' =&gt; 2 ],</v>
      </c>
    </row>
    <row r="105" spans="1:26" x14ac:dyDescent="0.2">
      <c r="A105" s="30">
        <v>351</v>
      </c>
      <c r="B105" s="30">
        <f>VLOOKUP(C105,Sessions!C:D,2,FALSE)</f>
        <v>19</v>
      </c>
      <c r="C105" s="31">
        <v>44342.75</v>
      </c>
      <c r="D105" s="64">
        <f>VLOOKUP(E105,'Age Groups'!B:C,2,FALSE)</f>
        <v>4</v>
      </c>
      <c r="E105" s="31" t="s">
        <v>1092</v>
      </c>
      <c r="F105" s="64">
        <f>VLOOKUP(G105,Items!J:L,3,FALSE)</f>
        <v>2</v>
      </c>
      <c r="G105" s="31" t="s">
        <v>924</v>
      </c>
      <c r="H105" s="31" t="s">
        <v>1110</v>
      </c>
      <c r="I105" s="64" t="str">
        <f>RIGHT(K105,1)</f>
        <v>2</v>
      </c>
      <c r="J105" s="31"/>
      <c r="K105" s="31" t="s">
        <v>917</v>
      </c>
      <c r="L105" s="32" t="s">
        <v>933</v>
      </c>
      <c r="M105" s="32" t="s">
        <v>939</v>
      </c>
      <c r="N105" s="61">
        <f>VLOOKUP(O105,Clubs!D:E,2,FALSE)</f>
        <v>15</v>
      </c>
      <c r="O105" s="32" t="s">
        <v>1087</v>
      </c>
      <c r="P105" s="32" t="s">
        <v>987</v>
      </c>
      <c r="Q105" s="32"/>
      <c r="U105" s="30" t="str">
        <f>"c"&amp;N105&amp;"ag"&amp;D105&amp;"y2d10"&amp;I105</f>
        <v>c15ag4y2d102</v>
      </c>
      <c r="V105" s="30">
        <f>VLOOKUP(U105,Cohorts!A:B,2,FALSE)</f>
        <v>45</v>
      </c>
      <c r="W105" s="30" t="str">
        <f>"            [ 'cohort_id' =&gt; "&amp;V105&amp;",  'team_rank_id' =&gt; "&amp;P105&amp;" ],"</f>
        <v xml:space="preserve">            [ 'cohort_id' =&gt; 45,  'team_rank_id' =&gt; 2 ],</v>
      </c>
      <c r="X105" s="30" t="str">
        <f>"                'competition_id' =&gt; 1, // this is May 2021###                'age_group_id'   =&gt; "&amp;D105&amp;", ###                'start'          =&gt; '"&amp;TEXT(C105,"yyyy-mm-dd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5" s="30" t="str">
        <f t="shared" si="2"/>
        <v xml:space="preserve">            [ 'session_id' =&gt; 19, 'division_id' =&gt; 102 ],</v>
      </c>
      <c r="Z105" s="30" t="str">
        <f t="shared" si="3"/>
        <v xml:space="preserve">            [ 'session_id' =&gt;   19, 'team_rank_id' =&gt; 2 ],</v>
      </c>
    </row>
    <row r="106" spans="1:26" ht="17" x14ac:dyDescent="0.2">
      <c r="A106" s="30">
        <v>358</v>
      </c>
      <c r="B106" s="30">
        <f>VLOOKUP(C106,Sessions!C:D,2,FALSE)</f>
        <v>19</v>
      </c>
      <c r="C106" s="31">
        <v>44342.75</v>
      </c>
      <c r="D106" s="64">
        <f>VLOOKUP(E106,'Age Groups'!B:C,2,FALSE)</f>
        <v>4</v>
      </c>
      <c r="E106" s="31" t="s">
        <v>1092</v>
      </c>
      <c r="F106" s="64">
        <f>VLOOKUP(G106,Items!J:L,3,FALSE)</f>
        <v>8</v>
      </c>
      <c r="G106" s="31" t="s">
        <v>920</v>
      </c>
      <c r="H106" s="31" t="s">
        <v>1109</v>
      </c>
      <c r="I106" s="64" t="str">
        <f>RIGHT(K106,1)</f>
        <v>2</v>
      </c>
      <c r="J106" s="31"/>
      <c r="K106" s="31" t="s">
        <v>917</v>
      </c>
      <c r="L106" s="32" t="s">
        <v>933</v>
      </c>
      <c r="M106" s="32" t="s">
        <v>939</v>
      </c>
      <c r="N106" s="61">
        <f>VLOOKUP(O106,Clubs!D:E,2,FALSE)</f>
        <v>15</v>
      </c>
      <c r="O106" s="32" t="s">
        <v>1087</v>
      </c>
      <c r="P106" s="32" t="s">
        <v>987</v>
      </c>
      <c r="Q106" s="34" t="s">
        <v>834</v>
      </c>
      <c r="U106" s="30" t="str">
        <f>"c"&amp;N106&amp;"ag"&amp;D106&amp;"y2d10"&amp;I106</f>
        <v>c15ag4y2d102</v>
      </c>
      <c r="V106" s="30">
        <f>VLOOKUP(U106,Cohorts!A:B,2,FALSE)</f>
        <v>45</v>
      </c>
      <c r="W106" s="30" t="str">
        <f>"            [ 'cohort_id' =&gt; "&amp;V106&amp;",  'team_rank_id' =&gt; "&amp;P106&amp;" ],"</f>
        <v xml:space="preserve">            [ 'cohort_id' =&gt; 45,  'team_rank_id' =&gt; 2 ],</v>
      </c>
      <c r="X106" s="30" t="str">
        <f>"                'competition_id' =&gt; 1, // this is May 2021###                'age_group_id'   =&gt; "&amp;D106&amp;", ###                'start'          =&gt; '"&amp;TEXT(C106,"yyyy-mm-dd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6" s="30" t="str">
        <f t="shared" si="2"/>
        <v xml:space="preserve">            [ 'session_id' =&gt; 19, 'division_id' =&gt; 102 ],</v>
      </c>
      <c r="Z106" s="30" t="str">
        <f t="shared" si="3"/>
        <v xml:space="preserve">            [ 'session_id' =&gt;   19, 'team_rank_id' =&gt; 2 ],</v>
      </c>
    </row>
    <row r="107" spans="1:26" x14ac:dyDescent="0.2">
      <c r="A107" s="30">
        <v>348</v>
      </c>
      <c r="B107" s="30">
        <f>VLOOKUP(C107,Sessions!C:D,2,FALSE)</f>
        <v>19</v>
      </c>
      <c r="C107" s="31">
        <v>44342.75</v>
      </c>
      <c r="D107" s="64">
        <f>VLOOKUP(E107,'Age Groups'!B:C,2,FALSE)</f>
        <v>4</v>
      </c>
      <c r="E107" s="31" t="s">
        <v>1092</v>
      </c>
      <c r="F107" s="64">
        <f>VLOOKUP(G107,Items!J:L,3,FALSE)</f>
        <v>4</v>
      </c>
      <c r="G107" s="31" t="s">
        <v>916</v>
      </c>
      <c r="H107" s="31" t="s">
        <v>1110</v>
      </c>
      <c r="I107" s="64" t="str">
        <f>RIGHT(K107,1)</f>
        <v>2</v>
      </c>
      <c r="J107" s="31"/>
      <c r="K107" s="31" t="s">
        <v>917</v>
      </c>
      <c r="L107" s="62" t="s">
        <v>933</v>
      </c>
      <c r="M107" s="62" t="s">
        <v>1058</v>
      </c>
      <c r="N107" s="61">
        <f>VLOOKUP(O107,Clubs!D:E,2,FALSE)</f>
        <v>2</v>
      </c>
      <c r="O107" s="62" t="s">
        <v>185</v>
      </c>
      <c r="P107" s="61">
        <v>1</v>
      </c>
      <c r="Q107" s="32"/>
      <c r="U107" s="30" t="str">
        <f>"c"&amp;N107&amp;"ag"&amp;D107&amp;"y2d10"&amp;I107</f>
        <v>c2ag4y2d102</v>
      </c>
      <c r="V107" s="30">
        <f>VLOOKUP(U107,Cohorts!A:B,2,FALSE)</f>
        <v>76</v>
      </c>
      <c r="W107" s="30" t="str">
        <f>"            [ 'cohort_id' =&gt; "&amp;V107&amp;",  'team_rank_id' =&gt; "&amp;P107&amp;" ],"</f>
        <v xml:space="preserve">            [ 'cohort_id' =&gt; 76,  'team_rank_id' =&gt; 1 ],</v>
      </c>
      <c r="X107" s="30" t="str">
        <f>"                'competition_id' =&gt; 1, // this is May 2021###                'age_group_id'   =&gt; "&amp;D107&amp;", ###                'start'          =&gt; '"&amp;TEXT(C107,"yyyy-mm-dd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7" s="30" t="str">
        <f t="shared" si="2"/>
        <v xml:space="preserve">            [ 'session_id' =&gt; 19, 'division_id' =&gt; 102 ],</v>
      </c>
      <c r="Z107" s="30" t="str">
        <f t="shared" si="3"/>
        <v xml:space="preserve">            [ 'session_id' =&gt;   19, 'team_rank_id' =&gt; 1 ],</v>
      </c>
    </row>
    <row r="108" spans="1:26" x14ac:dyDescent="0.2">
      <c r="A108" s="30">
        <v>357</v>
      </c>
      <c r="B108" s="30">
        <f>VLOOKUP(C108,Sessions!C:D,2,FALSE)</f>
        <v>19</v>
      </c>
      <c r="C108" s="31">
        <v>44342.75</v>
      </c>
      <c r="D108" s="64">
        <f>VLOOKUP(E108,'Age Groups'!B:C,2,FALSE)</f>
        <v>4</v>
      </c>
      <c r="E108" s="31" t="s">
        <v>1092</v>
      </c>
      <c r="F108" s="64">
        <f>VLOOKUP(G108,Items!J:L,3,FALSE)</f>
        <v>2</v>
      </c>
      <c r="G108" s="31" t="s">
        <v>924</v>
      </c>
      <c r="H108" s="31" t="s">
        <v>1110</v>
      </c>
      <c r="I108" s="64" t="str">
        <f>RIGHT(K108,1)</f>
        <v>2</v>
      </c>
      <c r="J108" s="31"/>
      <c r="K108" s="31" t="s">
        <v>917</v>
      </c>
      <c r="L108" s="62" t="s">
        <v>933</v>
      </c>
      <c r="M108" s="62" t="s">
        <v>1071</v>
      </c>
      <c r="N108" s="61">
        <f>VLOOKUP(O108,Clubs!D:E,2,FALSE)</f>
        <v>2</v>
      </c>
      <c r="O108" s="62" t="s">
        <v>185</v>
      </c>
      <c r="P108" s="61">
        <v>1</v>
      </c>
      <c r="Q108" s="32"/>
      <c r="U108" s="30" t="str">
        <f>"c"&amp;N108&amp;"ag"&amp;D108&amp;"y2d10"&amp;I108</f>
        <v>c2ag4y2d102</v>
      </c>
      <c r="V108" s="30">
        <f>VLOOKUP(U108,Cohorts!A:B,2,FALSE)</f>
        <v>76</v>
      </c>
      <c r="W108" s="30" t="str">
        <f>"            [ 'cohort_id' =&gt; "&amp;V108&amp;",  'team_rank_id' =&gt; "&amp;P108&amp;" ],"</f>
        <v xml:space="preserve">            [ 'cohort_id' =&gt; 76,  'team_rank_id' =&gt; 1 ],</v>
      </c>
      <c r="X108" s="30" t="str">
        <f>"                'competition_id' =&gt; 1, // this is May 2021###                'age_group_id'   =&gt; "&amp;D108&amp;", ###                'start'          =&gt; '"&amp;TEXT(C108,"yyyy-mm-dd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8" s="30" t="str">
        <f t="shared" si="2"/>
        <v xml:space="preserve">            [ 'session_id' =&gt; 19, 'division_id' =&gt; 102 ],</v>
      </c>
      <c r="Z108" s="30" t="str">
        <f t="shared" si="3"/>
        <v xml:space="preserve">            [ 'session_id' =&gt;   19, 'team_rank_id' =&gt; 1 ],</v>
      </c>
    </row>
    <row r="109" spans="1:26" ht="17" x14ac:dyDescent="0.2">
      <c r="A109" s="30">
        <v>363</v>
      </c>
      <c r="B109" s="30">
        <f>VLOOKUP(C109,Sessions!C:D,2,FALSE)</f>
        <v>19</v>
      </c>
      <c r="C109" s="31">
        <v>44342.75</v>
      </c>
      <c r="D109" s="64">
        <f>VLOOKUP(E109,'Age Groups'!B:C,2,FALSE)</f>
        <v>4</v>
      </c>
      <c r="E109" s="31" t="s">
        <v>1092</v>
      </c>
      <c r="F109" s="64">
        <f>VLOOKUP(G109,Items!J:L,3,FALSE)</f>
        <v>8</v>
      </c>
      <c r="G109" s="31" t="s">
        <v>920</v>
      </c>
      <c r="H109" s="31" t="s">
        <v>1109</v>
      </c>
      <c r="I109" s="64" t="str">
        <f>RIGHT(K109,1)</f>
        <v>2</v>
      </c>
      <c r="J109" s="31"/>
      <c r="K109" s="31" t="s">
        <v>917</v>
      </c>
      <c r="L109" s="62" t="s">
        <v>933</v>
      </c>
      <c r="M109" s="62" t="s">
        <v>1068</v>
      </c>
      <c r="N109" s="61">
        <f>VLOOKUP(O109,Clubs!D:E,2,FALSE)</f>
        <v>2</v>
      </c>
      <c r="O109" s="62" t="s">
        <v>185</v>
      </c>
      <c r="P109" s="61">
        <v>1</v>
      </c>
      <c r="Q109" s="34" t="s">
        <v>839</v>
      </c>
      <c r="U109" s="30" t="str">
        <f>"c"&amp;N109&amp;"ag"&amp;D109&amp;"y2d10"&amp;I109</f>
        <v>c2ag4y2d102</v>
      </c>
      <c r="V109" s="30">
        <f>VLOOKUP(U109,Cohorts!A:B,2,FALSE)</f>
        <v>76</v>
      </c>
      <c r="W109" s="30" t="str">
        <f>"            [ 'cohort_id' =&gt; "&amp;V109&amp;",  'team_rank_id' =&gt; "&amp;P109&amp;" ],"</f>
        <v xml:space="preserve">            [ 'cohort_id' =&gt; 76,  'team_rank_id' =&gt; 1 ],</v>
      </c>
      <c r="X109" s="30" t="str">
        <f>"                'competition_id' =&gt; 1, // this is May 2021###                'age_group_id'   =&gt; "&amp;D109&amp;", ###                'start'          =&gt; '"&amp;TEXT(C109,"yyyy-mm-dd hh:mm:ss")&amp;"', ###            ], ["</f>
        <v xml:space="preserve">                'competition_id' =&gt; 1, // this is May 2021###                'age_group_id'   =&gt; 4, ###                'start'          =&gt; '2021-05-26 18:00:00', ###            ], [</v>
      </c>
      <c r="Y109" s="30" t="str">
        <f t="shared" si="2"/>
        <v xml:space="preserve">            [ 'session_id' =&gt; 19, 'division_id' =&gt; 102 ],</v>
      </c>
      <c r="Z109" s="30" t="str">
        <f t="shared" si="3"/>
        <v xml:space="preserve">            [ 'session_id' =&gt;   19, 'team_rank_id' =&gt; 1 ],</v>
      </c>
    </row>
    <row r="110" spans="1:26" x14ac:dyDescent="0.2">
      <c r="A110" s="30">
        <v>208</v>
      </c>
      <c r="B110" s="30">
        <f>VLOOKUP(C110,Sessions!C:D,2,FALSE)</f>
        <v>22</v>
      </c>
      <c r="C110" s="31">
        <v>44335.8125</v>
      </c>
      <c r="D110" s="64">
        <f>VLOOKUP(E110,'Age Groups'!B:C,2,FALSE)</f>
        <v>5</v>
      </c>
      <c r="E110" s="31" t="s">
        <v>1090</v>
      </c>
      <c r="F110" s="64">
        <f>VLOOKUP(G110,Items!J:L,3,FALSE)</f>
        <v>2</v>
      </c>
      <c r="G110" s="31" t="s">
        <v>924</v>
      </c>
      <c r="H110" s="31" t="s">
        <v>1110</v>
      </c>
      <c r="I110" s="64" t="str">
        <f>RIGHT(K110,1)</f>
        <v>1</v>
      </c>
      <c r="J110" s="31"/>
      <c r="K110" s="31" t="s">
        <v>923</v>
      </c>
      <c r="L110" s="61" t="s">
        <v>932</v>
      </c>
      <c r="M110" s="61" t="s">
        <v>1058</v>
      </c>
      <c r="N110" s="61">
        <f>VLOOKUP(O110,Clubs!D:E,2,FALSE)</f>
        <v>27</v>
      </c>
      <c r="O110" s="61" t="s">
        <v>98</v>
      </c>
      <c r="P110" s="61">
        <v>1</v>
      </c>
      <c r="Q110" s="32"/>
      <c r="U110" s="30" t="str">
        <f>"c"&amp;N110&amp;"ag"&amp;D110&amp;"y2d10"&amp;I110</f>
        <v>c27ag5y2d101</v>
      </c>
      <c r="V110" s="30">
        <f>VLOOKUP(U110,Cohorts!A:B,2,FALSE)</f>
        <v>112</v>
      </c>
      <c r="W110" s="30" t="str">
        <f>"            [ 'cohort_id' =&gt; "&amp;V110&amp;",  'team_rank_id' =&gt; "&amp;P110&amp;" ],"</f>
        <v xml:space="preserve">            [ 'cohort_id' =&gt; 112,  'team_rank_id' =&gt; 1 ],</v>
      </c>
      <c r="X110" s="30" t="str">
        <f>"                'competition_id' =&gt; 1, // this is May 2021###                'age_group_id'   =&gt; "&amp;D110&amp;", ###                'start'          =&gt; '"&amp;TEXT(C110,"yyyy-mm-dd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0" s="30" t="str">
        <f t="shared" si="2"/>
        <v xml:space="preserve">            [ 'session_id' =&gt; 22, 'division_id' =&gt; 101 ],</v>
      </c>
      <c r="Z110" s="30" t="str">
        <f t="shared" si="3"/>
        <v xml:space="preserve">            [ 'session_id' =&gt;   22, 'team_rank_id' =&gt; 1 ],</v>
      </c>
    </row>
    <row r="111" spans="1:26" x14ac:dyDescent="0.2">
      <c r="A111" s="30">
        <v>214</v>
      </c>
      <c r="B111" s="30">
        <f>VLOOKUP(C111,Sessions!C:D,2,FALSE)</f>
        <v>22</v>
      </c>
      <c r="C111" s="31">
        <v>44335.8125</v>
      </c>
      <c r="D111" s="64">
        <f>VLOOKUP(E111,'Age Groups'!B:C,2,FALSE)</f>
        <v>5</v>
      </c>
      <c r="E111" s="31" t="s">
        <v>1090</v>
      </c>
      <c r="F111" s="64">
        <f>VLOOKUP(G111,Items!J:L,3,FALSE)</f>
        <v>3</v>
      </c>
      <c r="G111" s="31" t="s">
        <v>928</v>
      </c>
      <c r="H111" s="31" t="s">
        <v>1110</v>
      </c>
      <c r="I111" s="64" t="str">
        <f>RIGHT(K111,1)</f>
        <v>1</v>
      </c>
      <c r="J111" s="31"/>
      <c r="K111" s="31" t="s">
        <v>923</v>
      </c>
      <c r="L111" s="61" t="s">
        <v>932</v>
      </c>
      <c r="M111" s="61" t="s">
        <v>1058</v>
      </c>
      <c r="N111" s="61">
        <f>VLOOKUP(O111,Clubs!D:E,2,FALSE)</f>
        <v>27</v>
      </c>
      <c r="O111" s="61" t="s">
        <v>98</v>
      </c>
      <c r="P111" s="61">
        <v>1</v>
      </c>
      <c r="Q111" s="32"/>
      <c r="U111" s="30" t="str">
        <f>"c"&amp;N111&amp;"ag"&amp;D111&amp;"y2d10"&amp;I111</f>
        <v>c27ag5y2d101</v>
      </c>
      <c r="V111" s="30">
        <f>VLOOKUP(U111,Cohorts!A:B,2,FALSE)</f>
        <v>112</v>
      </c>
      <c r="W111" s="30" t="str">
        <f>"            [ 'cohort_id' =&gt; "&amp;V111&amp;",  'team_rank_id' =&gt; "&amp;P111&amp;" ],"</f>
        <v xml:space="preserve">            [ 'cohort_id' =&gt; 112,  'team_rank_id' =&gt; 1 ],</v>
      </c>
      <c r="X111" s="30" t="str">
        <f>"                'competition_id' =&gt; 1, // this is May 2021###                'age_group_id'   =&gt; "&amp;D111&amp;", ###                'start'          =&gt; '"&amp;TEXT(C111,"yyyy-mm-dd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1" s="30" t="str">
        <f t="shared" si="2"/>
        <v xml:space="preserve">            [ 'session_id' =&gt; 22, 'division_id' =&gt; 101 ],</v>
      </c>
      <c r="Z111" s="30" t="str">
        <f t="shared" si="3"/>
        <v xml:space="preserve">            [ 'session_id' =&gt;   22, 'team_rank_id' =&gt; 1 ],</v>
      </c>
    </row>
    <row r="112" spans="1:26" ht="17" x14ac:dyDescent="0.2">
      <c r="A112" s="30">
        <v>217</v>
      </c>
      <c r="B112" s="30">
        <f>VLOOKUP(C112,Sessions!C:D,2,FALSE)</f>
        <v>22</v>
      </c>
      <c r="C112" s="31">
        <v>44335.8125</v>
      </c>
      <c r="D112" s="64">
        <f>VLOOKUP(E112,'Age Groups'!B:C,2,FALSE)</f>
        <v>5</v>
      </c>
      <c r="E112" s="31" t="s">
        <v>1090</v>
      </c>
      <c r="F112" s="64">
        <f>VLOOKUP(G112,Items!J:L,3,FALSE)</f>
        <v>7</v>
      </c>
      <c r="G112" s="31" t="s">
        <v>926</v>
      </c>
      <c r="H112" s="31" t="s">
        <v>1109</v>
      </c>
      <c r="I112" s="64" t="str">
        <f>RIGHT(K112,1)</f>
        <v>1</v>
      </c>
      <c r="J112" s="31"/>
      <c r="K112" s="31" t="s">
        <v>923</v>
      </c>
      <c r="L112" s="36"/>
      <c r="M112" s="36" t="s">
        <v>987</v>
      </c>
      <c r="N112" s="61">
        <f>VLOOKUP(O112,Clubs!D:E,2,FALSE)</f>
        <v>27</v>
      </c>
      <c r="O112" s="36" t="s">
        <v>98</v>
      </c>
      <c r="P112" s="61">
        <v>1</v>
      </c>
      <c r="Q112" s="34" t="s">
        <v>699</v>
      </c>
      <c r="U112" s="30" t="str">
        <f>"c"&amp;N112&amp;"ag"&amp;D112&amp;"y2d10"&amp;I112</f>
        <v>c27ag5y2d101</v>
      </c>
      <c r="V112" s="30">
        <f>VLOOKUP(U112,Cohorts!A:B,2,FALSE)</f>
        <v>112</v>
      </c>
      <c r="W112" s="30" t="str">
        <f>"            [ 'cohort_id' =&gt; "&amp;V112&amp;",  'team_rank_id' =&gt; "&amp;P112&amp;" ],"</f>
        <v xml:space="preserve">            [ 'cohort_id' =&gt; 112,  'team_rank_id' =&gt; 1 ],</v>
      </c>
      <c r="X112" s="30" t="str">
        <f>"                'competition_id' =&gt; 1, // this is May 2021###                'age_group_id'   =&gt; "&amp;D112&amp;", ###                'start'          =&gt; '"&amp;TEXT(C112,"yyyy-mm-dd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2" s="30" t="str">
        <f t="shared" si="2"/>
        <v xml:space="preserve">            [ 'session_id' =&gt; 22, 'division_id' =&gt; 101 ],</v>
      </c>
      <c r="Z112" s="30" t="str">
        <f t="shared" si="3"/>
        <v xml:space="preserve">            [ 'session_id' =&gt;   22, 'team_rank_id' =&gt; 1 ],</v>
      </c>
    </row>
    <row r="113" spans="1:26" x14ac:dyDescent="0.2">
      <c r="A113" s="30">
        <v>204</v>
      </c>
      <c r="B113" s="30">
        <f>VLOOKUP(C113,Sessions!C:D,2,FALSE)</f>
        <v>22</v>
      </c>
      <c r="C113" s="31">
        <v>44335.8125</v>
      </c>
      <c r="D113" s="64">
        <f>VLOOKUP(E113,'Age Groups'!B:C,2,FALSE)</f>
        <v>5</v>
      </c>
      <c r="E113" s="31" t="s">
        <v>1090</v>
      </c>
      <c r="F113" s="64">
        <f>VLOOKUP(G113,Items!J:L,3,FALSE)</f>
        <v>2</v>
      </c>
      <c r="G113" s="31" t="s">
        <v>924</v>
      </c>
      <c r="H113" s="31" t="s">
        <v>1110</v>
      </c>
      <c r="I113" s="64" t="str">
        <f>RIGHT(K113,1)</f>
        <v>1</v>
      </c>
      <c r="J113" s="31"/>
      <c r="K113" s="31" t="s">
        <v>923</v>
      </c>
      <c r="L113" s="32" t="s">
        <v>932</v>
      </c>
      <c r="M113" s="32" t="s">
        <v>939</v>
      </c>
      <c r="N113" s="61">
        <f>VLOOKUP(O113,Clubs!D:E,2,FALSE)</f>
        <v>41</v>
      </c>
      <c r="O113" s="32" t="s">
        <v>149</v>
      </c>
      <c r="P113" s="32" t="s">
        <v>939</v>
      </c>
      <c r="Q113" s="32"/>
      <c r="U113" s="30" t="str">
        <f>"c"&amp;N113&amp;"ag"&amp;D113&amp;"y2d10"&amp;I113</f>
        <v>c41ag5y2d101</v>
      </c>
      <c r="V113" s="30">
        <f>VLOOKUP(U113,Cohorts!A:B,2,FALSE)</f>
        <v>210</v>
      </c>
      <c r="W113" s="30" t="str">
        <f>"            [ 'cohort_id' =&gt; "&amp;V113&amp;",  'team_rank_id' =&gt; "&amp;P113&amp;" ],"</f>
        <v xml:space="preserve">            [ 'cohort_id' =&gt; 210,  'team_rank_id' =&gt; 1 ],</v>
      </c>
      <c r="X113" s="30" t="str">
        <f>"                'competition_id' =&gt; 1, // this is May 2021###                'age_group_id'   =&gt; "&amp;D113&amp;", ###                'start'          =&gt; '"&amp;TEXT(C113,"yyyy-mm-dd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3" s="30" t="str">
        <f t="shared" si="2"/>
        <v xml:space="preserve">            [ 'session_id' =&gt; 22, 'division_id' =&gt; 101 ],</v>
      </c>
      <c r="Z113" s="30" t="str">
        <f t="shared" si="3"/>
        <v xml:space="preserve">            [ 'session_id' =&gt;   22, 'team_rank_id' =&gt; 1 ],</v>
      </c>
    </row>
    <row r="114" spans="1:26" x14ac:dyDescent="0.2">
      <c r="A114" s="30">
        <v>213</v>
      </c>
      <c r="B114" s="30">
        <f>VLOOKUP(C114,Sessions!C:D,2,FALSE)</f>
        <v>22</v>
      </c>
      <c r="C114" s="31">
        <v>44335.8125</v>
      </c>
      <c r="D114" s="64">
        <f>VLOOKUP(E114,'Age Groups'!B:C,2,FALSE)</f>
        <v>5</v>
      </c>
      <c r="E114" s="31" t="s">
        <v>1090</v>
      </c>
      <c r="F114" s="64">
        <f>VLOOKUP(G114,Items!J:L,3,FALSE)</f>
        <v>3</v>
      </c>
      <c r="G114" s="31" t="s">
        <v>928</v>
      </c>
      <c r="H114" s="31" t="s">
        <v>1110</v>
      </c>
      <c r="I114" s="64" t="str">
        <f>RIGHT(K114,1)</f>
        <v>1</v>
      </c>
      <c r="J114" s="31"/>
      <c r="K114" s="31" t="s">
        <v>923</v>
      </c>
      <c r="L114" s="32" t="s">
        <v>932</v>
      </c>
      <c r="M114" s="32" t="s">
        <v>1043</v>
      </c>
      <c r="N114" s="61">
        <f>VLOOKUP(O114,Clubs!D:E,2,FALSE)</f>
        <v>41</v>
      </c>
      <c r="O114" s="32" t="s">
        <v>149</v>
      </c>
      <c r="P114" s="32" t="s">
        <v>939</v>
      </c>
      <c r="Q114" s="32"/>
      <c r="U114" s="30" t="str">
        <f>"c"&amp;N114&amp;"ag"&amp;D114&amp;"y2d10"&amp;I114</f>
        <v>c41ag5y2d101</v>
      </c>
      <c r="V114" s="30">
        <f>VLOOKUP(U114,Cohorts!A:B,2,FALSE)</f>
        <v>210</v>
      </c>
      <c r="W114" s="30" t="str">
        <f>"            [ 'cohort_id' =&gt; "&amp;V114&amp;",  'team_rank_id' =&gt; "&amp;P114&amp;" ],"</f>
        <v xml:space="preserve">            [ 'cohort_id' =&gt; 210,  'team_rank_id' =&gt; 1 ],</v>
      </c>
      <c r="X114" s="30" t="str">
        <f>"                'competition_id' =&gt; 1, // this is May 2021###                'age_group_id'   =&gt; "&amp;D114&amp;", ###                'start'          =&gt; '"&amp;TEXT(C114,"yyyy-mm-dd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4" s="30" t="str">
        <f t="shared" si="2"/>
        <v xml:space="preserve">            [ 'session_id' =&gt; 22, 'division_id' =&gt; 101 ],</v>
      </c>
      <c r="Z114" s="30" t="str">
        <f t="shared" si="3"/>
        <v xml:space="preserve">            [ 'session_id' =&gt;   22, 'team_rank_id' =&gt; 1 ],</v>
      </c>
    </row>
    <row r="115" spans="1:26" ht="17" x14ac:dyDescent="0.2">
      <c r="A115" s="30">
        <v>220</v>
      </c>
      <c r="B115" s="30">
        <f>VLOOKUP(C115,Sessions!C:D,2,FALSE)</f>
        <v>22</v>
      </c>
      <c r="C115" s="31">
        <v>44335.8125</v>
      </c>
      <c r="D115" s="64">
        <f>VLOOKUP(E115,'Age Groups'!B:C,2,FALSE)</f>
        <v>5</v>
      </c>
      <c r="E115" s="31" t="s">
        <v>1090</v>
      </c>
      <c r="F115" s="64">
        <f>VLOOKUP(G115,Items!J:L,3,FALSE)</f>
        <v>7</v>
      </c>
      <c r="G115" s="31" t="s">
        <v>926</v>
      </c>
      <c r="H115" s="31" t="s">
        <v>1109</v>
      </c>
      <c r="I115" s="64" t="str">
        <f>RIGHT(K115,1)</f>
        <v>1</v>
      </c>
      <c r="J115" s="31"/>
      <c r="K115" s="31" t="s">
        <v>923</v>
      </c>
      <c r="L115" s="32"/>
      <c r="M115" s="32" t="s">
        <v>1058</v>
      </c>
      <c r="N115" s="61">
        <f>VLOOKUP(O115,Clubs!D:E,2,FALSE)</f>
        <v>41</v>
      </c>
      <c r="O115" s="32" t="s">
        <v>149</v>
      </c>
      <c r="P115" s="32" t="s">
        <v>939</v>
      </c>
      <c r="Q115" s="34" t="s">
        <v>702</v>
      </c>
      <c r="U115" s="30" t="str">
        <f>"c"&amp;N115&amp;"ag"&amp;D115&amp;"y2d10"&amp;I115</f>
        <v>c41ag5y2d101</v>
      </c>
      <c r="V115" s="30">
        <f>VLOOKUP(U115,Cohorts!A:B,2,FALSE)</f>
        <v>210</v>
      </c>
      <c r="W115" s="30" t="str">
        <f>"            [ 'cohort_id' =&gt; "&amp;V115&amp;",  'team_rank_id' =&gt; "&amp;P115&amp;" ],"</f>
        <v xml:space="preserve">            [ 'cohort_id' =&gt; 210,  'team_rank_id' =&gt; 1 ],</v>
      </c>
      <c r="X115" s="30" t="str">
        <f>"                'competition_id' =&gt; 1, // this is May 2021###                'age_group_id'   =&gt; "&amp;D115&amp;", ###                'start'          =&gt; '"&amp;TEXT(C115,"yyyy-mm-dd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5" s="30" t="str">
        <f t="shared" si="2"/>
        <v xml:space="preserve">            [ 'session_id' =&gt; 22, 'division_id' =&gt; 101 ],</v>
      </c>
      <c r="Z115" s="30" t="str">
        <f t="shared" si="3"/>
        <v xml:space="preserve">            [ 'session_id' =&gt;   22, 'team_rank_id' =&gt; 1 ],</v>
      </c>
    </row>
    <row r="116" spans="1:26" x14ac:dyDescent="0.2">
      <c r="A116" s="30">
        <v>209</v>
      </c>
      <c r="B116" s="30">
        <f>VLOOKUP(C116,Sessions!C:D,2,FALSE)</f>
        <v>22</v>
      </c>
      <c r="C116" s="31">
        <v>44335.8125</v>
      </c>
      <c r="D116" s="64">
        <f>VLOOKUP(E116,'Age Groups'!B:C,2,FALSE)</f>
        <v>5</v>
      </c>
      <c r="E116" s="31" t="s">
        <v>1090</v>
      </c>
      <c r="F116" s="64">
        <f>VLOOKUP(G116,Items!J:L,3,FALSE)</f>
        <v>2</v>
      </c>
      <c r="G116" s="31" t="s">
        <v>924</v>
      </c>
      <c r="H116" s="31" t="s">
        <v>1110</v>
      </c>
      <c r="I116" s="64" t="str">
        <f>RIGHT(K116,1)</f>
        <v>1</v>
      </c>
      <c r="J116" s="31"/>
      <c r="K116" s="31" t="s">
        <v>923</v>
      </c>
      <c r="L116" s="61" t="s">
        <v>932</v>
      </c>
      <c r="M116" s="61" t="s">
        <v>1068</v>
      </c>
      <c r="N116" s="61">
        <f>VLOOKUP(O116,Clubs!D:E,2,FALSE)</f>
        <v>6</v>
      </c>
      <c r="O116" s="61" t="s">
        <v>16</v>
      </c>
      <c r="P116" s="61">
        <v>1</v>
      </c>
      <c r="Q116" s="32"/>
      <c r="U116" s="30" t="str">
        <f>"c"&amp;N116&amp;"ag"&amp;D116&amp;"y2d10"&amp;I116</f>
        <v>c6ag5y2d101</v>
      </c>
      <c r="V116" s="30">
        <f>VLOOKUP(U116,Cohorts!A:B,2,FALSE)</f>
        <v>222</v>
      </c>
      <c r="W116" s="30" t="str">
        <f>"            [ 'cohort_id' =&gt; "&amp;V116&amp;",  'team_rank_id' =&gt; "&amp;P116&amp;" ],"</f>
        <v xml:space="preserve">            [ 'cohort_id' =&gt; 222,  'team_rank_id' =&gt; 1 ],</v>
      </c>
      <c r="X116" s="30" t="str">
        <f>"                'competition_id' =&gt; 1, // this is May 2021###                'age_group_id'   =&gt; "&amp;D116&amp;", ###                'start'          =&gt; '"&amp;TEXT(C116,"yyyy-mm-dd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6" s="30" t="str">
        <f t="shared" si="2"/>
        <v xml:space="preserve">            [ 'session_id' =&gt; 22, 'division_id' =&gt; 101 ],</v>
      </c>
      <c r="Z116" s="30" t="str">
        <f t="shared" si="3"/>
        <v xml:space="preserve">            [ 'session_id' =&gt;   22, 'team_rank_id' =&gt; 1 ],</v>
      </c>
    </row>
    <row r="117" spans="1:26" x14ac:dyDescent="0.2">
      <c r="A117" s="30">
        <v>212</v>
      </c>
      <c r="B117" s="30">
        <f>VLOOKUP(C117,Sessions!C:D,2,FALSE)</f>
        <v>22</v>
      </c>
      <c r="C117" s="31">
        <v>44335.8125</v>
      </c>
      <c r="D117" s="64">
        <f>VLOOKUP(E117,'Age Groups'!B:C,2,FALSE)</f>
        <v>5</v>
      </c>
      <c r="E117" s="31" t="s">
        <v>1090</v>
      </c>
      <c r="F117" s="64">
        <f>VLOOKUP(G117,Items!J:L,3,FALSE)</f>
        <v>3</v>
      </c>
      <c r="G117" s="31" t="s">
        <v>928</v>
      </c>
      <c r="H117" s="31" t="s">
        <v>1110</v>
      </c>
      <c r="I117" s="64" t="str">
        <f>RIGHT(K117,1)</f>
        <v>1</v>
      </c>
      <c r="J117" s="31"/>
      <c r="K117" s="31" t="s">
        <v>923</v>
      </c>
      <c r="L117" s="61" t="s">
        <v>932</v>
      </c>
      <c r="M117" s="61" t="s">
        <v>1018</v>
      </c>
      <c r="N117" s="61">
        <f>VLOOKUP(O117,Clubs!D:E,2,FALSE)</f>
        <v>6</v>
      </c>
      <c r="O117" s="61" t="s">
        <v>16</v>
      </c>
      <c r="P117" s="61">
        <v>1</v>
      </c>
      <c r="Q117" s="32"/>
      <c r="U117" s="30" t="str">
        <f>"c"&amp;N117&amp;"ag"&amp;D117&amp;"y2d10"&amp;I117</f>
        <v>c6ag5y2d101</v>
      </c>
      <c r="V117" s="30">
        <f>VLOOKUP(U117,Cohorts!A:B,2,FALSE)</f>
        <v>222</v>
      </c>
      <c r="W117" s="30" t="str">
        <f>"            [ 'cohort_id' =&gt; "&amp;V117&amp;",  'team_rank_id' =&gt; "&amp;P117&amp;" ],"</f>
        <v xml:space="preserve">            [ 'cohort_id' =&gt; 222,  'team_rank_id' =&gt; 1 ],</v>
      </c>
      <c r="X117" s="30" t="str">
        <f>"                'competition_id' =&gt; 1, // this is May 2021###                'age_group_id'   =&gt; "&amp;D117&amp;", ###                'start'          =&gt; '"&amp;TEXT(C117,"yyyy-mm-dd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7" s="30" t="str">
        <f t="shared" si="2"/>
        <v xml:space="preserve">            [ 'session_id' =&gt; 22, 'division_id' =&gt; 101 ],</v>
      </c>
      <c r="Z117" s="30" t="str">
        <f t="shared" si="3"/>
        <v xml:space="preserve">            [ 'session_id' =&gt;   22, 'team_rank_id' =&gt; 1 ],</v>
      </c>
    </row>
    <row r="118" spans="1:26" ht="17" x14ac:dyDescent="0.2">
      <c r="A118" s="30">
        <v>218</v>
      </c>
      <c r="B118" s="30">
        <f>VLOOKUP(C118,Sessions!C:D,2,FALSE)</f>
        <v>22</v>
      </c>
      <c r="C118" s="31">
        <v>44335.8125</v>
      </c>
      <c r="D118" s="64">
        <f>VLOOKUP(E118,'Age Groups'!B:C,2,FALSE)</f>
        <v>5</v>
      </c>
      <c r="E118" s="31" t="s">
        <v>1090</v>
      </c>
      <c r="F118" s="64">
        <f>VLOOKUP(G118,Items!J:L,3,FALSE)</f>
        <v>7</v>
      </c>
      <c r="G118" s="31" t="s">
        <v>926</v>
      </c>
      <c r="H118" s="31" t="s">
        <v>1109</v>
      </c>
      <c r="I118" s="64" t="str">
        <f>RIGHT(K118,1)</f>
        <v>1</v>
      </c>
      <c r="J118" s="31"/>
      <c r="K118" s="31" t="s">
        <v>923</v>
      </c>
      <c r="L118" s="36"/>
      <c r="M118" s="36" t="s">
        <v>1018</v>
      </c>
      <c r="N118" s="61">
        <f>VLOOKUP(O118,Clubs!D:E,2,FALSE)</f>
        <v>6</v>
      </c>
      <c r="O118" s="36" t="s">
        <v>16</v>
      </c>
      <c r="P118" s="61">
        <v>1</v>
      </c>
      <c r="Q118" s="34" t="s">
        <v>700</v>
      </c>
      <c r="U118" s="30" t="str">
        <f>"c"&amp;N118&amp;"ag"&amp;D118&amp;"y2d10"&amp;I118</f>
        <v>c6ag5y2d101</v>
      </c>
      <c r="V118" s="30">
        <f>VLOOKUP(U118,Cohorts!A:B,2,FALSE)</f>
        <v>222</v>
      </c>
      <c r="W118" s="30" t="str">
        <f>"            [ 'cohort_id' =&gt; "&amp;V118&amp;",  'team_rank_id' =&gt; "&amp;P118&amp;" ],"</f>
        <v xml:space="preserve">            [ 'cohort_id' =&gt; 222,  'team_rank_id' =&gt; 1 ],</v>
      </c>
      <c r="X118" s="30" t="str">
        <f>"                'competition_id' =&gt; 1, // this is May 2021###                'age_group_id'   =&gt; "&amp;D118&amp;", ###                'start'          =&gt; '"&amp;TEXT(C118,"yyyy-mm-dd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8" s="30" t="str">
        <f t="shared" si="2"/>
        <v xml:space="preserve">            [ 'session_id' =&gt; 22, 'division_id' =&gt; 101 ],</v>
      </c>
      <c r="Z118" s="30" t="str">
        <f t="shared" si="3"/>
        <v xml:space="preserve">            [ 'session_id' =&gt;   22, 'team_rank_id' =&gt; 1 ],</v>
      </c>
    </row>
    <row r="119" spans="1:26" x14ac:dyDescent="0.2">
      <c r="A119" s="30">
        <v>207</v>
      </c>
      <c r="B119" s="30">
        <f>VLOOKUP(C119,Sessions!C:D,2,FALSE)</f>
        <v>22</v>
      </c>
      <c r="C119" s="31">
        <v>44335.8125</v>
      </c>
      <c r="D119" s="64">
        <f>VLOOKUP(E119,'Age Groups'!B:C,2,FALSE)</f>
        <v>5</v>
      </c>
      <c r="E119" s="31" t="s">
        <v>1090</v>
      </c>
      <c r="F119" s="64">
        <f>VLOOKUP(G119,Items!J:L,3,FALSE)</f>
        <v>2</v>
      </c>
      <c r="G119" s="31" t="s">
        <v>924</v>
      </c>
      <c r="H119" s="31" t="s">
        <v>1110</v>
      </c>
      <c r="I119" s="64" t="str">
        <f>RIGHT(K119,1)</f>
        <v>1</v>
      </c>
      <c r="J119" s="31"/>
      <c r="K119" s="31" t="s">
        <v>923</v>
      </c>
      <c r="L119" s="61" t="s">
        <v>932</v>
      </c>
      <c r="M119" s="61" t="s">
        <v>1043</v>
      </c>
      <c r="N119" s="61">
        <f>VLOOKUP(O119,Clubs!D:E,2,FALSE)</f>
        <v>12</v>
      </c>
      <c r="O119" s="61" t="s">
        <v>975</v>
      </c>
      <c r="P119" s="61">
        <v>1</v>
      </c>
      <c r="Q119" s="32"/>
      <c r="U119" s="30" t="str">
        <f>"c"&amp;N119&amp;"ag"&amp;D119&amp;"y2d10"&amp;I119</f>
        <v>c12ag5y2d101</v>
      </c>
      <c r="V119" s="30">
        <f>VLOOKUP(U119,Cohorts!A:B,2,FALSE)</f>
        <v>23</v>
      </c>
      <c r="W119" s="30" t="str">
        <f>"            [ 'cohort_id' =&gt; "&amp;V119&amp;",  'team_rank_id' =&gt; "&amp;P119&amp;" ],"</f>
        <v xml:space="preserve">            [ 'cohort_id' =&gt; 23,  'team_rank_id' =&gt; 1 ],</v>
      </c>
      <c r="X119" s="30" t="str">
        <f>"                'competition_id' =&gt; 1, // this is May 2021###                'age_group_id'   =&gt; "&amp;D119&amp;", ###                'start'          =&gt; '"&amp;TEXT(C119,"yyyy-mm-dd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19" s="30" t="str">
        <f t="shared" si="2"/>
        <v xml:space="preserve">            [ 'session_id' =&gt; 22, 'division_id' =&gt; 101 ],</v>
      </c>
      <c r="Z119" s="30" t="str">
        <f t="shared" si="3"/>
        <v xml:space="preserve">            [ 'session_id' =&gt;   22, 'team_rank_id' =&gt; 1 ],</v>
      </c>
    </row>
    <row r="120" spans="1:26" x14ac:dyDescent="0.2">
      <c r="A120" s="30">
        <v>215</v>
      </c>
      <c r="B120" s="30">
        <f>VLOOKUP(C120,Sessions!C:D,2,FALSE)</f>
        <v>22</v>
      </c>
      <c r="C120" s="31">
        <v>44335.8125</v>
      </c>
      <c r="D120" s="64">
        <f>VLOOKUP(E120,'Age Groups'!B:C,2,FALSE)</f>
        <v>5</v>
      </c>
      <c r="E120" s="31" t="s">
        <v>1090</v>
      </c>
      <c r="F120" s="64">
        <f>VLOOKUP(G120,Items!J:L,3,FALSE)</f>
        <v>3</v>
      </c>
      <c r="G120" s="31" t="s">
        <v>928</v>
      </c>
      <c r="H120" s="31" t="s">
        <v>1110</v>
      </c>
      <c r="I120" s="64" t="str">
        <f>RIGHT(K120,1)</f>
        <v>1</v>
      </c>
      <c r="J120" s="31"/>
      <c r="K120" s="31" t="s">
        <v>923</v>
      </c>
      <c r="L120" s="61" t="s">
        <v>932</v>
      </c>
      <c r="M120" s="61" t="s">
        <v>1068</v>
      </c>
      <c r="N120" s="61">
        <f>VLOOKUP(O120,Clubs!D:E,2,FALSE)</f>
        <v>12</v>
      </c>
      <c r="O120" s="61" t="s">
        <v>975</v>
      </c>
      <c r="P120" s="61">
        <v>1</v>
      </c>
      <c r="Q120" s="32"/>
      <c r="U120" s="30" t="str">
        <f>"c"&amp;N120&amp;"ag"&amp;D120&amp;"y2d10"&amp;I120</f>
        <v>c12ag5y2d101</v>
      </c>
      <c r="V120" s="30">
        <f>VLOOKUP(U120,Cohorts!A:B,2,FALSE)</f>
        <v>23</v>
      </c>
      <c r="W120" s="30" t="str">
        <f>"            [ 'cohort_id' =&gt; "&amp;V120&amp;",  'team_rank_id' =&gt; "&amp;P120&amp;" ],"</f>
        <v xml:space="preserve">            [ 'cohort_id' =&gt; 23,  'team_rank_id' =&gt; 1 ],</v>
      </c>
      <c r="X120" s="30" t="str">
        <f>"                'competition_id' =&gt; 1, // this is May 2021###                'age_group_id'   =&gt; "&amp;D120&amp;", ###                'start'          =&gt; '"&amp;TEXT(C120,"yyyy-mm-dd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0" s="30" t="str">
        <f t="shared" si="2"/>
        <v xml:space="preserve">            [ 'session_id' =&gt; 22, 'division_id' =&gt; 101 ],</v>
      </c>
      <c r="Z120" s="30" t="str">
        <f t="shared" si="3"/>
        <v xml:space="preserve">            [ 'session_id' =&gt;   22, 'team_rank_id' =&gt; 1 ],</v>
      </c>
    </row>
    <row r="121" spans="1:26" ht="17" x14ac:dyDescent="0.2">
      <c r="A121" s="30">
        <v>219</v>
      </c>
      <c r="B121" s="30">
        <f>VLOOKUP(C121,Sessions!C:D,2,FALSE)</f>
        <v>22</v>
      </c>
      <c r="C121" s="31">
        <v>44335.8125</v>
      </c>
      <c r="D121" s="64">
        <f>VLOOKUP(E121,'Age Groups'!B:C,2,FALSE)</f>
        <v>5</v>
      </c>
      <c r="E121" s="31" t="s">
        <v>1090</v>
      </c>
      <c r="F121" s="64">
        <f>VLOOKUP(G121,Items!J:L,3,FALSE)</f>
        <v>7</v>
      </c>
      <c r="G121" s="31" t="s">
        <v>926</v>
      </c>
      <c r="H121" s="31" t="s">
        <v>1109</v>
      </c>
      <c r="I121" s="64" t="str">
        <f>RIGHT(K121,1)</f>
        <v>1</v>
      </c>
      <c r="J121" s="31"/>
      <c r="K121" s="31" t="s">
        <v>923</v>
      </c>
      <c r="L121" s="36"/>
      <c r="M121" s="36" t="s">
        <v>1043</v>
      </c>
      <c r="N121" s="61">
        <f>VLOOKUP(O121,Clubs!D:E,2,FALSE)</f>
        <v>12</v>
      </c>
      <c r="O121" s="36" t="s">
        <v>975</v>
      </c>
      <c r="P121" s="61">
        <v>1</v>
      </c>
      <c r="Q121" s="34" t="s">
        <v>701</v>
      </c>
      <c r="U121" s="30" t="str">
        <f>"c"&amp;N121&amp;"ag"&amp;D121&amp;"y2d10"&amp;I121</f>
        <v>c12ag5y2d101</v>
      </c>
      <c r="V121" s="30">
        <f>VLOOKUP(U121,Cohorts!A:B,2,FALSE)</f>
        <v>23</v>
      </c>
      <c r="W121" s="30" t="str">
        <f>"            [ 'cohort_id' =&gt; "&amp;V121&amp;",  'team_rank_id' =&gt; "&amp;P121&amp;" ],"</f>
        <v xml:space="preserve">            [ 'cohort_id' =&gt; 23,  'team_rank_id' =&gt; 1 ],</v>
      </c>
      <c r="X121" s="30" t="str">
        <f>"                'competition_id' =&gt; 1, // this is May 2021###                'age_group_id'   =&gt; "&amp;D121&amp;", ###                'start'          =&gt; '"&amp;TEXT(C121,"yyyy-mm-dd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1" s="30" t="str">
        <f t="shared" si="2"/>
        <v xml:space="preserve">            [ 'session_id' =&gt; 22, 'division_id' =&gt; 101 ],</v>
      </c>
      <c r="Z121" s="30" t="str">
        <f t="shared" si="3"/>
        <v xml:space="preserve">            [ 'session_id' =&gt;   22, 'team_rank_id' =&gt; 1 ],</v>
      </c>
    </row>
    <row r="122" spans="1:26" x14ac:dyDescent="0.2">
      <c r="A122" s="30">
        <v>206</v>
      </c>
      <c r="B122" s="30">
        <f>VLOOKUP(C122,Sessions!C:D,2,FALSE)</f>
        <v>22</v>
      </c>
      <c r="C122" s="31">
        <v>44335.8125</v>
      </c>
      <c r="D122" s="64">
        <f>VLOOKUP(E122,'Age Groups'!B:C,2,FALSE)</f>
        <v>5</v>
      </c>
      <c r="E122" s="31" t="s">
        <v>1090</v>
      </c>
      <c r="F122" s="64">
        <f>VLOOKUP(G122,Items!J:L,3,FALSE)</f>
        <v>2</v>
      </c>
      <c r="G122" s="31" t="s">
        <v>924</v>
      </c>
      <c r="H122" s="31" t="s">
        <v>1110</v>
      </c>
      <c r="I122" s="64" t="str">
        <f>RIGHT(K122,1)</f>
        <v>1</v>
      </c>
      <c r="J122" s="31"/>
      <c r="K122" s="31" t="s">
        <v>923</v>
      </c>
      <c r="L122" s="61" t="s">
        <v>932</v>
      </c>
      <c r="M122" s="61" t="s">
        <v>1018</v>
      </c>
      <c r="N122" s="61">
        <f>VLOOKUP(O122,Clubs!D:E,2,FALSE)</f>
        <v>13</v>
      </c>
      <c r="O122" s="61" t="s">
        <v>1075</v>
      </c>
      <c r="P122" s="61">
        <v>1</v>
      </c>
      <c r="Q122" s="32"/>
      <c r="U122" s="30" t="str">
        <f>"c"&amp;N122&amp;"ag"&amp;D122&amp;"y2d10"&amp;I122</f>
        <v>c13ag5y2d101</v>
      </c>
      <c r="V122" s="30">
        <f>VLOOKUP(U122,Cohorts!A:B,2,FALSE)</f>
        <v>31</v>
      </c>
      <c r="W122" s="30" t="str">
        <f>"            [ 'cohort_id' =&gt; "&amp;V122&amp;",  'team_rank_id' =&gt; "&amp;P122&amp;" ],"</f>
        <v xml:space="preserve">            [ 'cohort_id' =&gt; 31,  'team_rank_id' =&gt; 1 ],</v>
      </c>
      <c r="X122" s="30" t="str">
        <f>"                'competition_id' =&gt; 1, // this is May 2021###                'age_group_id'   =&gt; "&amp;D122&amp;", ###                'start'          =&gt; '"&amp;TEXT(C122,"yyyy-mm-dd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2" s="30" t="str">
        <f t="shared" si="2"/>
        <v xml:space="preserve">            [ 'session_id' =&gt; 22, 'division_id' =&gt; 101 ],</v>
      </c>
      <c r="Z122" s="30" t="str">
        <f t="shared" si="3"/>
        <v xml:space="preserve">            [ 'session_id' =&gt;   22, 'team_rank_id' =&gt; 1 ],</v>
      </c>
    </row>
    <row r="123" spans="1:26" x14ac:dyDescent="0.2">
      <c r="A123" s="30">
        <v>210</v>
      </c>
      <c r="B123" s="30">
        <f>VLOOKUP(C123,Sessions!C:D,2,FALSE)</f>
        <v>22</v>
      </c>
      <c r="C123" s="31">
        <v>44335.8125</v>
      </c>
      <c r="D123" s="64">
        <f>VLOOKUP(E123,'Age Groups'!B:C,2,FALSE)</f>
        <v>5</v>
      </c>
      <c r="E123" s="31" t="s">
        <v>1090</v>
      </c>
      <c r="F123" s="64">
        <f>VLOOKUP(G123,Items!J:L,3,FALSE)</f>
        <v>3</v>
      </c>
      <c r="G123" s="31" t="s">
        <v>928</v>
      </c>
      <c r="H123" s="31" t="s">
        <v>1110</v>
      </c>
      <c r="I123" s="64" t="str">
        <f>RIGHT(K123,1)</f>
        <v>1</v>
      </c>
      <c r="J123" s="31"/>
      <c r="K123" s="31" t="s">
        <v>923</v>
      </c>
      <c r="L123" s="61" t="s">
        <v>932</v>
      </c>
      <c r="M123" s="61" t="s">
        <v>939</v>
      </c>
      <c r="N123" s="61">
        <f>VLOOKUP(O123,Clubs!D:E,2,FALSE)</f>
        <v>13</v>
      </c>
      <c r="O123" s="61" t="s">
        <v>1075</v>
      </c>
      <c r="P123" s="61">
        <v>1</v>
      </c>
      <c r="Q123" s="32"/>
      <c r="U123" s="30" t="str">
        <f>"c"&amp;N123&amp;"ag"&amp;D123&amp;"y2d10"&amp;I123</f>
        <v>c13ag5y2d101</v>
      </c>
      <c r="V123" s="30">
        <f>VLOOKUP(U123,Cohorts!A:B,2,FALSE)</f>
        <v>31</v>
      </c>
      <c r="W123" s="30" t="str">
        <f>"            [ 'cohort_id' =&gt; "&amp;V123&amp;",  'team_rank_id' =&gt; "&amp;P123&amp;" ],"</f>
        <v xml:space="preserve">            [ 'cohort_id' =&gt; 31,  'team_rank_id' =&gt; 1 ],</v>
      </c>
      <c r="X123" s="30" t="str">
        <f>"                'competition_id' =&gt; 1, // this is May 2021###                'age_group_id'   =&gt; "&amp;D123&amp;", ###                'start'          =&gt; '"&amp;TEXT(C123,"yyyy-mm-dd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3" s="30" t="str">
        <f t="shared" si="2"/>
        <v xml:space="preserve">            [ 'session_id' =&gt; 22, 'division_id' =&gt; 101 ],</v>
      </c>
      <c r="Z123" s="30" t="str">
        <f t="shared" si="3"/>
        <v xml:space="preserve">            [ 'session_id' =&gt;   22, 'team_rank_id' =&gt; 1 ],</v>
      </c>
    </row>
    <row r="124" spans="1:26" x14ac:dyDescent="0.2">
      <c r="A124" s="30">
        <v>221</v>
      </c>
      <c r="B124" s="30">
        <f>VLOOKUP(C124,Sessions!C:D,2,FALSE)</f>
        <v>22</v>
      </c>
      <c r="C124" s="31">
        <v>44335.8125</v>
      </c>
      <c r="D124" s="64">
        <f>VLOOKUP(E124,'Age Groups'!B:C,2,FALSE)</f>
        <v>5</v>
      </c>
      <c r="E124" s="31" t="s">
        <v>1090</v>
      </c>
      <c r="F124" s="64">
        <f>VLOOKUP(G124,Items!J:L,3,FALSE)</f>
        <v>7</v>
      </c>
      <c r="G124" s="31" t="s">
        <v>926</v>
      </c>
      <c r="H124" s="31" t="s">
        <v>1109</v>
      </c>
      <c r="I124" s="64" t="str">
        <f>RIGHT(K124,1)</f>
        <v>1</v>
      </c>
      <c r="J124" s="31"/>
      <c r="K124" s="31" t="s">
        <v>923</v>
      </c>
      <c r="L124" s="36"/>
      <c r="M124" s="36" t="s">
        <v>1068</v>
      </c>
      <c r="N124" s="61">
        <f>VLOOKUP(O124,Clubs!D:E,2,FALSE)</f>
        <v>13</v>
      </c>
      <c r="O124" s="36" t="s">
        <v>1075</v>
      </c>
      <c r="P124" s="61">
        <v>1</v>
      </c>
      <c r="Q124" s="35"/>
      <c r="U124" s="30" t="str">
        <f>"c"&amp;N124&amp;"ag"&amp;D124&amp;"y2d10"&amp;I124</f>
        <v>c13ag5y2d101</v>
      </c>
      <c r="V124" s="30">
        <f>VLOOKUP(U124,Cohorts!A:B,2,FALSE)</f>
        <v>31</v>
      </c>
      <c r="W124" s="30" t="str">
        <f>"            [ 'cohort_id' =&gt; "&amp;V124&amp;",  'team_rank_id' =&gt; "&amp;P124&amp;" ],"</f>
        <v xml:space="preserve">            [ 'cohort_id' =&gt; 31,  'team_rank_id' =&gt; 1 ],</v>
      </c>
      <c r="X124" s="30" t="str">
        <f>"                'competition_id' =&gt; 1, // this is May 2021###                'age_group_id'   =&gt; "&amp;D124&amp;", ###                'start'          =&gt; '"&amp;TEXT(C124,"yyyy-mm-dd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4" s="30" t="str">
        <f t="shared" si="2"/>
        <v xml:space="preserve">            [ 'session_id' =&gt; 22, 'division_id' =&gt; 101 ],</v>
      </c>
      <c r="Z124" s="30" t="str">
        <f t="shared" si="3"/>
        <v xml:space="preserve">            [ 'session_id' =&gt;   22, 'team_rank_id' =&gt; 1 ],</v>
      </c>
    </row>
    <row r="125" spans="1:26" x14ac:dyDescent="0.2">
      <c r="A125" s="30">
        <v>205</v>
      </c>
      <c r="B125" s="30">
        <f>VLOOKUP(C125,Sessions!C:D,2,FALSE)</f>
        <v>22</v>
      </c>
      <c r="C125" s="31">
        <v>44335.8125</v>
      </c>
      <c r="D125" s="64">
        <f>VLOOKUP(E125,'Age Groups'!B:C,2,FALSE)</f>
        <v>5</v>
      </c>
      <c r="E125" s="31" t="s">
        <v>1090</v>
      </c>
      <c r="F125" s="64">
        <f>VLOOKUP(G125,Items!J:L,3,FALSE)</f>
        <v>2</v>
      </c>
      <c r="G125" s="31" t="s">
        <v>924</v>
      </c>
      <c r="H125" s="31" t="s">
        <v>1110</v>
      </c>
      <c r="I125" s="64" t="str">
        <f>RIGHT(K125,1)</f>
        <v>1</v>
      </c>
      <c r="J125" s="31"/>
      <c r="K125" s="31" t="s">
        <v>923</v>
      </c>
      <c r="L125" s="61" t="s">
        <v>932</v>
      </c>
      <c r="M125" s="61" t="s">
        <v>987</v>
      </c>
      <c r="N125" s="61">
        <f>VLOOKUP(O125,Clubs!D:E,2,FALSE)</f>
        <v>14</v>
      </c>
      <c r="O125" s="61" t="s">
        <v>49</v>
      </c>
      <c r="P125" s="61">
        <v>1</v>
      </c>
      <c r="Q125" s="32"/>
      <c r="S125" s="30" t="s">
        <v>1106</v>
      </c>
      <c r="U125" s="30" t="str">
        <f>"c"&amp;N125&amp;"ag"&amp;D125&amp;"y2d10"&amp;I125</f>
        <v>c14ag5y2d101</v>
      </c>
      <c r="V125" s="30">
        <f>VLOOKUP(U125,Cohorts!A:B,2,FALSE)</f>
        <v>39</v>
      </c>
      <c r="W125" s="30" t="str">
        <f>"            [ 'cohort_id' =&gt; "&amp;V125&amp;",  'team_rank_id' =&gt; "&amp;P125&amp;" ],"</f>
        <v xml:space="preserve">            [ 'cohort_id' =&gt; 39,  'team_rank_id' =&gt; 1 ],</v>
      </c>
      <c r="X125" s="30" t="str">
        <f>"                'competition_id' =&gt; 1, // this is May 2021###                'age_group_id'   =&gt; "&amp;D125&amp;", ###                'start'          =&gt; '"&amp;TEXT(C125,"yyyy-mm-dd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5" s="30" t="str">
        <f t="shared" si="2"/>
        <v xml:space="preserve">            [ 'session_id' =&gt; 22, 'division_id' =&gt; 101 ],</v>
      </c>
      <c r="Z125" s="30" t="str">
        <f t="shared" si="3"/>
        <v xml:space="preserve">            [ 'session_id' =&gt;   22, 'team_rank_id' =&gt; 1 ],</v>
      </c>
    </row>
    <row r="126" spans="1:26" x14ac:dyDescent="0.2">
      <c r="A126" s="30">
        <v>211</v>
      </c>
      <c r="B126" s="30">
        <f>VLOOKUP(C126,Sessions!C:D,2,FALSE)</f>
        <v>22</v>
      </c>
      <c r="C126" s="31">
        <v>44335.8125</v>
      </c>
      <c r="D126" s="64">
        <f>VLOOKUP(E126,'Age Groups'!B:C,2,FALSE)</f>
        <v>5</v>
      </c>
      <c r="E126" s="31" t="s">
        <v>1090</v>
      </c>
      <c r="F126" s="64">
        <f>VLOOKUP(G126,Items!J:L,3,FALSE)</f>
        <v>3</v>
      </c>
      <c r="G126" s="31" t="s">
        <v>928</v>
      </c>
      <c r="H126" s="31" t="s">
        <v>1110</v>
      </c>
      <c r="I126" s="64" t="str">
        <f>RIGHT(K126,1)</f>
        <v>1</v>
      </c>
      <c r="J126" s="31"/>
      <c r="K126" s="31" t="s">
        <v>923</v>
      </c>
      <c r="L126" s="61" t="s">
        <v>932</v>
      </c>
      <c r="M126" s="61" t="s">
        <v>987</v>
      </c>
      <c r="N126" s="61">
        <f>VLOOKUP(O126,Clubs!D:E,2,FALSE)</f>
        <v>14</v>
      </c>
      <c r="O126" s="61" t="s">
        <v>49</v>
      </c>
      <c r="P126" s="61">
        <v>1</v>
      </c>
      <c r="Q126" s="32"/>
      <c r="S126" s="32" t="s">
        <v>1106</v>
      </c>
      <c r="U126" s="30" t="str">
        <f>"c"&amp;N126&amp;"ag"&amp;D126&amp;"y2d10"&amp;I126</f>
        <v>c14ag5y2d101</v>
      </c>
      <c r="V126" s="30">
        <f>VLOOKUP(U126,Cohorts!A:B,2,FALSE)</f>
        <v>39</v>
      </c>
      <c r="W126" s="30" t="str">
        <f>"            [ 'cohort_id' =&gt; "&amp;V126&amp;",  'team_rank_id' =&gt; "&amp;P126&amp;" ],"</f>
        <v xml:space="preserve">            [ 'cohort_id' =&gt; 39,  'team_rank_id' =&gt; 1 ],</v>
      </c>
      <c r="X126" s="30" t="str">
        <f>"                'competition_id' =&gt; 1, // this is May 2021###                'age_group_id'   =&gt; "&amp;D126&amp;", ###                'start'          =&gt; '"&amp;TEXT(C126,"yyyy-mm-dd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6" s="30" t="str">
        <f t="shared" si="2"/>
        <v xml:space="preserve">            [ 'session_id' =&gt; 22, 'division_id' =&gt; 101 ],</v>
      </c>
      <c r="Z126" s="30" t="str">
        <f t="shared" si="3"/>
        <v xml:space="preserve">            [ 'session_id' =&gt;   22, 'team_rank_id' =&gt; 1 ],</v>
      </c>
    </row>
    <row r="127" spans="1:26" ht="17" x14ac:dyDescent="0.2">
      <c r="A127" s="30">
        <v>216</v>
      </c>
      <c r="B127" s="30">
        <f>VLOOKUP(C127,Sessions!C:D,2,FALSE)</f>
        <v>22</v>
      </c>
      <c r="C127" s="31">
        <v>44335.8125</v>
      </c>
      <c r="D127" s="64">
        <f>VLOOKUP(E127,'Age Groups'!B:C,2,FALSE)</f>
        <v>5</v>
      </c>
      <c r="E127" s="31" t="s">
        <v>1090</v>
      </c>
      <c r="F127" s="64">
        <f>VLOOKUP(G127,Items!J:L,3,FALSE)</f>
        <v>7</v>
      </c>
      <c r="G127" s="31" t="s">
        <v>926</v>
      </c>
      <c r="H127" s="31" t="s">
        <v>1109</v>
      </c>
      <c r="I127" s="64" t="str">
        <f>RIGHT(K127,1)</f>
        <v>1</v>
      </c>
      <c r="J127" s="31"/>
      <c r="K127" s="31" t="s">
        <v>923</v>
      </c>
      <c r="L127" s="36"/>
      <c r="M127" s="36" t="s">
        <v>939</v>
      </c>
      <c r="N127" s="61">
        <f>VLOOKUP(O127,Clubs!D:E,2,FALSE)</f>
        <v>14</v>
      </c>
      <c r="O127" s="36" t="s">
        <v>49</v>
      </c>
      <c r="P127" s="61">
        <v>1</v>
      </c>
      <c r="Q127" s="34" t="s">
        <v>698</v>
      </c>
      <c r="S127" s="32" t="s">
        <v>1106</v>
      </c>
      <c r="U127" s="30" t="str">
        <f>"c"&amp;N127&amp;"ag"&amp;D127&amp;"y2d10"&amp;I127</f>
        <v>c14ag5y2d101</v>
      </c>
      <c r="V127" s="30">
        <f>VLOOKUP(U127,Cohorts!A:B,2,FALSE)</f>
        <v>39</v>
      </c>
      <c r="W127" s="30" t="str">
        <f>"            [ 'cohort_id' =&gt; "&amp;V127&amp;",  'team_rank_id' =&gt; "&amp;P127&amp;" ],"</f>
        <v xml:space="preserve">            [ 'cohort_id' =&gt; 39,  'team_rank_id' =&gt; 1 ],</v>
      </c>
      <c r="X127" s="30" t="str">
        <f>"                'competition_id' =&gt; 1, // this is May 2021###                'age_group_id'   =&gt; "&amp;D127&amp;", ###                'start'          =&gt; '"&amp;TEXT(C127,"yyyy-mm-dd hh:mm:ss")&amp;"', ###            ], ["</f>
        <v xml:space="preserve">                'competition_id' =&gt; 1, // this is May 2021###                'age_group_id'   =&gt; 5, ###                'start'          =&gt; '2021-05-19 19:30:00', ###            ], [</v>
      </c>
      <c r="Y127" s="30" t="str">
        <f t="shared" si="2"/>
        <v xml:space="preserve">            [ 'session_id' =&gt; 22, 'division_id' =&gt; 101 ],</v>
      </c>
      <c r="Z127" s="30" t="str">
        <f t="shared" si="3"/>
        <v xml:space="preserve">            [ 'session_id' =&gt;   22, 'team_rank_id' =&gt; 1 ],</v>
      </c>
    </row>
    <row r="128" spans="1:26" x14ac:dyDescent="0.2">
      <c r="A128" s="30">
        <v>298</v>
      </c>
      <c r="B128" s="30">
        <f>VLOOKUP(C128,Sessions!C:D,2,FALSE)</f>
        <v>25</v>
      </c>
      <c r="C128" s="31">
        <v>44340.8125</v>
      </c>
      <c r="D128" s="64">
        <f>VLOOKUP(E128,'Age Groups'!B:C,2,FALSE)</f>
        <v>6</v>
      </c>
      <c r="E128" s="31" t="s">
        <v>1091</v>
      </c>
      <c r="F128" s="64">
        <f>VLOOKUP(G128,Items!J:L,3,FALSE)</f>
        <v>1</v>
      </c>
      <c r="G128" s="31" t="s">
        <v>921</v>
      </c>
      <c r="H128" s="31" t="s">
        <v>1110</v>
      </c>
      <c r="I128" s="64" t="str">
        <f>RIGHT(K128,1)</f>
        <v>2</v>
      </c>
      <c r="J128" s="31"/>
      <c r="K128" s="31" t="s">
        <v>917</v>
      </c>
      <c r="L128" s="36"/>
      <c r="M128" s="36" t="s">
        <v>987</v>
      </c>
      <c r="N128" s="61">
        <f>VLOOKUP(O128,Clubs!D:E,2,FALSE)</f>
        <v>27</v>
      </c>
      <c r="O128" s="36" t="s">
        <v>98</v>
      </c>
      <c r="P128" s="61">
        <v>1</v>
      </c>
      <c r="Q128" s="32"/>
      <c r="U128" s="30" t="str">
        <f>"c"&amp;N128&amp;"ag"&amp;D128&amp;"y2d10"&amp;I128</f>
        <v>c27ag6y2d102</v>
      </c>
      <c r="V128" s="30">
        <f>VLOOKUP(U128,Cohorts!A:B,2,FALSE)</f>
        <v>114</v>
      </c>
      <c r="W128" s="30" t="str">
        <f>"            [ 'cohort_id' =&gt; "&amp;V128&amp;",  'team_rank_id' =&gt; "&amp;P128&amp;" ],"</f>
        <v xml:space="preserve">            [ 'cohort_id' =&gt; 114,  'team_rank_id' =&gt; 1 ],</v>
      </c>
      <c r="X128" s="30" t="str">
        <f>"                'competition_id' =&gt; 1, // this is May 2021###                'age_group_id'   =&gt; "&amp;D128&amp;", ###                'start'          =&gt; '"&amp;TEXT(C128,"yyyy-mm-dd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28" s="30" t="str">
        <f t="shared" si="2"/>
        <v xml:space="preserve">            [ 'session_id' =&gt; 25, 'division_id' =&gt; 102 ],</v>
      </c>
      <c r="Z128" s="30" t="str">
        <f t="shared" si="3"/>
        <v xml:space="preserve">            [ 'session_id' =&gt;   25, 'team_rank_id' =&gt; 1 ],</v>
      </c>
    </row>
    <row r="129" spans="1:26" x14ac:dyDescent="0.2">
      <c r="A129" s="30">
        <v>305</v>
      </c>
      <c r="B129" s="30">
        <f>VLOOKUP(C129,Sessions!C:D,2,FALSE)</f>
        <v>25</v>
      </c>
      <c r="C129" s="31">
        <v>44340.8125</v>
      </c>
      <c r="D129" s="64">
        <f>VLOOKUP(E129,'Age Groups'!B:C,2,FALSE)</f>
        <v>6</v>
      </c>
      <c r="E129" s="31" t="s">
        <v>1091</v>
      </c>
      <c r="F129" s="64">
        <f>VLOOKUP(G129,Items!J:L,3,FALSE)</f>
        <v>4</v>
      </c>
      <c r="G129" s="31" t="s">
        <v>916</v>
      </c>
      <c r="H129" s="31" t="s">
        <v>1110</v>
      </c>
      <c r="I129" s="64" t="str">
        <f>RIGHT(K129,1)</f>
        <v>2</v>
      </c>
      <c r="J129" s="31"/>
      <c r="K129" s="31" t="s">
        <v>917</v>
      </c>
      <c r="L129" s="36"/>
      <c r="M129" s="36" t="s">
        <v>1018</v>
      </c>
      <c r="N129" s="61">
        <f>VLOOKUP(O129,Clubs!D:E,2,FALSE)</f>
        <v>27</v>
      </c>
      <c r="O129" s="36" t="s">
        <v>98</v>
      </c>
      <c r="P129" s="61">
        <v>1</v>
      </c>
      <c r="Q129" s="32"/>
      <c r="U129" s="30" t="str">
        <f>"c"&amp;N129&amp;"ag"&amp;D129&amp;"y2d10"&amp;I129</f>
        <v>c27ag6y2d102</v>
      </c>
      <c r="V129" s="30">
        <f>VLOOKUP(U129,Cohorts!A:B,2,FALSE)</f>
        <v>114</v>
      </c>
      <c r="W129" s="30" t="str">
        <f>"            [ 'cohort_id' =&gt; "&amp;V129&amp;",  'team_rank_id' =&gt; "&amp;P129&amp;" ],"</f>
        <v xml:space="preserve">            [ 'cohort_id' =&gt; 114,  'team_rank_id' =&gt; 1 ],</v>
      </c>
      <c r="X129" s="30" t="str">
        <f>"                'competition_id' =&gt; 1, // this is May 2021###                'age_group_id'   =&gt; "&amp;D129&amp;", ###                'start'          =&gt; '"&amp;TEXT(C129,"yyyy-mm-dd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29" s="30" t="str">
        <f t="shared" si="2"/>
        <v xml:space="preserve">            [ 'session_id' =&gt; 25, 'division_id' =&gt; 102 ],</v>
      </c>
      <c r="Z129" s="30" t="str">
        <f t="shared" si="3"/>
        <v xml:space="preserve">            [ 'session_id' =&gt;   25, 'team_rank_id' =&gt; 1 ],</v>
      </c>
    </row>
    <row r="130" spans="1:26" ht="17" x14ac:dyDescent="0.2">
      <c r="A130" s="30">
        <v>312</v>
      </c>
      <c r="B130" s="30">
        <f>VLOOKUP(C130,Sessions!C:D,2,FALSE)</f>
        <v>25</v>
      </c>
      <c r="C130" s="31">
        <v>44340.8125</v>
      </c>
      <c r="D130" s="64">
        <f>VLOOKUP(E130,'Age Groups'!B:C,2,FALSE)</f>
        <v>6</v>
      </c>
      <c r="E130" s="31" t="s">
        <v>1091</v>
      </c>
      <c r="F130" s="64">
        <f>VLOOKUP(G130,Items!J:L,3,FALSE)</f>
        <v>6</v>
      </c>
      <c r="G130" s="31" t="s">
        <v>927</v>
      </c>
      <c r="H130" s="31" t="s">
        <v>1109</v>
      </c>
      <c r="I130" s="64" t="str">
        <f>RIGHT(K130,1)</f>
        <v>2</v>
      </c>
      <c r="J130" s="31"/>
      <c r="K130" s="31" t="s">
        <v>917</v>
      </c>
      <c r="L130" s="36"/>
      <c r="M130" s="36" t="s">
        <v>1043</v>
      </c>
      <c r="N130" s="61">
        <f>VLOOKUP(O130,Clubs!D:E,2,FALSE)</f>
        <v>27</v>
      </c>
      <c r="O130" s="36" t="s">
        <v>98</v>
      </c>
      <c r="P130" s="61">
        <v>1</v>
      </c>
      <c r="Q130" s="34" t="s">
        <v>793</v>
      </c>
      <c r="U130" s="30" t="str">
        <f>"c"&amp;N130&amp;"ag"&amp;D130&amp;"y2d10"&amp;I130</f>
        <v>c27ag6y2d102</v>
      </c>
      <c r="V130" s="30">
        <f>VLOOKUP(U130,Cohorts!A:B,2,FALSE)</f>
        <v>114</v>
      </c>
      <c r="W130" s="30" t="str">
        <f>"            [ 'cohort_id' =&gt; "&amp;V130&amp;",  'team_rank_id' =&gt; "&amp;P130&amp;" ],"</f>
        <v xml:space="preserve">            [ 'cohort_id' =&gt; 114,  'team_rank_id' =&gt; 1 ],</v>
      </c>
      <c r="X130" s="30" t="str">
        <f>"                'competition_id' =&gt; 1, // this is May 2021###                'age_group_id'   =&gt; "&amp;D130&amp;", ###                'start'          =&gt; '"&amp;TEXT(C130,"yyyy-mm-dd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0" s="30" t="str">
        <f t="shared" si="2"/>
        <v xml:space="preserve">            [ 'session_id' =&gt; 25, 'division_id' =&gt; 102 ],</v>
      </c>
      <c r="Z130" s="30" t="str">
        <f t="shared" si="3"/>
        <v xml:space="preserve">            [ 'session_id' =&gt;   25, 'team_rank_id' =&gt; 1 ],</v>
      </c>
    </row>
    <row r="131" spans="1:26" x14ac:dyDescent="0.2">
      <c r="A131" s="30">
        <v>297</v>
      </c>
      <c r="B131" s="30">
        <f>VLOOKUP(C131,Sessions!C:D,2,FALSE)</f>
        <v>25</v>
      </c>
      <c r="C131" s="31">
        <v>44340.8125</v>
      </c>
      <c r="D131" s="64">
        <f>VLOOKUP(E131,'Age Groups'!B:C,2,FALSE)</f>
        <v>6</v>
      </c>
      <c r="E131" s="31" t="s">
        <v>1091</v>
      </c>
      <c r="F131" s="64">
        <f>VLOOKUP(G131,Items!J:L,3,FALSE)</f>
        <v>1</v>
      </c>
      <c r="G131" s="31" t="s">
        <v>921</v>
      </c>
      <c r="H131" s="31" t="s">
        <v>1110</v>
      </c>
      <c r="I131" s="64" t="str">
        <f>RIGHT(K131,1)</f>
        <v>2</v>
      </c>
      <c r="J131" s="31"/>
      <c r="K131" s="31" t="s">
        <v>917</v>
      </c>
      <c r="L131" s="36"/>
      <c r="M131" s="36" t="s">
        <v>939</v>
      </c>
      <c r="N131" s="61">
        <f>VLOOKUP(O131,Clubs!D:E,2,FALSE)</f>
        <v>28</v>
      </c>
      <c r="O131" s="36" t="s">
        <v>102</v>
      </c>
      <c r="P131" s="61">
        <v>1</v>
      </c>
      <c r="Q131" s="32"/>
      <c r="U131" s="30" t="str">
        <f>"c"&amp;N131&amp;"ag"&amp;D131&amp;"y2d10"&amp;I131</f>
        <v>c28ag6y2d102</v>
      </c>
      <c r="V131" s="30">
        <f>VLOOKUP(U131,Cohorts!A:B,2,FALSE)</f>
        <v>122</v>
      </c>
      <c r="W131" s="30" t="str">
        <f>"            [ 'cohort_id' =&gt; "&amp;V131&amp;",  'team_rank_id' =&gt; "&amp;P131&amp;" ],"</f>
        <v xml:space="preserve">            [ 'cohort_id' =&gt; 122,  'team_rank_id' =&gt; 1 ],</v>
      </c>
      <c r="X131" s="30" t="str">
        <f>"                'competition_id' =&gt; 1, // this is May 2021###                'age_group_id'   =&gt; "&amp;D131&amp;", ###                'start'          =&gt; '"&amp;TEXT(C131,"yyyy-mm-dd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1" s="30" t="str">
        <f t="shared" ref="Y131:Y194" si="4" xml:space="preserve"> "            [ 'session_id' =&gt; "&amp;B131&amp;", 'division_id' =&gt; 10"&amp;I131&amp;" ],"</f>
        <v xml:space="preserve">            [ 'session_id' =&gt; 25, 'division_id' =&gt; 102 ],</v>
      </c>
      <c r="Z131" s="30" t="str">
        <f t="shared" ref="Z131:Z194" si="5">"            [ 'session_id' =&gt;   "&amp;B131&amp;", 'team_rank_id' =&gt; "&amp;P131&amp;" ],"</f>
        <v xml:space="preserve">            [ 'session_id' =&gt;   25, 'team_rank_id' =&gt; 1 ],</v>
      </c>
    </row>
    <row r="132" spans="1:26" x14ac:dyDescent="0.2">
      <c r="A132" s="30">
        <v>306</v>
      </c>
      <c r="B132" s="30">
        <f>VLOOKUP(C132,Sessions!C:D,2,FALSE)</f>
        <v>25</v>
      </c>
      <c r="C132" s="31">
        <v>44340.8125</v>
      </c>
      <c r="D132" s="64">
        <f>VLOOKUP(E132,'Age Groups'!B:C,2,FALSE)</f>
        <v>6</v>
      </c>
      <c r="E132" s="31" t="s">
        <v>1091</v>
      </c>
      <c r="F132" s="64">
        <f>VLOOKUP(G132,Items!J:L,3,FALSE)</f>
        <v>4</v>
      </c>
      <c r="G132" s="31" t="s">
        <v>916</v>
      </c>
      <c r="H132" s="31" t="s">
        <v>1110</v>
      </c>
      <c r="I132" s="64" t="str">
        <f>RIGHT(K132,1)</f>
        <v>2</v>
      </c>
      <c r="J132" s="31"/>
      <c r="K132" s="31" t="s">
        <v>917</v>
      </c>
      <c r="L132" s="36"/>
      <c r="M132" s="36" t="s">
        <v>1043</v>
      </c>
      <c r="N132" s="61">
        <f>VLOOKUP(O132,Clubs!D:E,2,FALSE)</f>
        <v>28</v>
      </c>
      <c r="O132" s="36" t="s">
        <v>102</v>
      </c>
      <c r="P132" s="61">
        <v>1</v>
      </c>
      <c r="Q132" s="32"/>
      <c r="U132" s="30" t="str">
        <f>"c"&amp;N132&amp;"ag"&amp;D132&amp;"y2d10"&amp;I132</f>
        <v>c28ag6y2d102</v>
      </c>
      <c r="V132" s="30">
        <f>VLOOKUP(U132,Cohorts!A:B,2,FALSE)</f>
        <v>122</v>
      </c>
      <c r="W132" s="30" t="str">
        <f>"            [ 'cohort_id' =&gt; "&amp;V132&amp;",  'team_rank_id' =&gt; "&amp;P132&amp;" ],"</f>
        <v xml:space="preserve">            [ 'cohort_id' =&gt; 122,  'team_rank_id' =&gt; 1 ],</v>
      </c>
      <c r="X132" s="30" t="str">
        <f>"                'competition_id' =&gt; 1, // this is May 2021###                'age_group_id'   =&gt; "&amp;D132&amp;", ###                'start'          =&gt; '"&amp;TEXT(C132,"yyyy-mm-dd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2" s="30" t="str">
        <f t="shared" si="4"/>
        <v xml:space="preserve">            [ 'session_id' =&gt; 25, 'division_id' =&gt; 102 ],</v>
      </c>
      <c r="Z132" s="30" t="str">
        <f t="shared" si="5"/>
        <v xml:space="preserve">            [ 'session_id' =&gt;   25, 'team_rank_id' =&gt; 1 ],</v>
      </c>
    </row>
    <row r="133" spans="1:26" ht="17" x14ac:dyDescent="0.2">
      <c r="A133" s="30">
        <v>311</v>
      </c>
      <c r="B133" s="30">
        <f>VLOOKUP(C133,Sessions!C:D,2,FALSE)</f>
        <v>25</v>
      </c>
      <c r="C133" s="31">
        <v>44340.8125</v>
      </c>
      <c r="D133" s="64">
        <f>VLOOKUP(E133,'Age Groups'!B:C,2,FALSE)</f>
        <v>6</v>
      </c>
      <c r="E133" s="31" t="s">
        <v>1091</v>
      </c>
      <c r="F133" s="64">
        <f>VLOOKUP(G133,Items!J:L,3,FALSE)</f>
        <v>6</v>
      </c>
      <c r="G133" s="31" t="s">
        <v>927</v>
      </c>
      <c r="H133" s="31" t="s">
        <v>1109</v>
      </c>
      <c r="I133" s="64" t="str">
        <f>RIGHT(K133,1)</f>
        <v>2</v>
      </c>
      <c r="J133" s="31"/>
      <c r="K133" s="31" t="s">
        <v>917</v>
      </c>
      <c r="L133" s="36"/>
      <c r="M133" s="36" t="s">
        <v>1018</v>
      </c>
      <c r="N133" s="61">
        <f>VLOOKUP(O133,Clubs!D:E,2,FALSE)</f>
        <v>28</v>
      </c>
      <c r="O133" s="36" t="s">
        <v>102</v>
      </c>
      <c r="P133" s="61">
        <v>1</v>
      </c>
      <c r="Q133" s="34" t="s">
        <v>792</v>
      </c>
      <c r="U133" s="30" t="str">
        <f>"c"&amp;N133&amp;"ag"&amp;D133&amp;"y2d10"&amp;I133</f>
        <v>c28ag6y2d102</v>
      </c>
      <c r="V133" s="30">
        <f>VLOOKUP(U133,Cohorts!A:B,2,FALSE)</f>
        <v>122</v>
      </c>
      <c r="W133" s="30" t="str">
        <f>"            [ 'cohort_id' =&gt; "&amp;V133&amp;",  'team_rank_id' =&gt; "&amp;P133&amp;" ],"</f>
        <v xml:space="preserve">            [ 'cohort_id' =&gt; 122,  'team_rank_id' =&gt; 1 ],</v>
      </c>
      <c r="X133" s="30" t="str">
        <f>"                'competition_id' =&gt; 1, // this is May 2021###                'age_group_id'   =&gt; "&amp;D133&amp;", ###                'start'          =&gt; '"&amp;TEXT(C133,"yyyy-mm-dd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3" s="30" t="str">
        <f t="shared" si="4"/>
        <v xml:space="preserve">            [ 'session_id' =&gt; 25, 'division_id' =&gt; 102 ],</v>
      </c>
      <c r="Z133" s="30" t="str">
        <f t="shared" si="5"/>
        <v xml:space="preserve">            [ 'session_id' =&gt;   25, 'team_rank_id' =&gt; 1 ],</v>
      </c>
    </row>
    <row r="134" spans="1:26" x14ac:dyDescent="0.2">
      <c r="A134" s="30">
        <v>302</v>
      </c>
      <c r="B134" s="30">
        <f>VLOOKUP(C134,Sessions!C:D,2,FALSE)</f>
        <v>25</v>
      </c>
      <c r="C134" s="31">
        <v>44340.8125</v>
      </c>
      <c r="D134" s="64">
        <f>VLOOKUP(E134,'Age Groups'!B:C,2,FALSE)</f>
        <v>6</v>
      </c>
      <c r="E134" s="31" t="s">
        <v>1091</v>
      </c>
      <c r="F134" s="64">
        <f>VLOOKUP(G134,Items!J:L,3,FALSE)</f>
        <v>1</v>
      </c>
      <c r="G134" s="31" t="s">
        <v>921</v>
      </c>
      <c r="H134" s="31" t="s">
        <v>1110</v>
      </c>
      <c r="I134" s="64" t="str">
        <f>RIGHT(K134,1)</f>
        <v>2</v>
      </c>
      <c r="J134" s="31"/>
      <c r="K134" s="31" t="s">
        <v>917</v>
      </c>
      <c r="L134" s="36"/>
      <c r="M134" s="36" t="s">
        <v>1068</v>
      </c>
      <c r="N134" s="61">
        <f>VLOOKUP(O134,Clubs!D:E,2,FALSE)</f>
        <v>37</v>
      </c>
      <c r="O134" s="36" t="s">
        <v>134</v>
      </c>
      <c r="P134" s="61">
        <v>1</v>
      </c>
      <c r="Q134" s="32"/>
      <c r="U134" s="30" t="str">
        <f>"c"&amp;N134&amp;"ag"&amp;D134&amp;"y2d10"&amp;I134</f>
        <v>c37ag6y2d102</v>
      </c>
      <c r="V134" s="30">
        <f>VLOOKUP(U134,Cohorts!A:B,2,FALSE)</f>
        <v>177</v>
      </c>
      <c r="W134" s="30" t="str">
        <f>"            [ 'cohort_id' =&gt; "&amp;V134&amp;",  'team_rank_id' =&gt; "&amp;P134&amp;" ],"</f>
        <v xml:space="preserve">            [ 'cohort_id' =&gt; 177,  'team_rank_id' =&gt; 1 ],</v>
      </c>
      <c r="X134" s="30" t="str">
        <f>"                'competition_id' =&gt; 1, // this is May 2021###                'age_group_id'   =&gt; "&amp;D134&amp;", ###                'start'          =&gt; '"&amp;TEXT(C134,"yyyy-mm-dd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4" s="30" t="str">
        <f t="shared" si="4"/>
        <v xml:space="preserve">            [ 'session_id' =&gt; 25, 'division_id' =&gt; 102 ],</v>
      </c>
      <c r="Z134" s="30" t="str">
        <f t="shared" si="5"/>
        <v xml:space="preserve">            [ 'session_id' =&gt;   25, 'team_rank_id' =&gt; 1 ],</v>
      </c>
    </row>
    <row r="135" spans="1:26" x14ac:dyDescent="0.2">
      <c r="A135" s="30">
        <v>307</v>
      </c>
      <c r="B135" s="30">
        <f>VLOOKUP(C135,Sessions!C:D,2,FALSE)</f>
        <v>25</v>
      </c>
      <c r="C135" s="31">
        <v>44340.8125</v>
      </c>
      <c r="D135" s="64">
        <f>VLOOKUP(E135,'Age Groups'!B:C,2,FALSE)</f>
        <v>6</v>
      </c>
      <c r="E135" s="31" t="s">
        <v>1091</v>
      </c>
      <c r="F135" s="64">
        <f>VLOOKUP(G135,Items!J:L,3,FALSE)</f>
        <v>4</v>
      </c>
      <c r="G135" s="31" t="s">
        <v>916</v>
      </c>
      <c r="H135" s="31" t="s">
        <v>1110</v>
      </c>
      <c r="I135" s="64" t="str">
        <f>RIGHT(K135,1)</f>
        <v>2</v>
      </c>
      <c r="J135" s="31"/>
      <c r="K135" s="31" t="s">
        <v>917</v>
      </c>
      <c r="L135" s="36"/>
      <c r="M135" s="36" t="s">
        <v>1058</v>
      </c>
      <c r="N135" s="61">
        <f>VLOOKUP(O135,Clubs!D:E,2,FALSE)</f>
        <v>37</v>
      </c>
      <c r="O135" s="36" t="s">
        <v>134</v>
      </c>
      <c r="P135" s="61">
        <v>1</v>
      </c>
      <c r="Q135" s="32"/>
      <c r="U135" s="30" t="str">
        <f>"c"&amp;N135&amp;"ag"&amp;D135&amp;"y2d10"&amp;I135</f>
        <v>c37ag6y2d102</v>
      </c>
      <c r="V135" s="30">
        <f>VLOOKUP(U135,Cohorts!A:B,2,FALSE)</f>
        <v>177</v>
      </c>
      <c r="W135" s="30" t="str">
        <f>"            [ 'cohort_id' =&gt; "&amp;V135&amp;",  'team_rank_id' =&gt; "&amp;P135&amp;" ],"</f>
        <v xml:space="preserve">            [ 'cohort_id' =&gt; 177,  'team_rank_id' =&gt; 1 ],</v>
      </c>
      <c r="X135" s="30" t="str">
        <f>"                'competition_id' =&gt; 1, // this is May 2021###                'age_group_id'   =&gt; "&amp;D135&amp;", ###                'start'          =&gt; '"&amp;TEXT(C135,"yyyy-mm-dd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5" s="30" t="str">
        <f t="shared" si="4"/>
        <v xml:space="preserve">            [ 'session_id' =&gt; 25, 'division_id' =&gt; 102 ],</v>
      </c>
      <c r="Z135" s="30" t="str">
        <f t="shared" si="5"/>
        <v xml:space="preserve">            [ 'session_id' =&gt;   25, 'team_rank_id' =&gt; 1 ],</v>
      </c>
    </row>
    <row r="136" spans="1:26" ht="17" x14ac:dyDescent="0.2">
      <c r="A136" s="30">
        <v>313</v>
      </c>
      <c r="B136" s="30">
        <f>VLOOKUP(C136,Sessions!C:D,2,FALSE)</f>
        <v>25</v>
      </c>
      <c r="C136" s="31">
        <v>44340.8125</v>
      </c>
      <c r="D136" s="64">
        <f>VLOOKUP(E136,'Age Groups'!B:C,2,FALSE)</f>
        <v>6</v>
      </c>
      <c r="E136" s="31" t="s">
        <v>1091</v>
      </c>
      <c r="F136" s="64">
        <f>VLOOKUP(G136,Items!J:L,3,FALSE)</f>
        <v>6</v>
      </c>
      <c r="G136" s="31" t="s">
        <v>927</v>
      </c>
      <c r="H136" s="31" t="s">
        <v>1109</v>
      </c>
      <c r="I136" s="64" t="str">
        <f>RIGHT(K136,1)</f>
        <v>2</v>
      </c>
      <c r="J136" s="31"/>
      <c r="K136" s="31" t="s">
        <v>917</v>
      </c>
      <c r="L136" s="36"/>
      <c r="M136" s="36" t="s">
        <v>1058</v>
      </c>
      <c r="N136" s="61">
        <f>VLOOKUP(O136,Clubs!D:E,2,FALSE)</f>
        <v>37</v>
      </c>
      <c r="O136" s="36" t="s">
        <v>134</v>
      </c>
      <c r="P136" s="61">
        <v>1</v>
      </c>
      <c r="Q136" s="34" t="s">
        <v>793</v>
      </c>
      <c r="U136" s="30" t="str">
        <f>"c"&amp;N136&amp;"ag"&amp;D136&amp;"y2d10"&amp;I136</f>
        <v>c37ag6y2d102</v>
      </c>
      <c r="V136" s="30">
        <f>VLOOKUP(U136,Cohorts!A:B,2,FALSE)</f>
        <v>177</v>
      </c>
      <c r="W136" s="30" t="str">
        <f>"            [ 'cohort_id' =&gt; "&amp;V136&amp;",  'team_rank_id' =&gt; "&amp;P136&amp;" ],"</f>
        <v xml:space="preserve">            [ 'cohort_id' =&gt; 177,  'team_rank_id' =&gt; 1 ],</v>
      </c>
      <c r="X136" s="30" t="str">
        <f>"                'competition_id' =&gt; 1, // this is May 2021###                'age_group_id'   =&gt; "&amp;D136&amp;", ###                'start'          =&gt; '"&amp;TEXT(C136,"yyyy-mm-dd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6" s="30" t="str">
        <f t="shared" si="4"/>
        <v xml:space="preserve">            [ 'session_id' =&gt; 25, 'division_id' =&gt; 102 ],</v>
      </c>
      <c r="Z136" s="30" t="str">
        <f t="shared" si="5"/>
        <v xml:space="preserve">            [ 'session_id' =&gt;   25, 'team_rank_id' =&gt; 1 ],</v>
      </c>
    </row>
    <row r="137" spans="1:26" x14ac:dyDescent="0.2">
      <c r="A137" s="30">
        <v>300</v>
      </c>
      <c r="B137" s="30">
        <f>VLOOKUP(C137,Sessions!C:D,2,FALSE)</f>
        <v>25</v>
      </c>
      <c r="C137" s="31">
        <v>44340.8125</v>
      </c>
      <c r="D137" s="64">
        <f>VLOOKUP(E137,'Age Groups'!B:C,2,FALSE)</f>
        <v>6</v>
      </c>
      <c r="E137" s="31" t="s">
        <v>1091</v>
      </c>
      <c r="F137" s="64">
        <f>VLOOKUP(G137,Items!J:L,3,FALSE)</f>
        <v>1</v>
      </c>
      <c r="G137" s="31" t="s">
        <v>921</v>
      </c>
      <c r="H137" s="31" t="s">
        <v>1110</v>
      </c>
      <c r="I137" s="64" t="str">
        <f>RIGHT(K137,1)</f>
        <v>2</v>
      </c>
      <c r="J137" s="31"/>
      <c r="K137" s="31" t="s">
        <v>917</v>
      </c>
      <c r="L137" s="36"/>
      <c r="M137" s="36" t="s">
        <v>1043</v>
      </c>
      <c r="N137" s="61">
        <f>VLOOKUP(O137,Clubs!D:E,2,FALSE)</f>
        <v>42</v>
      </c>
      <c r="O137" s="36" t="s">
        <v>1088</v>
      </c>
      <c r="P137" s="61">
        <v>1</v>
      </c>
      <c r="Q137" s="32"/>
      <c r="U137" s="30" t="str">
        <f>"c"&amp;N137&amp;"ag"&amp;D137&amp;"y2d10"&amp;I137</f>
        <v>c42ag6y2d102</v>
      </c>
      <c r="V137" s="30">
        <f>VLOOKUP(U137,Cohorts!A:B,2,FALSE)</f>
        <v>216</v>
      </c>
      <c r="W137" s="30" t="str">
        <f>"            [ 'cohort_id' =&gt; "&amp;V137&amp;",  'team_rank_id' =&gt; "&amp;P137&amp;" ],"</f>
        <v xml:space="preserve">            [ 'cohort_id' =&gt; 216,  'team_rank_id' =&gt; 1 ],</v>
      </c>
      <c r="X137" s="30" t="str">
        <f>"                'competition_id' =&gt; 1, // this is May 2021###                'age_group_id'   =&gt; "&amp;D137&amp;", ###                'start'          =&gt; '"&amp;TEXT(C137,"yyyy-mm-dd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7" s="30" t="str">
        <f t="shared" si="4"/>
        <v xml:space="preserve">            [ 'session_id' =&gt; 25, 'division_id' =&gt; 102 ],</v>
      </c>
      <c r="Z137" s="30" t="str">
        <f t="shared" si="5"/>
        <v xml:space="preserve">            [ 'session_id' =&gt;   25, 'team_rank_id' =&gt; 1 ],</v>
      </c>
    </row>
    <row r="138" spans="1:26" x14ac:dyDescent="0.2">
      <c r="A138" s="30">
        <v>303</v>
      </c>
      <c r="B138" s="30">
        <f>VLOOKUP(C138,Sessions!C:D,2,FALSE)</f>
        <v>25</v>
      </c>
      <c r="C138" s="31">
        <v>44340.8125</v>
      </c>
      <c r="D138" s="64">
        <f>VLOOKUP(E138,'Age Groups'!B:C,2,FALSE)</f>
        <v>6</v>
      </c>
      <c r="E138" s="31" t="s">
        <v>1091</v>
      </c>
      <c r="F138" s="64">
        <f>VLOOKUP(G138,Items!J:L,3,FALSE)</f>
        <v>4</v>
      </c>
      <c r="G138" s="31" t="s">
        <v>916</v>
      </c>
      <c r="H138" s="31" t="s">
        <v>1110</v>
      </c>
      <c r="I138" s="64" t="str">
        <f>RIGHT(K138,1)</f>
        <v>2</v>
      </c>
      <c r="J138" s="31"/>
      <c r="K138" s="31" t="s">
        <v>917</v>
      </c>
      <c r="L138" s="36"/>
      <c r="M138" s="36" t="s">
        <v>939</v>
      </c>
      <c r="N138" s="61">
        <f>VLOOKUP(O138,Clubs!D:E,2,FALSE)</f>
        <v>42</v>
      </c>
      <c r="O138" s="36" t="s">
        <v>1088</v>
      </c>
      <c r="P138" s="61">
        <v>1</v>
      </c>
      <c r="Q138" s="32"/>
      <c r="U138" s="30" t="str">
        <f>"c"&amp;N138&amp;"ag"&amp;D138&amp;"y2d10"&amp;I138</f>
        <v>c42ag6y2d102</v>
      </c>
      <c r="V138" s="30">
        <f>VLOOKUP(U138,Cohorts!A:B,2,FALSE)</f>
        <v>216</v>
      </c>
      <c r="W138" s="30" t="str">
        <f>"            [ 'cohort_id' =&gt; "&amp;V138&amp;",  'team_rank_id' =&gt; "&amp;P138&amp;" ],"</f>
        <v xml:space="preserve">            [ 'cohort_id' =&gt; 216,  'team_rank_id' =&gt; 1 ],</v>
      </c>
      <c r="X138" s="30" t="str">
        <f>"                'competition_id' =&gt; 1, // this is May 2021###                'age_group_id'   =&gt; "&amp;D138&amp;", ###                'start'          =&gt; '"&amp;TEXT(C138,"yyyy-mm-dd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8" s="30" t="str">
        <f t="shared" si="4"/>
        <v xml:space="preserve">            [ 'session_id' =&gt; 25, 'division_id' =&gt; 102 ],</v>
      </c>
      <c r="Z138" s="30" t="str">
        <f t="shared" si="5"/>
        <v xml:space="preserve">            [ 'session_id' =&gt;   25, 'team_rank_id' =&gt; 1 ],</v>
      </c>
    </row>
    <row r="139" spans="1:26" ht="17" x14ac:dyDescent="0.2">
      <c r="A139" s="30">
        <v>310</v>
      </c>
      <c r="B139" s="30">
        <f>VLOOKUP(C139,Sessions!C:D,2,FALSE)</f>
        <v>25</v>
      </c>
      <c r="C139" s="31">
        <v>44340.8125</v>
      </c>
      <c r="D139" s="64">
        <f>VLOOKUP(E139,'Age Groups'!B:C,2,FALSE)</f>
        <v>6</v>
      </c>
      <c r="E139" s="31" t="s">
        <v>1091</v>
      </c>
      <c r="F139" s="64">
        <f>VLOOKUP(G139,Items!J:L,3,FALSE)</f>
        <v>6</v>
      </c>
      <c r="G139" s="31" t="s">
        <v>927</v>
      </c>
      <c r="H139" s="31" t="s">
        <v>1109</v>
      </c>
      <c r="I139" s="64" t="str">
        <f>RIGHT(K139,1)</f>
        <v>2</v>
      </c>
      <c r="J139" s="31"/>
      <c r="K139" s="31" t="s">
        <v>917</v>
      </c>
      <c r="L139" s="36"/>
      <c r="M139" s="36" t="s">
        <v>987</v>
      </c>
      <c r="N139" s="61">
        <f>VLOOKUP(O139,Clubs!D:E,2,FALSE)</f>
        <v>42</v>
      </c>
      <c r="O139" s="36" t="s">
        <v>1088</v>
      </c>
      <c r="P139" s="61">
        <v>1</v>
      </c>
      <c r="Q139" s="34" t="s">
        <v>791</v>
      </c>
      <c r="U139" s="30" t="str">
        <f>"c"&amp;N139&amp;"ag"&amp;D139&amp;"y2d10"&amp;I139</f>
        <v>c42ag6y2d102</v>
      </c>
      <c r="V139" s="30">
        <f>VLOOKUP(U139,Cohorts!A:B,2,FALSE)</f>
        <v>216</v>
      </c>
      <c r="W139" s="30" t="str">
        <f>"            [ 'cohort_id' =&gt; "&amp;V139&amp;",  'team_rank_id' =&gt; "&amp;P139&amp;" ],"</f>
        <v xml:space="preserve">            [ 'cohort_id' =&gt; 216,  'team_rank_id' =&gt; 1 ],</v>
      </c>
      <c r="X139" s="30" t="str">
        <f>"                'competition_id' =&gt; 1, // this is May 2021###                'age_group_id'   =&gt; "&amp;D139&amp;", ###                'start'          =&gt; '"&amp;TEXT(C139,"yyyy-mm-dd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39" s="30" t="str">
        <f t="shared" si="4"/>
        <v xml:space="preserve">            [ 'session_id' =&gt; 25, 'division_id' =&gt; 102 ],</v>
      </c>
      <c r="Z139" s="30" t="str">
        <f t="shared" si="5"/>
        <v xml:space="preserve">            [ 'session_id' =&gt;   25, 'team_rank_id' =&gt; 1 ],</v>
      </c>
    </row>
    <row r="140" spans="1:26" x14ac:dyDescent="0.2">
      <c r="A140" s="30">
        <v>301</v>
      </c>
      <c r="B140" s="30">
        <f>VLOOKUP(C140,Sessions!C:D,2,FALSE)</f>
        <v>25</v>
      </c>
      <c r="C140" s="31">
        <v>44340.8125</v>
      </c>
      <c r="D140" s="64">
        <f>VLOOKUP(E140,'Age Groups'!B:C,2,FALSE)</f>
        <v>6</v>
      </c>
      <c r="E140" s="31" t="s">
        <v>1091</v>
      </c>
      <c r="F140" s="64">
        <f>VLOOKUP(G140,Items!J:L,3,FALSE)</f>
        <v>1</v>
      </c>
      <c r="G140" s="31" t="s">
        <v>921</v>
      </c>
      <c r="H140" s="31" t="s">
        <v>1110</v>
      </c>
      <c r="I140" s="64" t="str">
        <f>RIGHT(K140,1)</f>
        <v>2</v>
      </c>
      <c r="J140" s="31"/>
      <c r="K140" s="31" t="s">
        <v>917</v>
      </c>
      <c r="L140" s="36"/>
      <c r="M140" s="36" t="s">
        <v>1058</v>
      </c>
      <c r="N140" s="61">
        <f>VLOOKUP(O140,Clubs!D:E,2,FALSE)</f>
        <v>15</v>
      </c>
      <c r="O140" s="36" t="s">
        <v>1087</v>
      </c>
      <c r="P140" s="61">
        <v>1</v>
      </c>
      <c r="Q140" s="32"/>
      <c r="U140" s="30" t="str">
        <f>"c"&amp;N140&amp;"ag"&amp;D140&amp;"y2d10"&amp;I140</f>
        <v>c15ag6y2d102</v>
      </c>
      <c r="V140" s="30">
        <f>VLOOKUP(U140,Cohorts!A:B,2,FALSE)</f>
        <v>49</v>
      </c>
      <c r="W140" s="30" t="str">
        <f>"            [ 'cohort_id' =&gt; "&amp;V140&amp;",  'team_rank_id' =&gt; "&amp;P140&amp;" ],"</f>
        <v xml:space="preserve">            [ 'cohort_id' =&gt; 49,  'team_rank_id' =&gt; 1 ],</v>
      </c>
      <c r="X140" s="30" t="str">
        <f>"                'competition_id' =&gt; 1, // this is May 2021###                'age_group_id'   =&gt; "&amp;D140&amp;", ###                'start'          =&gt; '"&amp;TEXT(C140,"yyyy-mm-dd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40" s="30" t="str">
        <f t="shared" si="4"/>
        <v xml:space="preserve">            [ 'session_id' =&gt; 25, 'division_id' =&gt; 102 ],</v>
      </c>
      <c r="Z140" s="30" t="str">
        <f t="shared" si="5"/>
        <v xml:space="preserve">            [ 'session_id' =&gt;   25, 'team_rank_id' =&gt; 1 ],</v>
      </c>
    </row>
    <row r="141" spans="1:26" x14ac:dyDescent="0.2">
      <c r="A141" s="30">
        <v>308</v>
      </c>
      <c r="B141" s="30">
        <f>VLOOKUP(C141,Sessions!C:D,2,FALSE)</f>
        <v>25</v>
      </c>
      <c r="C141" s="31">
        <v>44340.8125</v>
      </c>
      <c r="D141" s="64">
        <f>VLOOKUP(E141,'Age Groups'!B:C,2,FALSE)</f>
        <v>6</v>
      </c>
      <c r="E141" s="31" t="s">
        <v>1091</v>
      </c>
      <c r="F141" s="64">
        <f>VLOOKUP(G141,Items!J:L,3,FALSE)</f>
        <v>4</v>
      </c>
      <c r="G141" s="31" t="s">
        <v>916</v>
      </c>
      <c r="H141" s="31" t="s">
        <v>1110</v>
      </c>
      <c r="I141" s="64" t="str">
        <f>RIGHT(K141,1)</f>
        <v>2</v>
      </c>
      <c r="J141" s="31"/>
      <c r="K141" s="31" t="s">
        <v>917</v>
      </c>
      <c r="L141" s="36"/>
      <c r="M141" s="36" t="s">
        <v>1068</v>
      </c>
      <c r="N141" s="61">
        <f>VLOOKUP(O141,Clubs!D:E,2,FALSE)</f>
        <v>15</v>
      </c>
      <c r="O141" s="36" t="s">
        <v>1087</v>
      </c>
      <c r="P141" s="61">
        <v>1</v>
      </c>
      <c r="Q141" s="32"/>
      <c r="U141" s="30" t="str">
        <f>"c"&amp;N141&amp;"ag"&amp;D141&amp;"y2d10"&amp;I141</f>
        <v>c15ag6y2d102</v>
      </c>
      <c r="V141" s="30">
        <f>VLOOKUP(U141,Cohorts!A:B,2,FALSE)</f>
        <v>49</v>
      </c>
      <c r="W141" s="30" t="str">
        <f>"            [ 'cohort_id' =&gt; "&amp;V141&amp;",  'team_rank_id' =&gt; "&amp;P141&amp;" ],"</f>
        <v xml:space="preserve">            [ 'cohort_id' =&gt; 49,  'team_rank_id' =&gt; 1 ],</v>
      </c>
      <c r="X141" s="30" t="str">
        <f>"                'competition_id' =&gt; 1, // this is May 2021###                'age_group_id'   =&gt; "&amp;D141&amp;", ###                'start'          =&gt; '"&amp;TEXT(C141,"yyyy-mm-dd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41" s="30" t="str">
        <f t="shared" si="4"/>
        <v xml:space="preserve">            [ 'session_id' =&gt; 25, 'division_id' =&gt; 102 ],</v>
      </c>
      <c r="Z141" s="30" t="str">
        <f t="shared" si="5"/>
        <v xml:space="preserve">            [ 'session_id' =&gt;   25, 'team_rank_id' =&gt; 1 ],</v>
      </c>
    </row>
    <row r="142" spans="1:26" ht="17" x14ac:dyDescent="0.2">
      <c r="A142" s="30">
        <v>314</v>
      </c>
      <c r="B142" s="30">
        <f>VLOOKUP(C142,Sessions!C:D,2,FALSE)</f>
        <v>25</v>
      </c>
      <c r="C142" s="31">
        <v>44340.8125</v>
      </c>
      <c r="D142" s="64">
        <f>VLOOKUP(E142,'Age Groups'!B:C,2,FALSE)</f>
        <v>6</v>
      </c>
      <c r="E142" s="31" t="s">
        <v>1091</v>
      </c>
      <c r="F142" s="64">
        <f>VLOOKUP(G142,Items!J:L,3,FALSE)</f>
        <v>6</v>
      </c>
      <c r="G142" s="31" t="s">
        <v>927</v>
      </c>
      <c r="H142" s="31" t="s">
        <v>1109</v>
      </c>
      <c r="I142" s="64" t="str">
        <f>RIGHT(K142,1)</f>
        <v>2</v>
      </c>
      <c r="J142" s="31"/>
      <c r="K142" s="31" t="s">
        <v>917</v>
      </c>
      <c r="L142" s="36"/>
      <c r="M142" s="36" t="s">
        <v>1068</v>
      </c>
      <c r="N142" s="61">
        <f>VLOOKUP(O142,Clubs!D:E,2,FALSE)</f>
        <v>15</v>
      </c>
      <c r="O142" s="36" t="s">
        <v>1087</v>
      </c>
      <c r="P142" s="61">
        <v>1</v>
      </c>
      <c r="Q142" s="34" t="s">
        <v>794</v>
      </c>
      <c r="U142" s="30" t="str">
        <f>"c"&amp;N142&amp;"ag"&amp;D142&amp;"y2d10"&amp;I142</f>
        <v>c15ag6y2d102</v>
      </c>
      <c r="V142" s="30">
        <f>VLOOKUP(U142,Cohorts!A:B,2,FALSE)</f>
        <v>49</v>
      </c>
      <c r="W142" s="30" t="str">
        <f>"            [ 'cohort_id' =&gt; "&amp;V142&amp;",  'team_rank_id' =&gt; "&amp;P142&amp;" ],"</f>
        <v xml:space="preserve">            [ 'cohort_id' =&gt; 49,  'team_rank_id' =&gt; 1 ],</v>
      </c>
      <c r="X142" s="30" t="str">
        <f>"                'competition_id' =&gt; 1, // this is May 2021###                'age_group_id'   =&gt; "&amp;D142&amp;", ###                'start'          =&gt; '"&amp;TEXT(C142,"yyyy-mm-dd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42" s="30" t="str">
        <f t="shared" si="4"/>
        <v xml:space="preserve">            [ 'session_id' =&gt; 25, 'division_id' =&gt; 102 ],</v>
      </c>
      <c r="Z142" s="30" t="str">
        <f t="shared" si="5"/>
        <v xml:space="preserve">            [ 'session_id' =&gt;   25, 'team_rank_id' =&gt; 1 ],</v>
      </c>
    </row>
    <row r="143" spans="1:26" x14ac:dyDescent="0.2">
      <c r="A143" s="30">
        <v>299</v>
      </c>
      <c r="B143" s="30">
        <f>VLOOKUP(C143,Sessions!C:D,2,FALSE)</f>
        <v>25</v>
      </c>
      <c r="C143" s="31">
        <v>44340.8125</v>
      </c>
      <c r="D143" s="64">
        <f>VLOOKUP(E143,'Age Groups'!B:C,2,FALSE)</f>
        <v>6</v>
      </c>
      <c r="E143" s="31" t="s">
        <v>1091</v>
      </c>
      <c r="F143" s="64">
        <f>VLOOKUP(G143,Items!J:L,3,FALSE)</f>
        <v>1</v>
      </c>
      <c r="G143" s="31" t="s">
        <v>921</v>
      </c>
      <c r="H143" s="31" t="s">
        <v>1110</v>
      </c>
      <c r="I143" s="64" t="str">
        <f>RIGHT(K143,1)</f>
        <v>2</v>
      </c>
      <c r="J143" s="31"/>
      <c r="K143" s="31" t="s">
        <v>917</v>
      </c>
      <c r="L143" s="36"/>
      <c r="M143" s="36" t="s">
        <v>1018</v>
      </c>
      <c r="N143" s="61">
        <f>VLOOKUP(O143,Clubs!D:E,2,FALSE)</f>
        <v>16</v>
      </c>
      <c r="O143" s="36" t="s">
        <v>59</v>
      </c>
      <c r="P143" s="61">
        <v>1</v>
      </c>
      <c r="Q143" s="32"/>
      <c r="U143" s="30" t="str">
        <f>"c"&amp;N143&amp;"ag"&amp;D143&amp;"y2d10"&amp;I143</f>
        <v>c16ag6y2d102</v>
      </c>
      <c r="V143" s="30">
        <f>VLOOKUP(U143,Cohorts!A:B,2,FALSE)</f>
        <v>57</v>
      </c>
      <c r="W143" s="30" t="str">
        <f>"            [ 'cohort_id' =&gt; "&amp;V143&amp;",  'team_rank_id' =&gt; "&amp;P143&amp;" ],"</f>
        <v xml:space="preserve">            [ 'cohort_id' =&gt; 57,  'team_rank_id' =&gt; 1 ],</v>
      </c>
      <c r="X143" s="30" t="str">
        <f>"                'competition_id' =&gt; 1, // this is May 2021###                'age_group_id'   =&gt; "&amp;D143&amp;", ###                'start'          =&gt; '"&amp;TEXT(C143,"yyyy-mm-dd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43" s="30" t="str">
        <f t="shared" si="4"/>
        <v xml:space="preserve">            [ 'session_id' =&gt; 25, 'division_id' =&gt; 102 ],</v>
      </c>
      <c r="Z143" s="30" t="str">
        <f t="shared" si="5"/>
        <v xml:space="preserve">            [ 'session_id' =&gt;   25, 'team_rank_id' =&gt; 1 ],</v>
      </c>
    </row>
    <row r="144" spans="1:26" x14ac:dyDescent="0.2">
      <c r="A144" s="30">
        <v>304</v>
      </c>
      <c r="B144" s="30">
        <f>VLOOKUP(C144,Sessions!C:D,2,FALSE)</f>
        <v>25</v>
      </c>
      <c r="C144" s="31">
        <v>44340.8125</v>
      </c>
      <c r="D144" s="64">
        <f>VLOOKUP(E144,'Age Groups'!B:C,2,FALSE)</f>
        <v>6</v>
      </c>
      <c r="E144" s="31" t="s">
        <v>1091</v>
      </c>
      <c r="F144" s="64">
        <f>VLOOKUP(G144,Items!J:L,3,FALSE)</f>
        <v>4</v>
      </c>
      <c r="G144" s="31" t="s">
        <v>916</v>
      </c>
      <c r="H144" s="31" t="s">
        <v>1110</v>
      </c>
      <c r="I144" s="64" t="str">
        <f>RIGHT(K144,1)</f>
        <v>2</v>
      </c>
      <c r="J144" s="31"/>
      <c r="K144" s="31" t="s">
        <v>917</v>
      </c>
      <c r="L144" s="36"/>
      <c r="M144" s="36" t="s">
        <v>987</v>
      </c>
      <c r="N144" s="61">
        <f>VLOOKUP(O144,Clubs!D:E,2,FALSE)</f>
        <v>16</v>
      </c>
      <c r="O144" s="36" t="s">
        <v>59</v>
      </c>
      <c r="P144" s="61">
        <v>1</v>
      </c>
      <c r="Q144" s="32"/>
      <c r="U144" s="30" t="str">
        <f>"c"&amp;N144&amp;"ag"&amp;D144&amp;"y2d10"&amp;I144</f>
        <v>c16ag6y2d102</v>
      </c>
      <c r="V144" s="30">
        <f>VLOOKUP(U144,Cohorts!A:B,2,FALSE)</f>
        <v>57</v>
      </c>
      <c r="W144" s="30" t="str">
        <f>"            [ 'cohort_id' =&gt; "&amp;V144&amp;",  'team_rank_id' =&gt; "&amp;P144&amp;" ],"</f>
        <v xml:space="preserve">            [ 'cohort_id' =&gt; 57,  'team_rank_id' =&gt; 1 ],</v>
      </c>
      <c r="X144" s="30" t="str">
        <f>"                'competition_id' =&gt; 1, // this is May 2021###                'age_group_id'   =&gt; "&amp;D144&amp;", ###                'start'          =&gt; '"&amp;TEXT(C144,"yyyy-mm-dd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44" s="30" t="str">
        <f t="shared" si="4"/>
        <v xml:space="preserve">            [ 'session_id' =&gt; 25, 'division_id' =&gt; 102 ],</v>
      </c>
      <c r="Z144" s="30" t="str">
        <f t="shared" si="5"/>
        <v xml:space="preserve">            [ 'session_id' =&gt;   25, 'team_rank_id' =&gt; 1 ],</v>
      </c>
    </row>
    <row r="145" spans="1:26" ht="17" x14ac:dyDescent="0.2">
      <c r="A145" s="30">
        <v>309</v>
      </c>
      <c r="B145" s="30">
        <f>VLOOKUP(C145,Sessions!C:D,2,FALSE)</f>
        <v>25</v>
      </c>
      <c r="C145" s="31">
        <v>44340.8125</v>
      </c>
      <c r="D145" s="64">
        <f>VLOOKUP(E145,'Age Groups'!B:C,2,FALSE)</f>
        <v>6</v>
      </c>
      <c r="E145" s="31" t="s">
        <v>1091</v>
      </c>
      <c r="F145" s="64">
        <f>VLOOKUP(G145,Items!J:L,3,FALSE)</f>
        <v>6</v>
      </c>
      <c r="G145" s="31" t="s">
        <v>927</v>
      </c>
      <c r="H145" s="31" t="s">
        <v>1109</v>
      </c>
      <c r="I145" s="64" t="str">
        <f>RIGHT(K145,1)</f>
        <v>2</v>
      </c>
      <c r="J145" s="31"/>
      <c r="K145" s="31" t="s">
        <v>917</v>
      </c>
      <c r="L145" s="36"/>
      <c r="M145" s="36" t="s">
        <v>939</v>
      </c>
      <c r="N145" s="61">
        <f>VLOOKUP(O145,Clubs!D:E,2,FALSE)</f>
        <v>16</v>
      </c>
      <c r="O145" s="36" t="s">
        <v>59</v>
      </c>
      <c r="P145" s="61">
        <v>1</v>
      </c>
      <c r="Q145" s="34" t="s">
        <v>790</v>
      </c>
      <c r="U145" s="30" t="str">
        <f>"c"&amp;N145&amp;"ag"&amp;D145&amp;"y2d10"&amp;I145</f>
        <v>c16ag6y2d102</v>
      </c>
      <c r="V145" s="30">
        <f>VLOOKUP(U145,Cohorts!A:B,2,FALSE)</f>
        <v>57</v>
      </c>
      <c r="W145" s="30" t="str">
        <f>"            [ 'cohort_id' =&gt; "&amp;V145&amp;",  'team_rank_id' =&gt; "&amp;P145&amp;" ],"</f>
        <v xml:space="preserve">            [ 'cohort_id' =&gt; 57,  'team_rank_id' =&gt; 1 ],</v>
      </c>
      <c r="X145" s="30" t="str">
        <f>"                'competition_id' =&gt; 1, // this is May 2021###                'age_group_id'   =&gt; "&amp;D145&amp;", ###                'start'          =&gt; '"&amp;TEXT(C145,"yyyy-mm-dd hh:mm:ss")&amp;"', ###            ], ["</f>
        <v xml:space="preserve">                'competition_id' =&gt; 1, // this is May 2021###                'age_group_id'   =&gt; 6, ###                'start'          =&gt; '2021-05-24 19:30:00', ###            ], [</v>
      </c>
      <c r="Y145" s="30" t="str">
        <f t="shared" si="4"/>
        <v xml:space="preserve">            [ 'session_id' =&gt; 25, 'division_id' =&gt; 102 ],</v>
      </c>
      <c r="Z145" s="30" t="str">
        <f t="shared" si="5"/>
        <v xml:space="preserve">            [ 'session_id' =&gt;   25, 'team_rank_id' =&gt; 1 ],</v>
      </c>
    </row>
    <row r="146" spans="1:26" x14ac:dyDescent="0.2">
      <c r="A146" s="30">
        <v>62</v>
      </c>
      <c r="B146" s="30">
        <f>VLOOKUP(C146,Sessions!C:D,2,FALSE)</f>
        <v>28</v>
      </c>
      <c r="C146" s="31">
        <v>44328.75</v>
      </c>
      <c r="D146" s="64">
        <f>VLOOKUP(E146,'Age Groups'!B:C,2,FALSE)</f>
        <v>3</v>
      </c>
      <c r="E146" s="31" t="s">
        <v>1149</v>
      </c>
      <c r="F146" s="64">
        <f>VLOOKUP(G146,Items!J:L,3,FALSE)</f>
        <v>1</v>
      </c>
      <c r="G146" s="31" t="s">
        <v>921</v>
      </c>
      <c r="H146" s="31" t="s">
        <v>1110</v>
      </c>
      <c r="I146" s="64" t="str">
        <f>RIGHT(K146,1)</f>
        <v>3</v>
      </c>
      <c r="J146" s="31"/>
      <c r="K146" s="31" t="s">
        <v>918</v>
      </c>
      <c r="L146" s="62" t="s">
        <v>933</v>
      </c>
      <c r="M146" s="62" t="s">
        <v>987</v>
      </c>
      <c r="N146" s="61">
        <f>VLOOKUP(O146,Clubs!D:E,2,FALSE)</f>
        <v>28</v>
      </c>
      <c r="O146" s="62" t="s">
        <v>102</v>
      </c>
      <c r="P146" s="61">
        <v>1</v>
      </c>
      <c r="Q146" s="32"/>
      <c r="U146" s="30" t="str">
        <f>"c"&amp;N146&amp;"ag"&amp;D146&amp;"y2d10"&amp;I146</f>
        <v>c28ag3y2d103</v>
      </c>
      <c r="V146" s="30">
        <f>VLOOKUP(U146,Cohorts!A:B,2,FALSE)</f>
        <v>116</v>
      </c>
      <c r="W146" s="30" t="str">
        <f>"            [ 'cohort_id' =&gt; "&amp;V146&amp;",  'team_rank_id' =&gt; "&amp;P146&amp;" ],"</f>
        <v xml:space="preserve">            [ 'cohort_id' =&gt; 116,  'team_rank_id' =&gt; 1 ],</v>
      </c>
      <c r="X146" s="30" t="str">
        <f>"                'competition_id' =&gt; 1, // this is May 2021###                'age_group_id'   =&gt; "&amp;D146&amp;", ###                'start'          =&gt; '"&amp;TEXT(C146,"yyyy-mm-dd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46" s="30" t="str">
        <f t="shared" si="4"/>
        <v xml:space="preserve">            [ 'session_id' =&gt; 28, 'division_id' =&gt; 103 ],</v>
      </c>
      <c r="Z146" s="30" t="str">
        <f t="shared" si="5"/>
        <v xml:space="preserve">            [ 'session_id' =&gt;   28, 'team_rank_id' =&gt; 1 ],</v>
      </c>
    </row>
    <row r="147" spans="1:26" x14ac:dyDescent="0.2">
      <c r="A147" s="30">
        <v>71</v>
      </c>
      <c r="B147" s="30">
        <f>VLOOKUP(C147,Sessions!C:D,2,FALSE)</f>
        <v>28</v>
      </c>
      <c r="C147" s="31">
        <v>44328.75</v>
      </c>
      <c r="D147" s="64">
        <f>VLOOKUP(E147,'Age Groups'!B:C,2,FALSE)</f>
        <v>3</v>
      </c>
      <c r="E147" s="31" t="s">
        <v>1149</v>
      </c>
      <c r="F147" s="64">
        <f>VLOOKUP(G147,Items!J:L,3,FALSE)</f>
        <v>3</v>
      </c>
      <c r="G147" s="31" t="s">
        <v>928</v>
      </c>
      <c r="H147" s="31" t="s">
        <v>1110</v>
      </c>
      <c r="I147" s="64" t="str">
        <f>RIGHT(K147,1)</f>
        <v>3</v>
      </c>
      <c r="J147" s="31"/>
      <c r="K147" s="31" t="s">
        <v>918</v>
      </c>
      <c r="L147" s="62" t="s">
        <v>933</v>
      </c>
      <c r="M147" s="62" t="s">
        <v>1058</v>
      </c>
      <c r="N147" s="61">
        <f>VLOOKUP(O147,Clubs!D:E,2,FALSE)</f>
        <v>28</v>
      </c>
      <c r="O147" s="62" t="s">
        <v>102</v>
      </c>
      <c r="P147" s="61">
        <v>1</v>
      </c>
      <c r="Q147" s="32"/>
      <c r="U147" s="30" t="str">
        <f>"c"&amp;N147&amp;"ag"&amp;D147&amp;"y2d10"&amp;I147</f>
        <v>c28ag3y2d103</v>
      </c>
      <c r="V147" s="30">
        <f>VLOOKUP(U147,Cohorts!A:B,2,FALSE)</f>
        <v>116</v>
      </c>
      <c r="W147" s="30" t="str">
        <f>"            [ 'cohort_id' =&gt; "&amp;V147&amp;",  'team_rank_id' =&gt; "&amp;P147&amp;" ],"</f>
        <v xml:space="preserve">            [ 'cohort_id' =&gt; 116,  'team_rank_id' =&gt; 1 ],</v>
      </c>
      <c r="X147" s="30" t="str">
        <f>"                'competition_id' =&gt; 1, // this is May 2021###                'age_group_id'   =&gt; "&amp;D147&amp;", ###                'start'          =&gt; '"&amp;TEXT(C147,"yyyy-mm-dd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47" s="30" t="str">
        <f t="shared" si="4"/>
        <v xml:space="preserve">            [ 'session_id' =&gt; 28, 'division_id' =&gt; 103 ],</v>
      </c>
      <c r="Z147" s="30" t="str">
        <f t="shared" si="5"/>
        <v xml:space="preserve">            [ 'session_id' =&gt;   28, 'team_rank_id' =&gt; 1 ],</v>
      </c>
    </row>
    <row r="148" spans="1:26" ht="17" x14ac:dyDescent="0.2">
      <c r="A148" s="30">
        <v>77</v>
      </c>
      <c r="B148" s="30">
        <f>VLOOKUP(C148,Sessions!C:D,2,FALSE)</f>
        <v>28</v>
      </c>
      <c r="C148" s="31">
        <v>44328.75</v>
      </c>
      <c r="D148" s="64">
        <f>VLOOKUP(E148,'Age Groups'!B:C,2,FALSE)</f>
        <v>3</v>
      </c>
      <c r="E148" s="31" t="s">
        <v>1149</v>
      </c>
      <c r="F148" s="64">
        <f>VLOOKUP(G148,Items!J:L,3,FALSE)</f>
        <v>13</v>
      </c>
      <c r="G148" s="31" t="s">
        <v>929</v>
      </c>
      <c r="H148" s="31" t="s">
        <v>1109</v>
      </c>
      <c r="I148" s="64" t="str">
        <f>RIGHT(K148,1)</f>
        <v>3</v>
      </c>
      <c r="J148" s="31"/>
      <c r="K148" s="31" t="s">
        <v>918</v>
      </c>
      <c r="L148" s="36"/>
      <c r="M148" s="36" t="s">
        <v>1058</v>
      </c>
      <c r="N148" s="61">
        <f>VLOOKUP(O148,Clubs!D:E,2,FALSE)</f>
        <v>28</v>
      </c>
      <c r="O148" s="36" t="s">
        <v>102</v>
      </c>
      <c r="P148" s="61">
        <v>1</v>
      </c>
      <c r="Q148" s="34" t="s">
        <v>558</v>
      </c>
      <c r="U148" s="30" t="str">
        <f>"c"&amp;N148&amp;"ag"&amp;D148&amp;"y2d10"&amp;I148</f>
        <v>c28ag3y2d103</v>
      </c>
      <c r="V148" s="30">
        <f>VLOOKUP(U148,Cohorts!A:B,2,FALSE)</f>
        <v>116</v>
      </c>
      <c r="W148" s="30" t="str">
        <f>"            [ 'cohort_id' =&gt; "&amp;V148&amp;",  'team_rank_id' =&gt; "&amp;P148&amp;" ],"</f>
        <v xml:space="preserve">            [ 'cohort_id' =&gt; 116,  'team_rank_id' =&gt; 1 ],</v>
      </c>
      <c r="X148" s="30" t="str">
        <f>"                'competition_id' =&gt; 1, // this is May 2021###                'age_group_id'   =&gt; "&amp;D148&amp;", ###                'start'          =&gt; '"&amp;TEXT(C148,"yyyy-mm-dd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48" s="30" t="str">
        <f t="shared" si="4"/>
        <v xml:space="preserve">            [ 'session_id' =&gt; 28, 'division_id' =&gt; 103 ],</v>
      </c>
      <c r="Z148" s="30" t="str">
        <f t="shared" si="5"/>
        <v xml:space="preserve">            [ 'session_id' =&gt;   28, 'team_rank_id' =&gt; 1 ],</v>
      </c>
    </row>
    <row r="149" spans="1:26" x14ac:dyDescent="0.2">
      <c r="A149" s="30">
        <v>66</v>
      </c>
      <c r="B149" s="30">
        <f>VLOOKUP(C149,Sessions!C:D,2,FALSE)</f>
        <v>28</v>
      </c>
      <c r="C149" s="31">
        <v>44328.75</v>
      </c>
      <c r="D149" s="64">
        <f>VLOOKUP(E149,'Age Groups'!B:C,2,FALSE)</f>
        <v>3</v>
      </c>
      <c r="E149" s="31" t="s">
        <v>1149</v>
      </c>
      <c r="F149" s="64">
        <f>VLOOKUP(G149,Items!J:L,3,FALSE)</f>
        <v>1</v>
      </c>
      <c r="G149" s="31" t="s">
        <v>921</v>
      </c>
      <c r="H149" s="31" t="s">
        <v>1110</v>
      </c>
      <c r="I149" s="64" t="str">
        <f>RIGHT(K149,1)</f>
        <v>3</v>
      </c>
      <c r="J149" s="31"/>
      <c r="K149" s="31" t="s">
        <v>918</v>
      </c>
      <c r="L149" s="62" t="s">
        <v>933</v>
      </c>
      <c r="M149" s="62" t="s">
        <v>1068</v>
      </c>
      <c r="N149" s="61">
        <f>VLOOKUP(O149,Clubs!D:E,2,FALSE)</f>
        <v>31</v>
      </c>
      <c r="O149" s="62" t="s">
        <v>113</v>
      </c>
      <c r="P149" s="61">
        <v>1</v>
      </c>
      <c r="Q149" s="32"/>
      <c r="U149" s="30" t="str">
        <f>"c"&amp;N149&amp;"ag"&amp;D149&amp;"y2d10"&amp;I149</f>
        <v>c31ag3y2d103</v>
      </c>
      <c r="V149" s="30">
        <f>VLOOKUP(U149,Cohorts!A:B,2,FALSE)</f>
        <v>138</v>
      </c>
      <c r="W149" s="30" t="str">
        <f>"            [ 'cohort_id' =&gt; "&amp;V149&amp;",  'team_rank_id' =&gt; "&amp;P149&amp;" ],"</f>
        <v xml:space="preserve">            [ 'cohort_id' =&gt; 138,  'team_rank_id' =&gt; 1 ],</v>
      </c>
      <c r="X149" s="30" t="str">
        <f>"                'competition_id' =&gt; 1, // this is May 2021###                'age_group_id'   =&gt; "&amp;D149&amp;", ###                'start'          =&gt; '"&amp;TEXT(C149,"yyyy-mm-dd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49" s="30" t="str">
        <f t="shared" si="4"/>
        <v xml:space="preserve">            [ 'session_id' =&gt; 28, 'division_id' =&gt; 103 ],</v>
      </c>
      <c r="Z149" s="30" t="str">
        <f t="shared" si="5"/>
        <v xml:space="preserve">            [ 'session_id' =&gt;   28, 'team_rank_id' =&gt; 1 ],</v>
      </c>
    </row>
    <row r="150" spans="1:26" x14ac:dyDescent="0.2">
      <c r="A150" s="30">
        <v>69</v>
      </c>
      <c r="B150" s="30">
        <f>VLOOKUP(C150,Sessions!C:D,2,FALSE)</f>
        <v>28</v>
      </c>
      <c r="C150" s="31">
        <v>44328.75</v>
      </c>
      <c r="D150" s="64">
        <f>VLOOKUP(E150,'Age Groups'!B:C,2,FALSE)</f>
        <v>3</v>
      </c>
      <c r="E150" s="31" t="s">
        <v>1149</v>
      </c>
      <c r="F150" s="64">
        <f>VLOOKUP(G150,Items!J:L,3,FALSE)</f>
        <v>3</v>
      </c>
      <c r="G150" s="31" t="s">
        <v>928</v>
      </c>
      <c r="H150" s="31" t="s">
        <v>1110</v>
      </c>
      <c r="I150" s="64" t="str">
        <f>RIGHT(K150,1)</f>
        <v>3</v>
      </c>
      <c r="J150" s="31"/>
      <c r="K150" s="31" t="s">
        <v>918</v>
      </c>
      <c r="L150" s="62" t="s">
        <v>933</v>
      </c>
      <c r="M150" s="62" t="s">
        <v>1018</v>
      </c>
      <c r="N150" s="61">
        <f>VLOOKUP(O150,Clubs!D:E,2,FALSE)</f>
        <v>31</v>
      </c>
      <c r="O150" s="62" t="s">
        <v>113</v>
      </c>
      <c r="P150" s="61">
        <v>1</v>
      </c>
      <c r="Q150" s="32"/>
      <c r="U150" s="30" t="str">
        <f>"c"&amp;N150&amp;"ag"&amp;D150&amp;"y2d10"&amp;I150</f>
        <v>c31ag3y2d103</v>
      </c>
      <c r="V150" s="30">
        <f>VLOOKUP(U150,Cohorts!A:B,2,FALSE)</f>
        <v>138</v>
      </c>
      <c r="W150" s="30" t="str">
        <f>"            [ 'cohort_id' =&gt; "&amp;V150&amp;",  'team_rank_id' =&gt; "&amp;P150&amp;" ],"</f>
        <v xml:space="preserve">            [ 'cohort_id' =&gt; 138,  'team_rank_id' =&gt; 1 ],</v>
      </c>
      <c r="X150" s="30" t="str">
        <f>"                'competition_id' =&gt; 1, // this is May 2021###                'age_group_id'   =&gt; "&amp;D150&amp;", ###                'start'          =&gt; '"&amp;TEXT(C150,"yyyy-mm-dd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0" s="30" t="str">
        <f t="shared" si="4"/>
        <v xml:space="preserve">            [ 'session_id' =&gt; 28, 'division_id' =&gt; 103 ],</v>
      </c>
      <c r="Z150" s="30" t="str">
        <f t="shared" si="5"/>
        <v xml:space="preserve">            [ 'session_id' =&gt;   28, 'team_rank_id' =&gt; 1 ],</v>
      </c>
    </row>
    <row r="151" spans="1:26" ht="17" x14ac:dyDescent="0.2">
      <c r="A151" s="30">
        <v>73</v>
      </c>
      <c r="B151" s="30">
        <f>VLOOKUP(C151,Sessions!C:D,2,FALSE)</f>
        <v>28</v>
      </c>
      <c r="C151" s="31">
        <v>44328.75</v>
      </c>
      <c r="D151" s="64">
        <f>VLOOKUP(E151,'Age Groups'!B:C,2,FALSE)</f>
        <v>3</v>
      </c>
      <c r="E151" s="31" t="s">
        <v>1149</v>
      </c>
      <c r="F151" s="64">
        <f>VLOOKUP(G151,Items!J:L,3,FALSE)</f>
        <v>13</v>
      </c>
      <c r="G151" s="31" t="s">
        <v>929</v>
      </c>
      <c r="H151" s="31" t="s">
        <v>1109</v>
      </c>
      <c r="I151" s="64" t="str">
        <f>RIGHT(K151,1)</f>
        <v>3</v>
      </c>
      <c r="J151" s="31"/>
      <c r="K151" s="31" t="s">
        <v>918</v>
      </c>
      <c r="L151" s="36"/>
      <c r="M151" s="36" t="s">
        <v>939</v>
      </c>
      <c r="N151" s="61">
        <f>VLOOKUP(O151,Clubs!D:E,2,FALSE)</f>
        <v>31</v>
      </c>
      <c r="O151" s="36" t="s">
        <v>113</v>
      </c>
      <c r="P151" s="61">
        <v>1</v>
      </c>
      <c r="Q151" s="34" t="s">
        <v>555</v>
      </c>
      <c r="U151" s="30" t="str">
        <f>"c"&amp;N151&amp;"ag"&amp;D151&amp;"y2d10"&amp;I151</f>
        <v>c31ag3y2d103</v>
      </c>
      <c r="V151" s="30">
        <f>VLOOKUP(U151,Cohorts!A:B,2,FALSE)</f>
        <v>138</v>
      </c>
      <c r="W151" s="30" t="str">
        <f>"            [ 'cohort_id' =&gt; "&amp;V151&amp;",  'team_rank_id' =&gt; "&amp;P151&amp;" ],"</f>
        <v xml:space="preserve">            [ 'cohort_id' =&gt; 138,  'team_rank_id' =&gt; 1 ],</v>
      </c>
      <c r="X151" s="30" t="str">
        <f>"                'competition_id' =&gt; 1, // this is May 2021###                'age_group_id'   =&gt; "&amp;D151&amp;", ###                'start'          =&gt; '"&amp;TEXT(C151,"yyyy-mm-dd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1" s="30" t="str">
        <f t="shared" si="4"/>
        <v xml:space="preserve">            [ 'session_id' =&gt; 28, 'division_id' =&gt; 103 ],</v>
      </c>
      <c r="Z151" s="30" t="str">
        <f t="shared" si="5"/>
        <v xml:space="preserve">            [ 'session_id' =&gt;   28, 'team_rank_id' =&gt; 1 ],</v>
      </c>
    </row>
    <row r="152" spans="1:26" x14ac:dyDescent="0.2">
      <c r="A152" s="30">
        <v>64</v>
      </c>
      <c r="B152" s="30">
        <f>VLOOKUP(C152,Sessions!C:D,2,FALSE)</f>
        <v>28</v>
      </c>
      <c r="C152" s="31">
        <v>44328.75</v>
      </c>
      <c r="D152" s="64">
        <f>VLOOKUP(E152,'Age Groups'!B:C,2,FALSE)</f>
        <v>3</v>
      </c>
      <c r="E152" s="31" t="s">
        <v>1149</v>
      </c>
      <c r="F152" s="64">
        <f>VLOOKUP(G152,Items!J:L,3,FALSE)</f>
        <v>1</v>
      </c>
      <c r="G152" s="31" t="s">
        <v>921</v>
      </c>
      <c r="H152" s="31" t="s">
        <v>1110</v>
      </c>
      <c r="I152" s="64" t="str">
        <f>RIGHT(K152,1)</f>
        <v>3</v>
      </c>
      <c r="J152" s="31"/>
      <c r="K152" s="31" t="s">
        <v>918</v>
      </c>
      <c r="L152" s="62" t="s">
        <v>933</v>
      </c>
      <c r="M152" s="62" t="s">
        <v>1043</v>
      </c>
      <c r="N152" s="61">
        <f>VLOOKUP(O152,Clubs!D:E,2,FALSE)</f>
        <v>42</v>
      </c>
      <c r="O152" s="62" t="s">
        <v>1088</v>
      </c>
      <c r="P152" s="61">
        <v>1</v>
      </c>
      <c r="Q152" s="32"/>
      <c r="U152" s="30" t="str">
        <f>"c"&amp;N152&amp;"ag"&amp;D152&amp;"y2d10"&amp;I152</f>
        <v>c42ag3y2d103</v>
      </c>
      <c r="V152" s="30">
        <f>VLOOKUP(U152,Cohorts!A:B,2,FALSE)</f>
        <v>214</v>
      </c>
      <c r="W152" s="30" t="str">
        <f>"            [ 'cohort_id' =&gt; "&amp;V152&amp;",  'team_rank_id' =&gt; "&amp;P152&amp;" ],"</f>
        <v xml:space="preserve">            [ 'cohort_id' =&gt; 214,  'team_rank_id' =&gt; 1 ],</v>
      </c>
      <c r="X152" s="30" t="str">
        <f>"                'competition_id' =&gt; 1, // this is May 2021###                'age_group_id'   =&gt; "&amp;D152&amp;", ###                'start'          =&gt; '"&amp;TEXT(C152,"yyyy-mm-dd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2" s="30" t="str">
        <f t="shared" si="4"/>
        <v xml:space="preserve">            [ 'session_id' =&gt; 28, 'division_id' =&gt; 103 ],</v>
      </c>
      <c r="Z152" s="30" t="str">
        <f t="shared" si="5"/>
        <v xml:space="preserve">            [ 'session_id' =&gt;   28, 'team_rank_id' =&gt; 1 ],</v>
      </c>
    </row>
    <row r="153" spans="1:26" x14ac:dyDescent="0.2">
      <c r="A153" s="30">
        <v>68</v>
      </c>
      <c r="B153" s="30">
        <f>VLOOKUP(C153,Sessions!C:D,2,FALSE)</f>
        <v>28</v>
      </c>
      <c r="C153" s="31">
        <v>44328.75</v>
      </c>
      <c r="D153" s="64">
        <f>VLOOKUP(E153,'Age Groups'!B:C,2,FALSE)</f>
        <v>3</v>
      </c>
      <c r="E153" s="31" t="s">
        <v>1149</v>
      </c>
      <c r="F153" s="64">
        <f>VLOOKUP(G153,Items!J:L,3,FALSE)</f>
        <v>3</v>
      </c>
      <c r="G153" s="31" t="s">
        <v>928</v>
      </c>
      <c r="H153" s="31" t="s">
        <v>1110</v>
      </c>
      <c r="I153" s="64" t="str">
        <f>RIGHT(K153,1)</f>
        <v>3</v>
      </c>
      <c r="J153" s="31"/>
      <c r="K153" s="31" t="s">
        <v>918</v>
      </c>
      <c r="L153" s="62" t="s">
        <v>933</v>
      </c>
      <c r="M153" s="62" t="s">
        <v>987</v>
      </c>
      <c r="N153" s="61">
        <f>VLOOKUP(O153,Clubs!D:E,2,FALSE)</f>
        <v>42</v>
      </c>
      <c r="O153" s="62" t="s">
        <v>1088</v>
      </c>
      <c r="P153" s="61">
        <v>1</v>
      </c>
      <c r="Q153" s="32"/>
      <c r="U153" s="30" t="str">
        <f>"c"&amp;N153&amp;"ag"&amp;D153&amp;"y2d10"&amp;I153</f>
        <v>c42ag3y2d103</v>
      </c>
      <c r="V153" s="30">
        <f>VLOOKUP(U153,Cohorts!A:B,2,FALSE)</f>
        <v>214</v>
      </c>
      <c r="W153" s="30" t="str">
        <f>"            [ 'cohort_id' =&gt; "&amp;V153&amp;",  'team_rank_id' =&gt; "&amp;P153&amp;" ],"</f>
        <v xml:space="preserve">            [ 'cohort_id' =&gt; 214,  'team_rank_id' =&gt; 1 ],</v>
      </c>
      <c r="X153" s="30" t="str">
        <f>"                'competition_id' =&gt; 1, // this is May 2021###                'age_group_id'   =&gt; "&amp;D153&amp;", ###                'start'          =&gt; '"&amp;TEXT(C153,"yyyy-mm-dd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3" s="30" t="str">
        <f t="shared" si="4"/>
        <v xml:space="preserve">            [ 'session_id' =&gt; 28, 'division_id' =&gt; 103 ],</v>
      </c>
      <c r="Z153" s="30" t="str">
        <f t="shared" si="5"/>
        <v xml:space="preserve">            [ 'session_id' =&gt;   28, 'team_rank_id' =&gt; 1 ],</v>
      </c>
    </row>
    <row r="154" spans="1:26" ht="17" x14ac:dyDescent="0.2">
      <c r="A154" s="30">
        <v>75</v>
      </c>
      <c r="B154" s="30">
        <f>VLOOKUP(C154,Sessions!C:D,2,FALSE)</f>
        <v>28</v>
      </c>
      <c r="C154" s="31">
        <v>44328.75</v>
      </c>
      <c r="D154" s="64">
        <f>VLOOKUP(E154,'Age Groups'!B:C,2,FALSE)</f>
        <v>3</v>
      </c>
      <c r="E154" s="31" t="s">
        <v>1149</v>
      </c>
      <c r="F154" s="64">
        <f>VLOOKUP(G154,Items!J:L,3,FALSE)</f>
        <v>13</v>
      </c>
      <c r="G154" s="31" t="s">
        <v>929</v>
      </c>
      <c r="H154" s="31" t="s">
        <v>1109</v>
      </c>
      <c r="I154" s="64" t="str">
        <f>RIGHT(K154,1)</f>
        <v>3</v>
      </c>
      <c r="J154" s="31"/>
      <c r="K154" s="31" t="s">
        <v>918</v>
      </c>
      <c r="L154" s="36"/>
      <c r="M154" s="36" t="s">
        <v>1018</v>
      </c>
      <c r="N154" s="61">
        <f>VLOOKUP(O154,Clubs!D:E,2,FALSE)</f>
        <v>42</v>
      </c>
      <c r="O154" s="36" t="s">
        <v>1088</v>
      </c>
      <c r="P154" s="61">
        <v>1</v>
      </c>
      <c r="Q154" s="34" t="s">
        <v>536</v>
      </c>
      <c r="U154" s="30" t="str">
        <f>"c"&amp;N154&amp;"ag"&amp;D154&amp;"y2d10"&amp;I154</f>
        <v>c42ag3y2d103</v>
      </c>
      <c r="V154" s="30">
        <f>VLOOKUP(U154,Cohorts!A:B,2,FALSE)</f>
        <v>214</v>
      </c>
      <c r="W154" s="30" t="str">
        <f>"            [ 'cohort_id' =&gt; "&amp;V154&amp;",  'team_rank_id' =&gt; "&amp;P154&amp;" ],"</f>
        <v xml:space="preserve">            [ 'cohort_id' =&gt; 214,  'team_rank_id' =&gt; 1 ],</v>
      </c>
      <c r="X154" s="30" t="str">
        <f>"                'competition_id' =&gt; 1, // this is May 2021###                'age_group_id'   =&gt; "&amp;D154&amp;", ###                'start'          =&gt; '"&amp;TEXT(C154,"yyyy-mm-dd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4" s="30" t="str">
        <f t="shared" si="4"/>
        <v xml:space="preserve">            [ 'session_id' =&gt; 28, 'division_id' =&gt; 103 ],</v>
      </c>
      <c r="Z154" s="30" t="str">
        <f t="shared" si="5"/>
        <v xml:space="preserve">            [ 'session_id' =&gt;   28, 'team_rank_id' =&gt; 1 ],</v>
      </c>
    </row>
    <row r="155" spans="1:26" x14ac:dyDescent="0.2">
      <c r="A155" s="30">
        <v>63</v>
      </c>
      <c r="B155" s="30">
        <f>VLOOKUP(C155,Sessions!C:D,2,FALSE)</f>
        <v>28</v>
      </c>
      <c r="C155" s="31">
        <v>44328.75</v>
      </c>
      <c r="D155" s="64">
        <f>VLOOKUP(E155,'Age Groups'!B:C,2,FALSE)</f>
        <v>3</v>
      </c>
      <c r="E155" s="31" t="s">
        <v>1149</v>
      </c>
      <c r="F155" s="64">
        <f>VLOOKUP(G155,Items!J:L,3,FALSE)</f>
        <v>1</v>
      </c>
      <c r="G155" s="31" t="s">
        <v>921</v>
      </c>
      <c r="H155" s="31" t="s">
        <v>1110</v>
      </c>
      <c r="I155" s="64" t="str">
        <f>RIGHT(K155,1)</f>
        <v>3</v>
      </c>
      <c r="J155" s="31"/>
      <c r="K155" s="31" t="s">
        <v>918</v>
      </c>
      <c r="L155" s="32" t="s">
        <v>933</v>
      </c>
      <c r="M155" s="32" t="s">
        <v>1018</v>
      </c>
      <c r="N155" s="61">
        <f>VLOOKUP(O155,Clubs!D:E,2,FALSE)</f>
        <v>2</v>
      </c>
      <c r="O155" s="32" t="s">
        <v>185</v>
      </c>
      <c r="P155" s="32" t="s">
        <v>939</v>
      </c>
      <c r="Q155" s="32"/>
      <c r="U155" s="30" t="str">
        <f>"c"&amp;N155&amp;"ag"&amp;D155&amp;"y2d10"&amp;I155</f>
        <v>c2ag3y2d103</v>
      </c>
      <c r="V155" s="30">
        <f>VLOOKUP(U155,Cohorts!A:B,2,FALSE)</f>
        <v>74</v>
      </c>
      <c r="W155" s="30" t="str">
        <f>"            [ 'cohort_id' =&gt; "&amp;V155&amp;",  'team_rank_id' =&gt; "&amp;P155&amp;" ],"</f>
        <v xml:space="preserve">            [ 'cohort_id' =&gt; 74,  'team_rank_id' =&gt; 1 ],</v>
      </c>
      <c r="X155" s="30" t="str">
        <f>"                'competition_id' =&gt; 1, // this is May 2021###                'age_group_id'   =&gt; "&amp;D155&amp;", ###                'start'          =&gt; '"&amp;TEXT(C155,"yyyy-mm-dd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5" s="30" t="str">
        <f t="shared" si="4"/>
        <v xml:space="preserve">            [ 'session_id' =&gt; 28, 'division_id' =&gt; 103 ],</v>
      </c>
      <c r="Z155" s="30" t="str">
        <f t="shared" si="5"/>
        <v xml:space="preserve">            [ 'session_id' =&gt;   28, 'team_rank_id' =&gt; 1 ],</v>
      </c>
    </row>
    <row r="156" spans="1:26" x14ac:dyDescent="0.2">
      <c r="A156" s="30">
        <v>70</v>
      </c>
      <c r="B156" s="30">
        <f>VLOOKUP(C156,Sessions!C:D,2,FALSE)</f>
        <v>28</v>
      </c>
      <c r="C156" s="31">
        <v>44328.75</v>
      </c>
      <c r="D156" s="64">
        <f>VLOOKUP(E156,'Age Groups'!B:C,2,FALSE)</f>
        <v>3</v>
      </c>
      <c r="E156" s="31" t="s">
        <v>1149</v>
      </c>
      <c r="F156" s="64">
        <f>VLOOKUP(G156,Items!J:L,3,FALSE)</f>
        <v>3</v>
      </c>
      <c r="G156" s="31" t="s">
        <v>928</v>
      </c>
      <c r="H156" s="31" t="s">
        <v>1110</v>
      </c>
      <c r="I156" s="64" t="str">
        <f>RIGHT(K156,1)</f>
        <v>3</v>
      </c>
      <c r="J156" s="31"/>
      <c r="K156" s="31" t="s">
        <v>918</v>
      </c>
      <c r="L156" s="32" t="s">
        <v>933</v>
      </c>
      <c r="M156" s="32" t="s">
        <v>1043</v>
      </c>
      <c r="N156" s="61">
        <f>VLOOKUP(O156,Clubs!D:E,2,FALSE)</f>
        <v>2</v>
      </c>
      <c r="O156" s="32" t="s">
        <v>185</v>
      </c>
      <c r="P156" s="32" t="s">
        <v>939</v>
      </c>
      <c r="Q156" s="32"/>
      <c r="U156" s="30" t="str">
        <f>"c"&amp;N156&amp;"ag"&amp;D156&amp;"y2d10"&amp;I156</f>
        <v>c2ag3y2d103</v>
      </c>
      <c r="V156" s="30">
        <f>VLOOKUP(U156,Cohorts!A:B,2,FALSE)</f>
        <v>74</v>
      </c>
      <c r="W156" s="30" t="str">
        <f>"            [ 'cohort_id' =&gt; "&amp;V156&amp;",  'team_rank_id' =&gt; "&amp;P156&amp;" ],"</f>
        <v xml:space="preserve">            [ 'cohort_id' =&gt; 74,  'team_rank_id' =&gt; 1 ],</v>
      </c>
      <c r="X156" s="30" t="str">
        <f>"                'competition_id' =&gt; 1, // this is May 2021###                'age_group_id'   =&gt; "&amp;D156&amp;", ###                'start'          =&gt; '"&amp;TEXT(C156,"yyyy-mm-dd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6" s="30" t="str">
        <f t="shared" si="4"/>
        <v xml:space="preserve">            [ 'session_id' =&gt; 28, 'division_id' =&gt; 103 ],</v>
      </c>
      <c r="Z156" s="30" t="str">
        <f t="shared" si="5"/>
        <v xml:space="preserve">            [ 'session_id' =&gt;   28, 'team_rank_id' =&gt; 1 ],</v>
      </c>
    </row>
    <row r="157" spans="1:26" ht="17" x14ac:dyDescent="0.2">
      <c r="A157" s="30">
        <v>74</v>
      </c>
      <c r="B157" s="30">
        <f>VLOOKUP(C157,Sessions!C:D,2,FALSE)</f>
        <v>28</v>
      </c>
      <c r="C157" s="31">
        <v>44328.75</v>
      </c>
      <c r="D157" s="64">
        <f>VLOOKUP(E157,'Age Groups'!B:C,2,FALSE)</f>
        <v>3</v>
      </c>
      <c r="E157" s="31" t="s">
        <v>1149</v>
      </c>
      <c r="F157" s="64">
        <f>VLOOKUP(G157,Items!J:L,3,FALSE)</f>
        <v>13</v>
      </c>
      <c r="G157" s="31" t="s">
        <v>929</v>
      </c>
      <c r="H157" s="31" t="s">
        <v>1109</v>
      </c>
      <c r="I157" s="64" t="str">
        <f>RIGHT(K157,1)</f>
        <v>3</v>
      </c>
      <c r="J157" s="31"/>
      <c r="K157" s="31" t="s">
        <v>918</v>
      </c>
      <c r="L157" s="32"/>
      <c r="M157" s="32" t="s">
        <v>987</v>
      </c>
      <c r="N157" s="61">
        <f>VLOOKUP(O157,Clubs!D:E,2,FALSE)</f>
        <v>2</v>
      </c>
      <c r="O157" s="32" t="s">
        <v>185</v>
      </c>
      <c r="P157" s="32" t="s">
        <v>939</v>
      </c>
      <c r="Q157" s="34" t="s">
        <v>556</v>
      </c>
      <c r="U157" s="30" t="str">
        <f>"c"&amp;N157&amp;"ag"&amp;D157&amp;"y2d10"&amp;I157</f>
        <v>c2ag3y2d103</v>
      </c>
      <c r="V157" s="30">
        <f>VLOOKUP(U157,Cohorts!A:B,2,FALSE)</f>
        <v>74</v>
      </c>
      <c r="W157" s="30" t="str">
        <f>"            [ 'cohort_id' =&gt; "&amp;V157&amp;",  'team_rank_id' =&gt; "&amp;P157&amp;" ],"</f>
        <v xml:space="preserve">            [ 'cohort_id' =&gt; 74,  'team_rank_id' =&gt; 1 ],</v>
      </c>
      <c r="X157" s="30" t="str">
        <f>"                'competition_id' =&gt; 1, // this is May 2021###                'age_group_id'   =&gt; "&amp;D157&amp;", ###                'start'          =&gt; '"&amp;TEXT(C157,"yyyy-mm-dd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7" s="30" t="str">
        <f t="shared" si="4"/>
        <v xml:space="preserve">            [ 'session_id' =&gt; 28, 'division_id' =&gt; 103 ],</v>
      </c>
      <c r="Z157" s="30" t="str">
        <f t="shared" si="5"/>
        <v xml:space="preserve">            [ 'session_id' =&gt;   28, 'team_rank_id' =&gt; 1 ],</v>
      </c>
    </row>
    <row r="158" spans="1:26" x14ac:dyDescent="0.2">
      <c r="A158" s="30">
        <v>61</v>
      </c>
      <c r="B158" s="30">
        <f>VLOOKUP(C158,Sessions!C:D,2,FALSE)</f>
        <v>28</v>
      </c>
      <c r="C158" s="31">
        <v>44328.75</v>
      </c>
      <c r="D158" s="64">
        <f>VLOOKUP(E158,'Age Groups'!B:C,2,FALSE)</f>
        <v>3</v>
      </c>
      <c r="E158" s="31" t="s">
        <v>1149</v>
      </c>
      <c r="F158" s="64">
        <f>VLOOKUP(G158,Items!J:L,3,FALSE)</f>
        <v>1</v>
      </c>
      <c r="G158" s="31" t="s">
        <v>921</v>
      </c>
      <c r="H158" s="31" t="s">
        <v>1110</v>
      </c>
      <c r="I158" s="64" t="str">
        <f>RIGHT(K158,1)</f>
        <v>3</v>
      </c>
      <c r="J158" s="31"/>
      <c r="K158" s="31" t="s">
        <v>918</v>
      </c>
      <c r="L158" s="32" t="s">
        <v>933</v>
      </c>
      <c r="M158" s="32" t="s">
        <v>939</v>
      </c>
      <c r="N158" s="61">
        <f>VLOOKUP(O158,Clubs!D:E,2,FALSE)</f>
        <v>2</v>
      </c>
      <c r="O158" s="32" t="s">
        <v>185</v>
      </c>
      <c r="P158" s="32" t="s">
        <v>987</v>
      </c>
      <c r="Q158" s="32"/>
      <c r="U158" s="30" t="str">
        <f>"c"&amp;N158&amp;"ag"&amp;D158&amp;"y2d10"&amp;I158</f>
        <v>c2ag3y2d103</v>
      </c>
      <c r="V158" s="30">
        <f>VLOOKUP(U158,Cohorts!A:B,2,FALSE)</f>
        <v>74</v>
      </c>
      <c r="W158" s="30" t="str">
        <f>"            [ 'cohort_id' =&gt; "&amp;V158&amp;",  'team_rank_id' =&gt; "&amp;P158&amp;" ],"</f>
        <v xml:space="preserve">            [ 'cohort_id' =&gt; 74,  'team_rank_id' =&gt; 2 ],</v>
      </c>
      <c r="X158" s="30" t="str">
        <f>"                'competition_id' =&gt; 1, // this is May 2021###                'age_group_id'   =&gt; "&amp;D158&amp;", ###                'start'          =&gt; '"&amp;TEXT(C158,"yyyy-mm-dd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8" s="30" t="str">
        <f t="shared" si="4"/>
        <v xml:space="preserve">            [ 'session_id' =&gt; 28, 'division_id' =&gt; 103 ],</v>
      </c>
      <c r="Z158" s="30" t="str">
        <f t="shared" si="5"/>
        <v xml:space="preserve">            [ 'session_id' =&gt;   28, 'team_rank_id' =&gt; 2 ],</v>
      </c>
    </row>
    <row r="159" spans="1:26" x14ac:dyDescent="0.2">
      <c r="A159" s="30">
        <v>67</v>
      </c>
      <c r="B159" s="30">
        <f>VLOOKUP(C159,Sessions!C:D,2,FALSE)</f>
        <v>28</v>
      </c>
      <c r="C159" s="31">
        <v>44328.75</v>
      </c>
      <c r="D159" s="64">
        <f>VLOOKUP(E159,'Age Groups'!B:C,2,FALSE)</f>
        <v>3</v>
      </c>
      <c r="E159" s="31" t="s">
        <v>1149</v>
      </c>
      <c r="F159" s="64">
        <f>VLOOKUP(G159,Items!J:L,3,FALSE)</f>
        <v>3</v>
      </c>
      <c r="G159" s="31" t="s">
        <v>928</v>
      </c>
      <c r="H159" s="31" t="s">
        <v>1110</v>
      </c>
      <c r="I159" s="64" t="str">
        <f>RIGHT(K159,1)</f>
        <v>3</v>
      </c>
      <c r="J159" s="31"/>
      <c r="K159" s="31" t="s">
        <v>918</v>
      </c>
      <c r="L159" s="32" t="s">
        <v>933</v>
      </c>
      <c r="M159" s="32" t="s">
        <v>939</v>
      </c>
      <c r="N159" s="61">
        <f>VLOOKUP(O159,Clubs!D:E,2,FALSE)</f>
        <v>2</v>
      </c>
      <c r="O159" s="32" t="s">
        <v>185</v>
      </c>
      <c r="P159" s="32" t="s">
        <v>987</v>
      </c>
      <c r="Q159" s="32"/>
      <c r="U159" s="30" t="str">
        <f>"c"&amp;N159&amp;"ag"&amp;D159&amp;"y2d10"&amp;I159</f>
        <v>c2ag3y2d103</v>
      </c>
      <c r="V159" s="30">
        <f>VLOOKUP(U159,Cohorts!A:B,2,FALSE)</f>
        <v>74</v>
      </c>
      <c r="W159" s="30" t="str">
        <f>"            [ 'cohort_id' =&gt; "&amp;V159&amp;",  'team_rank_id' =&gt; "&amp;P159&amp;" ],"</f>
        <v xml:space="preserve">            [ 'cohort_id' =&gt; 74,  'team_rank_id' =&gt; 2 ],</v>
      </c>
      <c r="X159" s="30" t="str">
        <f>"                'competition_id' =&gt; 1, // this is May 2021###                'age_group_id'   =&gt; "&amp;D159&amp;", ###                'start'          =&gt; '"&amp;TEXT(C159,"yyyy-mm-dd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59" s="30" t="str">
        <f t="shared" si="4"/>
        <v xml:space="preserve">            [ 'session_id' =&gt; 28, 'division_id' =&gt; 103 ],</v>
      </c>
      <c r="Z159" s="30" t="str">
        <f t="shared" si="5"/>
        <v xml:space="preserve">            [ 'session_id' =&gt;   28, 'team_rank_id' =&gt; 2 ],</v>
      </c>
    </row>
    <row r="160" spans="1:26" x14ac:dyDescent="0.2">
      <c r="A160" s="30">
        <v>65</v>
      </c>
      <c r="B160" s="30">
        <f>VLOOKUP(C160,Sessions!C:D,2,FALSE)</f>
        <v>28</v>
      </c>
      <c r="C160" s="31">
        <v>44328.75</v>
      </c>
      <c r="D160" s="64">
        <f>VLOOKUP(E160,'Age Groups'!B:C,2,FALSE)</f>
        <v>3</v>
      </c>
      <c r="E160" s="31" t="s">
        <v>1149</v>
      </c>
      <c r="F160" s="64">
        <f>VLOOKUP(G160,Items!J:L,3,FALSE)</f>
        <v>1</v>
      </c>
      <c r="G160" s="31" t="s">
        <v>921</v>
      </c>
      <c r="H160" s="31" t="s">
        <v>1110</v>
      </c>
      <c r="I160" s="64" t="str">
        <f>RIGHT(K160,1)</f>
        <v>3</v>
      </c>
      <c r="J160" s="31"/>
      <c r="K160" s="31" t="s">
        <v>918</v>
      </c>
      <c r="L160" s="62" t="s">
        <v>933</v>
      </c>
      <c r="M160" s="62" t="s">
        <v>1058</v>
      </c>
      <c r="N160" s="61">
        <f>VLOOKUP(O160,Clubs!D:E,2,FALSE)</f>
        <v>25</v>
      </c>
      <c r="O160" s="62" t="s">
        <v>93</v>
      </c>
      <c r="P160" s="61">
        <v>1</v>
      </c>
      <c r="Q160" s="32"/>
      <c r="U160" s="30" t="str">
        <f>"c"&amp;N160&amp;"ag"&amp;D160&amp;"y2d10"&amp;I160</f>
        <v>c25ag3y2d103</v>
      </c>
      <c r="V160" s="30">
        <f>VLOOKUP(U160,Cohorts!A:B,2,FALSE)</f>
        <v>99</v>
      </c>
      <c r="W160" s="30" t="str">
        <f>"            [ 'cohort_id' =&gt; "&amp;V160&amp;",  'team_rank_id' =&gt; "&amp;P160&amp;" ],"</f>
        <v xml:space="preserve">            [ 'cohort_id' =&gt; 99,  'team_rank_id' =&gt; 1 ],</v>
      </c>
      <c r="X160" s="30" t="str">
        <f>"                'competition_id' =&gt; 1, // this is May 2021###                'age_group_id'   =&gt; "&amp;D160&amp;", ###                'start'          =&gt; '"&amp;TEXT(C160,"yyyy-mm-dd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60" s="30" t="str">
        <f t="shared" si="4"/>
        <v xml:space="preserve">            [ 'session_id' =&gt; 28, 'division_id' =&gt; 103 ],</v>
      </c>
      <c r="Z160" s="30" t="str">
        <f t="shared" si="5"/>
        <v xml:space="preserve">            [ 'session_id' =&gt;   28, 'team_rank_id' =&gt; 1 ],</v>
      </c>
    </row>
    <row r="161" spans="1:26" x14ac:dyDescent="0.2">
      <c r="A161" s="30">
        <v>72</v>
      </c>
      <c r="B161" s="30">
        <f>VLOOKUP(C161,Sessions!C:D,2,FALSE)</f>
        <v>28</v>
      </c>
      <c r="C161" s="31">
        <v>44328.75</v>
      </c>
      <c r="D161" s="64">
        <f>VLOOKUP(E161,'Age Groups'!B:C,2,FALSE)</f>
        <v>3</v>
      </c>
      <c r="E161" s="31" t="s">
        <v>1149</v>
      </c>
      <c r="F161" s="64">
        <f>VLOOKUP(G161,Items!J:L,3,FALSE)</f>
        <v>3</v>
      </c>
      <c r="G161" s="31" t="s">
        <v>928</v>
      </c>
      <c r="H161" s="31" t="s">
        <v>1110</v>
      </c>
      <c r="I161" s="64" t="str">
        <f>RIGHT(K161,1)</f>
        <v>3</v>
      </c>
      <c r="J161" s="31"/>
      <c r="K161" s="31" t="s">
        <v>918</v>
      </c>
      <c r="L161" s="62" t="s">
        <v>933</v>
      </c>
      <c r="M161" s="62" t="s">
        <v>1068</v>
      </c>
      <c r="N161" s="61">
        <f>VLOOKUP(O161,Clubs!D:E,2,FALSE)</f>
        <v>25</v>
      </c>
      <c r="O161" s="62" t="s">
        <v>93</v>
      </c>
      <c r="P161" s="61">
        <v>1</v>
      </c>
      <c r="Q161" s="32"/>
      <c r="U161" s="30" t="str">
        <f>"c"&amp;N161&amp;"ag"&amp;D161&amp;"y2d10"&amp;I161</f>
        <v>c25ag3y2d103</v>
      </c>
      <c r="V161" s="30">
        <f>VLOOKUP(U161,Cohorts!A:B,2,FALSE)</f>
        <v>99</v>
      </c>
      <c r="W161" s="30" t="str">
        <f>"            [ 'cohort_id' =&gt; "&amp;V161&amp;",  'team_rank_id' =&gt; "&amp;P161&amp;" ],"</f>
        <v xml:space="preserve">            [ 'cohort_id' =&gt; 99,  'team_rank_id' =&gt; 1 ],</v>
      </c>
      <c r="X161" s="30" t="str">
        <f>"                'competition_id' =&gt; 1, // this is May 2021###                'age_group_id'   =&gt; "&amp;D161&amp;", ###                'start'          =&gt; '"&amp;TEXT(C161,"yyyy-mm-dd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61" s="30" t="str">
        <f t="shared" si="4"/>
        <v xml:space="preserve">            [ 'session_id' =&gt; 28, 'division_id' =&gt; 103 ],</v>
      </c>
      <c r="Z161" s="30" t="str">
        <f t="shared" si="5"/>
        <v xml:space="preserve">            [ 'session_id' =&gt;   28, 'team_rank_id' =&gt; 1 ],</v>
      </c>
    </row>
    <row r="162" spans="1:26" ht="17" x14ac:dyDescent="0.2">
      <c r="A162" s="30">
        <v>76</v>
      </c>
      <c r="B162" s="30">
        <f>VLOOKUP(C162,Sessions!C:D,2,FALSE)</f>
        <v>28</v>
      </c>
      <c r="C162" s="31">
        <v>44328.75</v>
      </c>
      <c r="D162" s="64">
        <f>VLOOKUP(E162,'Age Groups'!B:C,2,FALSE)</f>
        <v>3</v>
      </c>
      <c r="E162" s="31" t="s">
        <v>1149</v>
      </c>
      <c r="F162" s="64">
        <f>VLOOKUP(G162,Items!J:L,3,FALSE)</f>
        <v>13</v>
      </c>
      <c r="G162" s="31" t="s">
        <v>929</v>
      </c>
      <c r="H162" s="31" t="s">
        <v>1109</v>
      </c>
      <c r="I162" s="64" t="str">
        <f>RIGHT(K162,1)</f>
        <v>3</v>
      </c>
      <c r="J162" s="31"/>
      <c r="K162" s="31" t="s">
        <v>918</v>
      </c>
      <c r="L162" s="36"/>
      <c r="M162" s="36" t="s">
        <v>1043</v>
      </c>
      <c r="N162" s="61">
        <f>VLOOKUP(O162,Clubs!D:E,2,FALSE)</f>
        <v>25</v>
      </c>
      <c r="O162" s="36" t="s">
        <v>93</v>
      </c>
      <c r="P162" s="61">
        <v>1</v>
      </c>
      <c r="Q162" s="34" t="s">
        <v>557</v>
      </c>
      <c r="U162" s="30" t="str">
        <f>"c"&amp;N162&amp;"ag"&amp;D162&amp;"y2d10"&amp;I162</f>
        <v>c25ag3y2d103</v>
      </c>
      <c r="V162" s="30">
        <f>VLOOKUP(U162,Cohorts!A:B,2,FALSE)</f>
        <v>99</v>
      </c>
      <c r="W162" s="30" t="str">
        <f>"            [ 'cohort_id' =&gt; "&amp;V162&amp;",  'team_rank_id' =&gt; "&amp;P162&amp;" ],"</f>
        <v xml:space="preserve">            [ 'cohort_id' =&gt; 99,  'team_rank_id' =&gt; 1 ],</v>
      </c>
      <c r="X162" s="30" t="str">
        <f>"                'competition_id' =&gt; 1, // this is May 2021###                'age_group_id'   =&gt; "&amp;D162&amp;", ###                'start'          =&gt; '"&amp;TEXT(C162,"yyyy-mm-dd hh:mm:ss")&amp;"', ###            ], ["</f>
        <v xml:space="preserve">                'competition_id' =&gt; 1, // this is May 2021###                'age_group_id'   =&gt; 3, ###                'start'          =&gt; '2021-05-12 18:00:00', ###            ], [</v>
      </c>
      <c r="Y162" s="30" t="str">
        <f t="shared" si="4"/>
        <v xml:space="preserve">            [ 'session_id' =&gt; 28, 'division_id' =&gt; 103 ],</v>
      </c>
      <c r="Z162" s="30" t="str">
        <f t="shared" si="5"/>
        <v xml:space="preserve">            [ 'session_id' =&gt;   28, 'team_rank_id' =&gt; 1 ],</v>
      </c>
    </row>
    <row r="163" spans="1:26" x14ac:dyDescent="0.2">
      <c r="A163" s="30">
        <v>369</v>
      </c>
      <c r="B163" s="30">
        <f>VLOOKUP(C163,Sessions!C:D,2,FALSE)</f>
        <v>31</v>
      </c>
      <c r="C163" s="31">
        <v>44343.75</v>
      </c>
      <c r="D163" s="64">
        <f>VLOOKUP(E163,'Age Groups'!B:C,2,FALSE)</f>
        <v>4</v>
      </c>
      <c r="E163" s="31" t="s">
        <v>1092</v>
      </c>
      <c r="F163" s="64">
        <f>VLOOKUP(G163,Items!J:L,3,FALSE)</f>
        <v>4</v>
      </c>
      <c r="G163" s="31" t="s">
        <v>916</v>
      </c>
      <c r="H163" s="31" t="s">
        <v>1110</v>
      </c>
      <c r="I163" s="64" t="str">
        <f>RIGHT(K163,1)</f>
        <v>3</v>
      </c>
      <c r="J163" s="31"/>
      <c r="K163" s="31" t="s">
        <v>918</v>
      </c>
      <c r="L163" s="36"/>
      <c r="M163" s="36" t="s">
        <v>1058</v>
      </c>
      <c r="N163" s="61">
        <f>VLOOKUP(O163,Clubs!D:E,2,FALSE)</f>
        <v>28</v>
      </c>
      <c r="O163" s="36" t="s">
        <v>102</v>
      </c>
      <c r="P163" s="61">
        <v>1</v>
      </c>
      <c r="Q163" s="32"/>
      <c r="U163" s="30" t="str">
        <f>"c"&amp;N163&amp;"ag"&amp;D163&amp;"y2d10"&amp;I163</f>
        <v>c28ag4y2d103</v>
      </c>
      <c r="V163" s="30">
        <f>VLOOKUP(U163,Cohorts!A:B,2,FALSE)</f>
        <v>118</v>
      </c>
      <c r="W163" s="30" t="str">
        <f>"            [ 'cohort_id' =&gt; "&amp;V163&amp;",  'team_rank_id' =&gt; "&amp;P163&amp;" ],"</f>
        <v xml:space="preserve">            [ 'cohort_id' =&gt; 118,  'team_rank_id' =&gt; 1 ],</v>
      </c>
      <c r="X163" s="30" t="str">
        <f>"                'competition_id' =&gt; 1, // this is May 2021###                'age_group_id'   =&gt; "&amp;D163&amp;", ###                'start'          =&gt; '"&amp;TEXT(C163,"yyyy-mm-dd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3" s="30" t="str">
        <f t="shared" si="4"/>
        <v xml:space="preserve">            [ 'session_id' =&gt; 31, 'division_id' =&gt; 103 ],</v>
      </c>
      <c r="Z163" s="30" t="str">
        <f t="shared" si="5"/>
        <v xml:space="preserve">            [ 'session_id' =&gt;   31, 'team_rank_id' =&gt; 1 ],</v>
      </c>
    </row>
    <row r="164" spans="1:26" x14ac:dyDescent="0.2">
      <c r="A164" s="30">
        <v>372</v>
      </c>
      <c r="B164" s="30">
        <f>VLOOKUP(C164,Sessions!C:D,2,FALSE)</f>
        <v>31</v>
      </c>
      <c r="C164" s="31">
        <v>44343.75</v>
      </c>
      <c r="D164" s="64">
        <f>VLOOKUP(E164,'Age Groups'!B:C,2,FALSE)</f>
        <v>4</v>
      </c>
      <c r="E164" s="31" t="s">
        <v>1092</v>
      </c>
      <c r="F164" s="64">
        <f>VLOOKUP(G164,Items!J:L,3,FALSE)</f>
        <v>2</v>
      </c>
      <c r="G164" s="31" t="s">
        <v>924</v>
      </c>
      <c r="H164" s="31" t="s">
        <v>1110</v>
      </c>
      <c r="I164" s="64" t="str">
        <f>RIGHT(K164,1)</f>
        <v>3</v>
      </c>
      <c r="J164" s="31"/>
      <c r="K164" s="31" t="s">
        <v>918</v>
      </c>
      <c r="L164" s="36"/>
      <c r="M164" s="36" t="s">
        <v>1018</v>
      </c>
      <c r="N164" s="61">
        <f>VLOOKUP(O164,Clubs!D:E,2,FALSE)</f>
        <v>28</v>
      </c>
      <c r="O164" s="36" t="s">
        <v>102</v>
      </c>
      <c r="P164" s="61">
        <v>1</v>
      </c>
      <c r="Q164" s="32"/>
      <c r="U164" s="30" t="str">
        <f>"c"&amp;N164&amp;"ag"&amp;D164&amp;"y2d10"&amp;I164</f>
        <v>c28ag4y2d103</v>
      </c>
      <c r="V164" s="30">
        <f>VLOOKUP(U164,Cohorts!A:B,2,FALSE)</f>
        <v>118</v>
      </c>
      <c r="W164" s="30" t="str">
        <f>"            [ 'cohort_id' =&gt; "&amp;V164&amp;",  'team_rank_id' =&gt; "&amp;P164&amp;" ],"</f>
        <v xml:space="preserve">            [ 'cohort_id' =&gt; 118,  'team_rank_id' =&gt; 1 ],</v>
      </c>
      <c r="X164" s="30" t="str">
        <f>"                'competition_id' =&gt; 1, // this is May 2021###                'age_group_id'   =&gt; "&amp;D164&amp;", ###                'start'          =&gt; '"&amp;TEXT(C164,"yyyy-mm-dd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4" s="30" t="str">
        <f t="shared" si="4"/>
        <v xml:space="preserve">            [ 'session_id' =&gt; 31, 'division_id' =&gt; 103 ],</v>
      </c>
      <c r="Z164" s="30" t="str">
        <f t="shared" si="5"/>
        <v xml:space="preserve">            [ 'session_id' =&gt;   31, 'team_rank_id' =&gt; 1 ],</v>
      </c>
    </row>
    <row r="165" spans="1:26" ht="17" x14ac:dyDescent="0.2">
      <c r="A165" s="30">
        <v>375</v>
      </c>
      <c r="B165" s="30">
        <f>VLOOKUP(C165,Sessions!C:D,2,FALSE)</f>
        <v>31</v>
      </c>
      <c r="C165" s="31">
        <v>44343.75</v>
      </c>
      <c r="D165" s="64">
        <f>VLOOKUP(E165,'Age Groups'!B:C,2,FALSE)</f>
        <v>4</v>
      </c>
      <c r="E165" s="31" t="s">
        <v>1092</v>
      </c>
      <c r="F165" s="64">
        <f>VLOOKUP(G165,Items!J:L,3,FALSE)</f>
        <v>8</v>
      </c>
      <c r="G165" s="31" t="s">
        <v>920</v>
      </c>
      <c r="H165" s="31" t="s">
        <v>1109</v>
      </c>
      <c r="I165" s="64" t="str">
        <f>RIGHT(K165,1)</f>
        <v>3</v>
      </c>
      <c r="J165" s="31"/>
      <c r="K165" s="31" t="s">
        <v>918</v>
      </c>
      <c r="L165" s="36"/>
      <c r="M165" s="36" t="s">
        <v>939</v>
      </c>
      <c r="N165" s="61">
        <f>VLOOKUP(O165,Clubs!D:E,2,FALSE)</f>
        <v>28</v>
      </c>
      <c r="O165" s="36" t="s">
        <v>102</v>
      </c>
      <c r="P165" s="61">
        <v>1</v>
      </c>
      <c r="Q165" s="34" t="s">
        <v>854</v>
      </c>
      <c r="U165" s="30" t="str">
        <f>"c"&amp;N165&amp;"ag"&amp;D165&amp;"y2d10"&amp;I165</f>
        <v>c28ag4y2d103</v>
      </c>
      <c r="V165" s="30">
        <f>VLOOKUP(U165,Cohorts!A:B,2,FALSE)</f>
        <v>118</v>
      </c>
      <c r="W165" s="30" t="str">
        <f>"            [ 'cohort_id' =&gt; "&amp;V165&amp;",  'team_rank_id' =&gt; "&amp;P165&amp;" ],"</f>
        <v xml:space="preserve">            [ 'cohort_id' =&gt; 118,  'team_rank_id' =&gt; 1 ],</v>
      </c>
      <c r="X165" s="30" t="str">
        <f>"                'competition_id' =&gt; 1, // this is May 2021###                'age_group_id'   =&gt; "&amp;D165&amp;", ###                'start'          =&gt; '"&amp;TEXT(C165,"yyyy-mm-dd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5" s="30" t="str">
        <f t="shared" si="4"/>
        <v xml:space="preserve">            [ 'session_id' =&gt; 31, 'division_id' =&gt; 103 ],</v>
      </c>
      <c r="Z165" s="30" t="str">
        <f t="shared" si="5"/>
        <v xml:space="preserve">            [ 'session_id' =&gt;   31, 'team_rank_id' =&gt; 1 ],</v>
      </c>
    </row>
    <row r="166" spans="1:26" x14ac:dyDescent="0.2">
      <c r="A166" s="30">
        <v>367</v>
      </c>
      <c r="B166" s="30">
        <f>VLOOKUP(C166,Sessions!C:D,2,FALSE)</f>
        <v>31</v>
      </c>
      <c r="C166" s="31">
        <v>44343.75</v>
      </c>
      <c r="D166" s="64">
        <f>VLOOKUP(E166,'Age Groups'!B:C,2,FALSE)</f>
        <v>4</v>
      </c>
      <c r="E166" s="31" t="s">
        <v>1092</v>
      </c>
      <c r="F166" s="64">
        <f>VLOOKUP(G166,Items!J:L,3,FALSE)</f>
        <v>4</v>
      </c>
      <c r="G166" s="31" t="s">
        <v>916</v>
      </c>
      <c r="H166" s="31" t="s">
        <v>1110</v>
      </c>
      <c r="I166" s="64" t="str">
        <f>RIGHT(K166,1)</f>
        <v>3</v>
      </c>
      <c r="J166" s="31"/>
      <c r="K166" s="31" t="s">
        <v>918</v>
      </c>
      <c r="L166" s="36"/>
      <c r="M166" s="36" t="s">
        <v>1018</v>
      </c>
      <c r="N166" s="61">
        <f>VLOOKUP(O166,Clubs!D:E,2,FALSE)</f>
        <v>31</v>
      </c>
      <c r="O166" s="36" t="s">
        <v>113</v>
      </c>
      <c r="P166" s="61">
        <v>1</v>
      </c>
      <c r="Q166" s="32"/>
      <c r="U166" s="30" t="str">
        <f>"c"&amp;N166&amp;"ag"&amp;D166&amp;"y2d10"&amp;I166</f>
        <v>c31ag4y2d103</v>
      </c>
      <c r="V166" s="30">
        <f>VLOOKUP(U166,Cohorts!A:B,2,FALSE)</f>
        <v>140</v>
      </c>
      <c r="W166" s="30" t="str">
        <f>"            [ 'cohort_id' =&gt; "&amp;V166&amp;",  'team_rank_id' =&gt; "&amp;P166&amp;" ],"</f>
        <v xml:space="preserve">            [ 'cohort_id' =&gt; 140,  'team_rank_id' =&gt; 1 ],</v>
      </c>
      <c r="X166" s="30" t="str">
        <f>"                'competition_id' =&gt; 1, // this is May 2021###                'age_group_id'   =&gt; "&amp;D166&amp;", ###                'start'          =&gt; '"&amp;TEXT(C166,"yyyy-mm-dd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6" s="30" t="str">
        <f t="shared" si="4"/>
        <v xml:space="preserve">            [ 'session_id' =&gt; 31, 'division_id' =&gt; 103 ],</v>
      </c>
      <c r="Z166" s="30" t="str">
        <f t="shared" si="5"/>
        <v xml:space="preserve">            [ 'session_id' =&gt;   31, 'team_rank_id' =&gt; 1 ],</v>
      </c>
    </row>
    <row r="167" spans="1:26" x14ac:dyDescent="0.2">
      <c r="A167" s="30">
        <v>373</v>
      </c>
      <c r="B167" s="30">
        <f>VLOOKUP(C167,Sessions!C:D,2,FALSE)</f>
        <v>31</v>
      </c>
      <c r="C167" s="31">
        <v>44343.75</v>
      </c>
      <c r="D167" s="64">
        <f>VLOOKUP(E167,'Age Groups'!B:C,2,FALSE)</f>
        <v>4</v>
      </c>
      <c r="E167" s="31" t="s">
        <v>1092</v>
      </c>
      <c r="F167" s="64">
        <f>VLOOKUP(G167,Items!J:L,3,FALSE)</f>
        <v>2</v>
      </c>
      <c r="G167" s="31" t="s">
        <v>924</v>
      </c>
      <c r="H167" s="31" t="s">
        <v>1110</v>
      </c>
      <c r="I167" s="64" t="str">
        <f>RIGHT(K167,1)</f>
        <v>3</v>
      </c>
      <c r="J167" s="31"/>
      <c r="K167" s="31" t="s">
        <v>918</v>
      </c>
      <c r="L167" s="36"/>
      <c r="M167" s="36" t="s">
        <v>1043</v>
      </c>
      <c r="N167" s="61">
        <f>VLOOKUP(O167,Clubs!D:E,2,FALSE)</f>
        <v>31</v>
      </c>
      <c r="O167" s="36" t="s">
        <v>113</v>
      </c>
      <c r="P167" s="61">
        <v>1</v>
      </c>
      <c r="Q167" s="32"/>
      <c r="U167" s="30" t="str">
        <f>"c"&amp;N167&amp;"ag"&amp;D167&amp;"y2d10"&amp;I167</f>
        <v>c31ag4y2d103</v>
      </c>
      <c r="V167" s="30">
        <f>VLOOKUP(U167,Cohorts!A:B,2,FALSE)</f>
        <v>140</v>
      </c>
      <c r="W167" s="30" t="str">
        <f>"            [ 'cohort_id' =&gt; "&amp;V167&amp;",  'team_rank_id' =&gt; "&amp;P167&amp;" ],"</f>
        <v xml:space="preserve">            [ 'cohort_id' =&gt; 140,  'team_rank_id' =&gt; 1 ],</v>
      </c>
      <c r="X167" s="30" t="str">
        <f>"                'competition_id' =&gt; 1, // this is May 2021###                'age_group_id'   =&gt; "&amp;D167&amp;", ###                'start'          =&gt; '"&amp;TEXT(C167,"yyyy-mm-dd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7" s="30" t="str">
        <f t="shared" si="4"/>
        <v xml:space="preserve">            [ 'session_id' =&gt; 31, 'division_id' =&gt; 103 ],</v>
      </c>
      <c r="Z167" s="30" t="str">
        <f t="shared" si="5"/>
        <v xml:space="preserve">            [ 'session_id' =&gt;   31, 'team_rank_id' =&gt; 1 ],</v>
      </c>
    </row>
    <row r="168" spans="1:26" ht="17" x14ac:dyDescent="0.2">
      <c r="A168" s="30">
        <v>378</v>
      </c>
      <c r="B168" s="30">
        <f>VLOOKUP(C168,Sessions!C:D,2,FALSE)</f>
        <v>31</v>
      </c>
      <c r="C168" s="31">
        <v>44343.75</v>
      </c>
      <c r="D168" s="64">
        <f>VLOOKUP(E168,'Age Groups'!B:C,2,FALSE)</f>
        <v>4</v>
      </c>
      <c r="E168" s="31" t="s">
        <v>1092</v>
      </c>
      <c r="F168" s="64">
        <f>VLOOKUP(G168,Items!J:L,3,FALSE)</f>
        <v>8</v>
      </c>
      <c r="G168" s="31" t="s">
        <v>920</v>
      </c>
      <c r="H168" s="31" t="s">
        <v>1109</v>
      </c>
      <c r="I168" s="64" t="str">
        <f>RIGHT(K168,1)</f>
        <v>3</v>
      </c>
      <c r="J168" s="31"/>
      <c r="K168" s="31" t="s">
        <v>918</v>
      </c>
      <c r="L168" s="36"/>
      <c r="M168" s="36" t="s">
        <v>1043</v>
      </c>
      <c r="N168" s="61">
        <f>VLOOKUP(O168,Clubs!D:E,2,FALSE)</f>
        <v>31</v>
      </c>
      <c r="O168" s="36" t="s">
        <v>113</v>
      </c>
      <c r="P168" s="61">
        <v>1</v>
      </c>
      <c r="Q168" s="34" t="s">
        <v>857</v>
      </c>
      <c r="U168" s="30" t="str">
        <f>"c"&amp;N168&amp;"ag"&amp;D168&amp;"y2d10"&amp;I168</f>
        <v>c31ag4y2d103</v>
      </c>
      <c r="V168" s="30">
        <f>VLOOKUP(U168,Cohorts!A:B,2,FALSE)</f>
        <v>140</v>
      </c>
      <c r="W168" s="30" t="str">
        <f>"            [ 'cohort_id' =&gt; "&amp;V168&amp;",  'team_rank_id' =&gt; "&amp;P168&amp;" ],"</f>
        <v xml:space="preserve">            [ 'cohort_id' =&gt; 140,  'team_rank_id' =&gt; 1 ],</v>
      </c>
      <c r="X168" s="30" t="str">
        <f>"                'competition_id' =&gt; 1, // this is May 2021###                'age_group_id'   =&gt; "&amp;D168&amp;", ###                'start'          =&gt; '"&amp;TEXT(C168,"yyyy-mm-dd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8" s="30" t="str">
        <f t="shared" si="4"/>
        <v xml:space="preserve">            [ 'session_id' =&gt; 31, 'division_id' =&gt; 103 ],</v>
      </c>
      <c r="Z168" s="30" t="str">
        <f t="shared" si="5"/>
        <v xml:space="preserve">            [ 'session_id' =&gt;   31, 'team_rank_id' =&gt; 1 ],</v>
      </c>
    </row>
    <row r="169" spans="1:26" x14ac:dyDescent="0.2">
      <c r="A169" s="30">
        <v>368</v>
      </c>
      <c r="B169" s="30">
        <f>VLOOKUP(C169,Sessions!C:D,2,FALSE)</f>
        <v>31</v>
      </c>
      <c r="C169" s="31">
        <v>44343.75</v>
      </c>
      <c r="D169" s="64">
        <f>VLOOKUP(E169,'Age Groups'!B:C,2,FALSE)</f>
        <v>4</v>
      </c>
      <c r="E169" s="31" t="s">
        <v>1092</v>
      </c>
      <c r="F169" s="64">
        <f>VLOOKUP(G169,Items!J:L,3,FALSE)</f>
        <v>4</v>
      </c>
      <c r="G169" s="31" t="s">
        <v>916</v>
      </c>
      <c r="H169" s="31" t="s">
        <v>1110</v>
      </c>
      <c r="I169" s="64" t="str">
        <f>RIGHT(K169,1)</f>
        <v>3</v>
      </c>
      <c r="J169" s="31"/>
      <c r="K169" s="31" t="s">
        <v>918</v>
      </c>
      <c r="L169" s="36"/>
      <c r="M169" s="36" t="s">
        <v>1043</v>
      </c>
      <c r="N169" s="61">
        <f>VLOOKUP(O169,Clubs!D:E,2,FALSE)</f>
        <v>34</v>
      </c>
      <c r="O169" s="36" t="s">
        <v>124</v>
      </c>
      <c r="P169" s="61">
        <v>1</v>
      </c>
      <c r="Q169" s="32"/>
      <c r="U169" s="30" t="str">
        <f>"c"&amp;N169&amp;"ag"&amp;D169&amp;"y2d10"&amp;I169</f>
        <v>c34ag4y2d103</v>
      </c>
      <c r="V169" s="30">
        <f>VLOOKUP(U169,Cohorts!A:B,2,FALSE)</f>
        <v>151</v>
      </c>
      <c r="W169" s="30" t="str">
        <f>"            [ 'cohort_id' =&gt; "&amp;V169&amp;",  'team_rank_id' =&gt; "&amp;P169&amp;" ],"</f>
        <v xml:space="preserve">            [ 'cohort_id' =&gt; 151,  'team_rank_id' =&gt; 1 ],</v>
      </c>
      <c r="X169" s="30" t="str">
        <f>"                'competition_id' =&gt; 1, // this is May 2021###                'age_group_id'   =&gt; "&amp;D169&amp;", ###                'start'          =&gt; '"&amp;TEXT(C169,"yyyy-mm-dd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69" s="30" t="str">
        <f t="shared" si="4"/>
        <v xml:space="preserve">            [ 'session_id' =&gt; 31, 'division_id' =&gt; 103 ],</v>
      </c>
      <c r="Z169" s="30" t="str">
        <f t="shared" si="5"/>
        <v xml:space="preserve">            [ 'session_id' =&gt;   31, 'team_rank_id' =&gt; 1 ],</v>
      </c>
    </row>
    <row r="170" spans="1:26" x14ac:dyDescent="0.2">
      <c r="A170" s="30">
        <v>371</v>
      </c>
      <c r="B170" s="30">
        <f>VLOOKUP(C170,Sessions!C:D,2,FALSE)</f>
        <v>31</v>
      </c>
      <c r="C170" s="31">
        <v>44343.75</v>
      </c>
      <c r="D170" s="64">
        <f>VLOOKUP(E170,'Age Groups'!B:C,2,FALSE)</f>
        <v>4</v>
      </c>
      <c r="E170" s="31" t="s">
        <v>1092</v>
      </c>
      <c r="F170" s="64">
        <f>VLOOKUP(G170,Items!J:L,3,FALSE)</f>
        <v>2</v>
      </c>
      <c r="G170" s="31" t="s">
        <v>924</v>
      </c>
      <c r="H170" s="31" t="s">
        <v>1110</v>
      </c>
      <c r="I170" s="64" t="str">
        <f>RIGHT(K170,1)</f>
        <v>3</v>
      </c>
      <c r="J170" s="31"/>
      <c r="K170" s="31" t="s">
        <v>918</v>
      </c>
      <c r="L170" s="36"/>
      <c r="M170" s="36" t="s">
        <v>987</v>
      </c>
      <c r="N170" s="61">
        <f>VLOOKUP(O170,Clubs!D:E,2,FALSE)</f>
        <v>34</v>
      </c>
      <c r="O170" s="36" t="s">
        <v>124</v>
      </c>
      <c r="P170" s="61">
        <v>1</v>
      </c>
      <c r="Q170" s="32"/>
      <c r="U170" s="30" t="str">
        <f>"c"&amp;N170&amp;"ag"&amp;D170&amp;"y2d10"&amp;I170</f>
        <v>c34ag4y2d103</v>
      </c>
      <c r="V170" s="30">
        <f>VLOOKUP(U170,Cohorts!A:B,2,FALSE)</f>
        <v>151</v>
      </c>
      <c r="W170" s="30" t="str">
        <f>"            [ 'cohort_id' =&gt; "&amp;V170&amp;",  'team_rank_id' =&gt; "&amp;P170&amp;" ],"</f>
        <v xml:space="preserve">            [ 'cohort_id' =&gt; 151,  'team_rank_id' =&gt; 1 ],</v>
      </c>
      <c r="X170" s="30" t="str">
        <f>"                'competition_id' =&gt; 1, // this is May 2021###                'age_group_id'   =&gt; "&amp;D170&amp;", ###                'start'          =&gt; '"&amp;TEXT(C170,"yyyy-mm-dd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0" s="30" t="str">
        <f t="shared" si="4"/>
        <v xml:space="preserve">            [ 'session_id' =&gt; 31, 'division_id' =&gt; 103 ],</v>
      </c>
      <c r="Z170" s="30" t="str">
        <f t="shared" si="5"/>
        <v xml:space="preserve">            [ 'session_id' =&gt;   31, 'team_rank_id' =&gt; 1 ],</v>
      </c>
    </row>
    <row r="171" spans="1:26" ht="17" x14ac:dyDescent="0.2">
      <c r="A171" s="30">
        <v>379</v>
      </c>
      <c r="B171" s="30">
        <f>VLOOKUP(C171,Sessions!C:D,2,FALSE)</f>
        <v>31</v>
      </c>
      <c r="C171" s="31">
        <v>44343.75</v>
      </c>
      <c r="D171" s="64">
        <f>VLOOKUP(E171,'Age Groups'!B:C,2,FALSE)</f>
        <v>4</v>
      </c>
      <c r="E171" s="31" t="s">
        <v>1092</v>
      </c>
      <c r="F171" s="64">
        <f>VLOOKUP(G171,Items!J:L,3,FALSE)</f>
        <v>8</v>
      </c>
      <c r="G171" s="31" t="s">
        <v>920</v>
      </c>
      <c r="H171" s="31" t="s">
        <v>1109</v>
      </c>
      <c r="I171" s="64" t="str">
        <f>RIGHT(K171,1)</f>
        <v>3</v>
      </c>
      <c r="J171" s="31"/>
      <c r="K171" s="31" t="s">
        <v>918</v>
      </c>
      <c r="L171" s="36"/>
      <c r="M171" s="36" t="s">
        <v>1058</v>
      </c>
      <c r="N171" s="61">
        <f>VLOOKUP(O171,Clubs!D:E,2,FALSE)</f>
        <v>34</v>
      </c>
      <c r="O171" s="36" t="s">
        <v>124</v>
      </c>
      <c r="P171" s="61">
        <v>1</v>
      </c>
      <c r="Q171" s="34" t="s">
        <v>837</v>
      </c>
      <c r="U171" s="30" t="str">
        <f>"c"&amp;N171&amp;"ag"&amp;D171&amp;"y2d10"&amp;I171</f>
        <v>c34ag4y2d103</v>
      </c>
      <c r="V171" s="30">
        <f>VLOOKUP(U171,Cohorts!A:B,2,FALSE)</f>
        <v>151</v>
      </c>
      <c r="W171" s="30" t="str">
        <f>"            [ 'cohort_id' =&gt; "&amp;V171&amp;",  'team_rank_id' =&gt; "&amp;P171&amp;" ],"</f>
        <v xml:space="preserve">            [ 'cohort_id' =&gt; 151,  'team_rank_id' =&gt; 1 ],</v>
      </c>
      <c r="X171" s="30" t="str">
        <f>"                'competition_id' =&gt; 1, // this is May 2021###                'age_group_id'   =&gt; "&amp;D171&amp;", ###                'start'          =&gt; '"&amp;TEXT(C171,"yyyy-mm-dd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1" s="30" t="str">
        <f t="shared" si="4"/>
        <v xml:space="preserve">            [ 'session_id' =&gt; 31, 'division_id' =&gt; 103 ],</v>
      </c>
      <c r="Z171" s="30" t="str">
        <f t="shared" si="5"/>
        <v xml:space="preserve">            [ 'session_id' =&gt;   31, 'team_rank_id' =&gt; 1 ],</v>
      </c>
    </row>
    <row r="172" spans="1:26" x14ac:dyDescent="0.2">
      <c r="A172" s="30">
        <v>366</v>
      </c>
      <c r="B172" s="30">
        <f>VLOOKUP(C172,Sessions!C:D,2,FALSE)</f>
        <v>31</v>
      </c>
      <c r="C172" s="31">
        <v>44343.75</v>
      </c>
      <c r="D172" s="64">
        <f>VLOOKUP(E172,'Age Groups'!B:C,2,FALSE)</f>
        <v>4</v>
      </c>
      <c r="E172" s="31" t="s">
        <v>1092</v>
      </c>
      <c r="F172" s="64">
        <f>VLOOKUP(G172,Items!J:L,3,FALSE)</f>
        <v>4</v>
      </c>
      <c r="G172" s="31" t="s">
        <v>916</v>
      </c>
      <c r="H172" s="31" t="s">
        <v>1110</v>
      </c>
      <c r="I172" s="64" t="str">
        <f>RIGHT(K172,1)</f>
        <v>3</v>
      </c>
      <c r="J172" s="31"/>
      <c r="K172" s="31" t="s">
        <v>918</v>
      </c>
      <c r="L172" s="36"/>
      <c r="M172" s="36" t="s">
        <v>987</v>
      </c>
      <c r="N172" s="61">
        <f>VLOOKUP(O172,Clubs!D:E,2,FALSE)</f>
        <v>38</v>
      </c>
      <c r="O172" s="36" t="s">
        <v>137</v>
      </c>
      <c r="P172" s="61">
        <v>1</v>
      </c>
      <c r="Q172" s="32"/>
      <c r="U172" s="30" t="str">
        <f>"c"&amp;N172&amp;"ag"&amp;D172&amp;"y2d10"&amp;I172</f>
        <v>c38ag4y2d103</v>
      </c>
      <c r="V172" s="30">
        <f>VLOOKUP(U172,Cohorts!A:B,2,FALSE)</f>
        <v>181</v>
      </c>
      <c r="W172" s="30" t="str">
        <f>"            [ 'cohort_id' =&gt; "&amp;V172&amp;",  'team_rank_id' =&gt; "&amp;P172&amp;" ],"</f>
        <v xml:space="preserve">            [ 'cohort_id' =&gt; 181,  'team_rank_id' =&gt; 1 ],</v>
      </c>
      <c r="X172" s="30" t="str">
        <f>"                'competition_id' =&gt; 1, // this is May 2021###                'age_group_id'   =&gt; "&amp;D172&amp;", ###                'start'          =&gt; '"&amp;TEXT(C172,"yyyy-mm-dd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2" s="30" t="str">
        <f t="shared" si="4"/>
        <v xml:space="preserve">            [ 'session_id' =&gt; 31, 'division_id' =&gt; 103 ],</v>
      </c>
      <c r="Z172" s="30" t="str">
        <f t="shared" si="5"/>
        <v xml:space="preserve">            [ 'session_id' =&gt;   31, 'team_rank_id' =&gt; 1 ],</v>
      </c>
    </row>
    <row r="173" spans="1:26" x14ac:dyDescent="0.2">
      <c r="A173" s="30">
        <v>374</v>
      </c>
      <c r="B173" s="30">
        <f>VLOOKUP(C173,Sessions!C:D,2,FALSE)</f>
        <v>31</v>
      </c>
      <c r="C173" s="31">
        <v>44343.75</v>
      </c>
      <c r="D173" s="64">
        <f>VLOOKUP(E173,'Age Groups'!B:C,2,FALSE)</f>
        <v>4</v>
      </c>
      <c r="E173" s="31" t="s">
        <v>1092</v>
      </c>
      <c r="F173" s="64">
        <f>VLOOKUP(G173,Items!J:L,3,FALSE)</f>
        <v>2</v>
      </c>
      <c r="G173" s="31" t="s">
        <v>924</v>
      </c>
      <c r="H173" s="31" t="s">
        <v>1110</v>
      </c>
      <c r="I173" s="64" t="str">
        <f>RIGHT(K173,1)</f>
        <v>3</v>
      </c>
      <c r="J173" s="31"/>
      <c r="K173" s="31" t="s">
        <v>918</v>
      </c>
      <c r="L173" s="36"/>
      <c r="M173" s="36" t="s">
        <v>1058</v>
      </c>
      <c r="N173" s="61">
        <f>VLOOKUP(O173,Clubs!D:E,2,FALSE)</f>
        <v>38</v>
      </c>
      <c r="O173" s="36" t="s">
        <v>137</v>
      </c>
      <c r="P173" s="61">
        <v>1</v>
      </c>
      <c r="Q173" s="32"/>
      <c r="U173" s="30" t="str">
        <f>"c"&amp;N173&amp;"ag"&amp;D173&amp;"y2d10"&amp;I173</f>
        <v>c38ag4y2d103</v>
      </c>
      <c r="V173" s="30">
        <f>VLOOKUP(U173,Cohorts!A:B,2,FALSE)</f>
        <v>181</v>
      </c>
      <c r="W173" s="30" t="str">
        <f>"            [ 'cohort_id' =&gt; "&amp;V173&amp;",  'team_rank_id' =&gt; "&amp;P173&amp;" ],"</f>
        <v xml:space="preserve">            [ 'cohort_id' =&gt; 181,  'team_rank_id' =&gt; 1 ],</v>
      </c>
      <c r="X173" s="30" t="str">
        <f>"                'competition_id' =&gt; 1, // this is May 2021###                'age_group_id'   =&gt; "&amp;D173&amp;", ###                'start'          =&gt; '"&amp;TEXT(C173,"yyyy-mm-dd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3" s="30" t="str">
        <f t="shared" si="4"/>
        <v xml:space="preserve">            [ 'session_id' =&gt; 31, 'division_id' =&gt; 103 ],</v>
      </c>
      <c r="Z173" s="30" t="str">
        <f t="shared" si="5"/>
        <v xml:space="preserve">            [ 'session_id' =&gt;   31, 'team_rank_id' =&gt; 1 ],</v>
      </c>
    </row>
    <row r="174" spans="1:26" ht="17" x14ac:dyDescent="0.2">
      <c r="A174" s="30">
        <v>377</v>
      </c>
      <c r="B174" s="30">
        <f>VLOOKUP(C174,Sessions!C:D,2,FALSE)</f>
        <v>31</v>
      </c>
      <c r="C174" s="31">
        <v>44343.75</v>
      </c>
      <c r="D174" s="64">
        <f>VLOOKUP(E174,'Age Groups'!B:C,2,FALSE)</f>
        <v>4</v>
      </c>
      <c r="E174" s="31" t="s">
        <v>1092</v>
      </c>
      <c r="F174" s="64">
        <f>VLOOKUP(G174,Items!J:L,3,FALSE)</f>
        <v>8</v>
      </c>
      <c r="G174" s="31" t="s">
        <v>920</v>
      </c>
      <c r="H174" s="31" t="s">
        <v>1109</v>
      </c>
      <c r="I174" s="64" t="str">
        <f>RIGHT(K174,1)</f>
        <v>3</v>
      </c>
      <c r="J174" s="31"/>
      <c r="K174" s="31" t="s">
        <v>918</v>
      </c>
      <c r="L174" s="36"/>
      <c r="M174" s="36" t="s">
        <v>1018</v>
      </c>
      <c r="N174" s="61">
        <f>VLOOKUP(O174,Clubs!D:E,2,FALSE)</f>
        <v>38</v>
      </c>
      <c r="O174" s="36" t="s">
        <v>137</v>
      </c>
      <c r="P174" s="61">
        <v>1</v>
      </c>
      <c r="Q174" s="34" t="s">
        <v>856</v>
      </c>
      <c r="U174" s="30" t="str">
        <f>"c"&amp;N174&amp;"ag"&amp;D174&amp;"y2d10"&amp;I174</f>
        <v>c38ag4y2d103</v>
      </c>
      <c r="V174" s="30">
        <f>VLOOKUP(U174,Cohorts!A:B,2,FALSE)</f>
        <v>181</v>
      </c>
      <c r="W174" s="30" t="str">
        <f>"            [ 'cohort_id' =&gt; "&amp;V174&amp;",  'team_rank_id' =&gt; "&amp;P174&amp;" ],"</f>
        <v xml:space="preserve">            [ 'cohort_id' =&gt; 181,  'team_rank_id' =&gt; 1 ],</v>
      </c>
      <c r="X174" s="30" t="str">
        <f>"                'competition_id' =&gt; 1, // this is May 2021###                'age_group_id'   =&gt; "&amp;D174&amp;", ###                'start'          =&gt; '"&amp;TEXT(C174,"yyyy-mm-dd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4" s="30" t="str">
        <f t="shared" si="4"/>
        <v xml:space="preserve">            [ 'session_id' =&gt; 31, 'division_id' =&gt; 103 ],</v>
      </c>
      <c r="Z174" s="30" t="str">
        <f t="shared" si="5"/>
        <v xml:space="preserve">            [ 'session_id' =&gt;   31, 'team_rank_id' =&gt; 1 ],</v>
      </c>
    </row>
    <row r="175" spans="1:26" x14ac:dyDescent="0.2">
      <c r="A175" s="30">
        <v>365</v>
      </c>
      <c r="B175" s="30">
        <f>VLOOKUP(C175,Sessions!C:D,2,FALSE)</f>
        <v>31</v>
      </c>
      <c r="C175" s="31">
        <v>44343.75</v>
      </c>
      <c r="D175" s="64">
        <f>VLOOKUP(E175,'Age Groups'!B:C,2,FALSE)</f>
        <v>4</v>
      </c>
      <c r="E175" s="31" t="s">
        <v>1092</v>
      </c>
      <c r="F175" s="64">
        <f>VLOOKUP(G175,Items!J:L,3,FALSE)</f>
        <v>4</v>
      </c>
      <c r="G175" s="31" t="s">
        <v>916</v>
      </c>
      <c r="H175" s="31" t="s">
        <v>1110</v>
      </c>
      <c r="I175" s="64" t="str">
        <f>RIGHT(K175,1)</f>
        <v>3</v>
      </c>
      <c r="J175" s="31"/>
      <c r="K175" s="31" t="s">
        <v>918</v>
      </c>
      <c r="L175" s="36"/>
      <c r="M175" s="36" t="s">
        <v>939</v>
      </c>
      <c r="N175" s="61">
        <f>VLOOKUP(O175,Clubs!D:E,2,FALSE)</f>
        <v>24</v>
      </c>
      <c r="O175" s="36" t="s">
        <v>89</v>
      </c>
      <c r="P175" s="61">
        <v>1</v>
      </c>
      <c r="Q175" s="32"/>
      <c r="U175" s="30" t="str">
        <f>"c"&amp;N175&amp;"ag"&amp;D175&amp;"y2d10"&amp;I175</f>
        <v>c24ag4y2d103</v>
      </c>
      <c r="V175" s="30">
        <f>VLOOKUP(U175,Cohorts!A:B,2,FALSE)</f>
        <v>96</v>
      </c>
      <c r="W175" s="30" t="str">
        <f>"            [ 'cohort_id' =&gt; "&amp;V175&amp;",  'team_rank_id' =&gt; "&amp;P175&amp;" ],"</f>
        <v xml:space="preserve">            [ 'cohort_id' =&gt; 96,  'team_rank_id' =&gt; 1 ],</v>
      </c>
      <c r="X175" s="30" t="str">
        <f>"                'competition_id' =&gt; 1, // this is May 2021###                'age_group_id'   =&gt; "&amp;D175&amp;", ###                'start'          =&gt; '"&amp;TEXT(C175,"yyyy-mm-dd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5" s="30" t="str">
        <f t="shared" si="4"/>
        <v xml:space="preserve">            [ 'session_id' =&gt; 31, 'division_id' =&gt; 103 ],</v>
      </c>
      <c r="Z175" s="30" t="str">
        <f t="shared" si="5"/>
        <v xml:space="preserve">            [ 'session_id' =&gt;   31, 'team_rank_id' =&gt; 1 ],</v>
      </c>
    </row>
    <row r="176" spans="1:26" x14ac:dyDescent="0.2">
      <c r="A176" s="30">
        <v>370</v>
      </c>
      <c r="B176" s="30">
        <f>VLOOKUP(C176,Sessions!C:D,2,FALSE)</f>
        <v>31</v>
      </c>
      <c r="C176" s="31">
        <v>44343.75</v>
      </c>
      <c r="D176" s="64">
        <f>VLOOKUP(E176,'Age Groups'!B:C,2,FALSE)</f>
        <v>4</v>
      </c>
      <c r="E176" s="31" t="s">
        <v>1092</v>
      </c>
      <c r="F176" s="64">
        <f>VLOOKUP(G176,Items!J:L,3,FALSE)</f>
        <v>2</v>
      </c>
      <c r="G176" s="31" t="s">
        <v>924</v>
      </c>
      <c r="H176" s="31" t="s">
        <v>1110</v>
      </c>
      <c r="I176" s="64" t="str">
        <f>RIGHT(K176,1)</f>
        <v>3</v>
      </c>
      <c r="J176" s="31"/>
      <c r="K176" s="31" t="s">
        <v>918</v>
      </c>
      <c r="L176" s="36"/>
      <c r="M176" s="36" t="s">
        <v>939</v>
      </c>
      <c r="N176" s="61">
        <f>VLOOKUP(O176,Clubs!D:E,2,FALSE)</f>
        <v>24</v>
      </c>
      <c r="O176" s="36" t="s">
        <v>89</v>
      </c>
      <c r="P176" s="61">
        <v>1</v>
      </c>
      <c r="Q176" s="32"/>
      <c r="U176" s="30" t="str">
        <f>"c"&amp;N176&amp;"ag"&amp;D176&amp;"y2d10"&amp;I176</f>
        <v>c24ag4y2d103</v>
      </c>
      <c r="V176" s="30">
        <f>VLOOKUP(U176,Cohorts!A:B,2,FALSE)</f>
        <v>96</v>
      </c>
      <c r="W176" s="30" t="str">
        <f>"            [ 'cohort_id' =&gt; "&amp;V176&amp;",  'team_rank_id' =&gt; "&amp;P176&amp;" ],"</f>
        <v xml:space="preserve">            [ 'cohort_id' =&gt; 96,  'team_rank_id' =&gt; 1 ],</v>
      </c>
      <c r="X176" s="30" t="str">
        <f>"                'competition_id' =&gt; 1, // this is May 2021###                'age_group_id'   =&gt; "&amp;D176&amp;", ###                'start'          =&gt; '"&amp;TEXT(C176,"yyyy-mm-dd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6" s="30" t="str">
        <f t="shared" si="4"/>
        <v xml:space="preserve">            [ 'session_id' =&gt; 31, 'division_id' =&gt; 103 ],</v>
      </c>
      <c r="Z176" s="30" t="str">
        <f t="shared" si="5"/>
        <v xml:space="preserve">            [ 'session_id' =&gt;   31, 'team_rank_id' =&gt; 1 ],</v>
      </c>
    </row>
    <row r="177" spans="1:26" ht="17" x14ac:dyDescent="0.2">
      <c r="A177" s="30">
        <v>376</v>
      </c>
      <c r="B177" s="30">
        <f>VLOOKUP(C177,Sessions!C:D,2,FALSE)</f>
        <v>31</v>
      </c>
      <c r="C177" s="31">
        <v>44343.75</v>
      </c>
      <c r="D177" s="64">
        <f>VLOOKUP(E177,'Age Groups'!B:C,2,FALSE)</f>
        <v>4</v>
      </c>
      <c r="E177" s="31" t="s">
        <v>1092</v>
      </c>
      <c r="F177" s="64">
        <f>VLOOKUP(G177,Items!J:L,3,FALSE)</f>
        <v>8</v>
      </c>
      <c r="G177" s="31" t="s">
        <v>920</v>
      </c>
      <c r="H177" s="31" t="s">
        <v>1109</v>
      </c>
      <c r="I177" s="64" t="str">
        <f>RIGHT(K177,1)</f>
        <v>3</v>
      </c>
      <c r="J177" s="31"/>
      <c r="K177" s="31" t="s">
        <v>918</v>
      </c>
      <c r="L177" s="36"/>
      <c r="M177" s="36" t="s">
        <v>987</v>
      </c>
      <c r="N177" s="61">
        <f>VLOOKUP(O177,Clubs!D:E,2,FALSE)</f>
        <v>24</v>
      </c>
      <c r="O177" s="36" t="s">
        <v>89</v>
      </c>
      <c r="P177" s="61">
        <v>1</v>
      </c>
      <c r="Q177" s="34" t="s">
        <v>855</v>
      </c>
      <c r="U177" s="30" t="str">
        <f>"c"&amp;N177&amp;"ag"&amp;D177&amp;"y2d10"&amp;I177</f>
        <v>c24ag4y2d103</v>
      </c>
      <c r="V177" s="30">
        <f>VLOOKUP(U177,Cohorts!A:B,2,FALSE)</f>
        <v>96</v>
      </c>
      <c r="W177" s="30" t="str">
        <f>"            [ 'cohort_id' =&gt; "&amp;V177&amp;",  'team_rank_id' =&gt; "&amp;P177&amp;" ],"</f>
        <v xml:space="preserve">            [ 'cohort_id' =&gt; 96,  'team_rank_id' =&gt; 1 ],</v>
      </c>
      <c r="X177" s="30" t="str">
        <f>"                'competition_id' =&gt; 1, // this is May 2021###                'age_group_id'   =&gt; "&amp;D177&amp;", ###                'start'          =&gt; '"&amp;TEXT(C177,"yyyy-mm-dd hh:mm:ss")&amp;"', ###            ], ["</f>
        <v xml:space="preserve">                'competition_id' =&gt; 1, // this is May 2021###                'age_group_id'   =&gt; 4, ###                'start'          =&gt; '2021-05-27 18:00:00', ###            ], [</v>
      </c>
      <c r="Y177" s="30" t="str">
        <f t="shared" si="4"/>
        <v xml:space="preserve">            [ 'session_id' =&gt; 31, 'division_id' =&gt; 103 ],</v>
      </c>
      <c r="Z177" s="30" t="str">
        <f t="shared" si="5"/>
        <v xml:space="preserve">            [ 'session_id' =&gt;   31, 'team_rank_id' =&gt; 1 ],</v>
      </c>
    </row>
    <row r="178" spans="1:26" x14ac:dyDescent="0.2">
      <c r="A178" s="30">
        <v>99</v>
      </c>
      <c r="B178" s="30">
        <f>VLOOKUP(C178,Sessions!C:D,2,FALSE)</f>
        <v>34</v>
      </c>
      <c r="C178" s="31">
        <v>44329.8125</v>
      </c>
      <c r="D178" s="64">
        <f>VLOOKUP(E178,'Age Groups'!B:C,2,FALSE)</f>
        <v>5</v>
      </c>
      <c r="E178" s="31" t="s">
        <v>1090</v>
      </c>
      <c r="F178" s="64">
        <f>VLOOKUP(G178,Items!J:L,3,FALSE)</f>
        <v>2</v>
      </c>
      <c r="G178" s="31" t="s">
        <v>924</v>
      </c>
      <c r="H178" s="31" t="s">
        <v>1110</v>
      </c>
      <c r="I178" s="64" t="str">
        <f>RIGHT(K178,1)</f>
        <v>2</v>
      </c>
      <c r="J178" s="31"/>
      <c r="K178" s="31" t="s">
        <v>917</v>
      </c>
      <c r="L178" s="62" t="s">
        <v>933</v>
      </c>
      <c r="M178" s="62" t="s">
        <v>1071</v>
      </c>
      <c r="N178" s="61">
        <f>VLOOKUP(O178,Clubs!D:E,2,FALSE)</f>
        <v>28</v>
      </c>
      <c r="O178" s="62" t="s">
        <v>102</v>
      </c>
      <c r="P178" s="61">
        <v>1</v>
      </c>
      <c r="Q178" s="32"/>
      <c r="U178" s="30" t="str">
        <f>"c"&amp;N178&amp;"ag"&amp;D178&amp;"y2d10"&amp;I178</f>
        <v>c28ag5y2d102</v>
      </c>
      <c r="V178" s="30">
        <f>VLOOKUP(U178,Cohorts!A:B,2,FALSE)</f>
        <v>120</v>
      </c>
      <c r="W178" s="30" t="str">
        <f>"            [ 'cohort_id' =&gt; "&amp;V178&amp;",  'team_rank_id' =&gt; "&amp;P178&amp;" ],"</f>
        <v xml:space="preserve">            [ 'cohort_id' =&gt; 120,  'team_rank_id' =&gt; 1 ],</v>
      </c>
      <c r="X178" s="30" t="str">
        <f>"                'competition_id' =&gt; 1, // this is May 2021###                'age_group_id'   =&gt; "&amp;D178&amp;", ###                'start'          =&gt; '"&amp;TEXT(C178,"yyyy-mm-dd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78" s="30" t="str">
        <f t="shared" si="4"/>
        <v xml:space="preserve">            [ 'session_id' =&gt; 34, 'division_id' =&gt; 102 ],</v>
      </c>
      <c r="Z178" s="30" t="str">
        <f t="shared" si="5"/>
        <v xml:space="preserve">            [ 'session_id' =&gt;   34, 'team_rank_id' =&gt; 1 ],</v>
      </c>
    </row>
    <row r="179" spans="1:26" x14ac:dyDescent="0.2">
      <c r="A179" s="30">
        <v>102</v>
      </c>
      <c r="B179" s="30">
        <f>VLOOKUP(C179,Sessions!C:D,2,FALSE)</f>
        <v>34</v>
      </c>
      <c r="C179" s="31">
        <v>44329.8125</v>
      </c>
      <c r="D179" s="64">
        <f>VLOOKUP(E179,'Age Groups'!B:C,2,FALSE)</f>
        <v>5</v>
      </c>
      <c r="E179" s="31" t="s">
        <v>1090</v>
      </c>
      <c r="F179" s="64">
        <f>VLOOKUP(G179,Items!J:L,3,FALSE)</f>
        <v>3</v>
      </c>
      <c r="G179" s="31" t="s">
        <v>928</v>
      </c>
      <c r="H179" s="31" t="s">
        <v>1110</v>
      </c>
      <c r="I179" s="64" t="str">
        <f>RIGHT(K179,1)</f>
        <v>2</v>
      </c>
      <c r="J179" s="31"/>
      <c r="K179" s="31" t="s">
        <v>917</v>
      </c>
      <c r="L179" s="62" t="s">
        <v>933</v>
      </c>
      <c r="M179" s="62" t="s">
        <v>1018</v>
      </c>
      <c r="N179" s="61">
        <f>VLOOKUP(O179,Clubs!D:E,2,FALSE)</f>
        <v>28</v>
      </c>
      <c r="O179" s="62" t="s">
        <v>102</v>
      </c>
      <c r="P179" s="61">
        <v>1</v>
      </c>
      <c r="Q179" s="32"/>
      <c r="U179" s="30" t="str">
        <f>"c"&amp;N179&amp;"ag"&amp;D179&amp;"y2d10"&amp;I179</f>
        <v>c28ag5y2d102</v>
      </c>
      <c r="V179" s="30">
        <f>VLOOKUP(U179,Cohorts!A:B,2,FALSE)</f>
        <v>120</v>
      </c>
      <c r="W179" s="30" t="str">
        <f>"            [ 'cohort_id' =&gt; "&amp;V179&amp;",  'team_rank_id' =&gt; "&amp;P179&amp;" ],"</f>
        <v xml:space="preserve">            [ 'cohort_id' =&gt; 120,  'team_rank_id' =&gt; 1 ],</v>
      </c>
      <c r="X179" s="30" t="str">
        <f>"                'competition_id' =&gt; 1, // this is May 2021###                'age_group_id'   =&gt; "&amp;D179&amp;", ###                'start'          =&gt; '"&amp;TEXT(C179,"yyyy-mm-dd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79" s="30" t="str">
        <f t="shared" si="4"/>
        <v xml:space="preserve">            [ 'session_id' =&gt; 34, 'division_id' =&gt; 102 ],</v>
      </c>
      <c r="Z179" s="30" t="str">
        <f t="shared" si="5"/>
        <v xml:space="preserve">            [ 'session_id' =&gt;   34, 'team_rank_id' =&gt; 1 ],</v>
      </c>
    </row>
    <row r="180" spans="1:26" ht="17" x14ac:dyDescent="0.2">
      <c r="A180" s="30">
        <v>108</v>
      </c>
      <c r="B180" s="30">
        <f>VLOOKUP(C180,Sessions!C:D,2,FALSE)</f>
        <v>34</v>
      </c>
      <c r="C180" s="31">
        <v>44329.8125</v>
      </c>
      <c r="D180" s="64">
        <f>VLOOKUP(E180,'Age Groups'!B:C,2,FALSE)</f>
        <v>5</v>
      </c>
      <c r="E180" s="31" t="s">
        <v>1090</v>
      </c>
      <c r="F180" s="64">
        <f>VLOOKUP(G180,Items!J:L,3,FALSE)</f>
        <v>7</v>
      </c>
      <c r="G180" s="31" t="s">
        <v>926</v>
      </c>
      <c r="H180" s="31" t="s">
        <v>1109</v>
      </c>
      <c r="I180" s="64" t="str">
        <f>RIGHT(K180,1)</f>
        <v>2</v>
      </c>
      <c r="J180" s="31"/>
      <c r="K180" s="31" t="s">
        <v>917</v>
      </c>
      <c r="L180" s="62" t="s">
        <v>933</v>
      </c>
      <c r="M180" s="62" t="s">
        <v>987</v>
      </c>
      <c r="N180" s="61">
        <f>VLOOKUP(O180,Clubs!D:E,2,FALSE)</f>
        <v>28</v>
      </c>
      <c r="O180" s="62" t="s">
        <v>102</v>
      </c>
      <c r="P180" s="61">
        <v>1</v>
      </c>
      <c r="Q180" s="34" t="s">
        <v>590</v>
      </c>
      <c r="U180" s="30" t="str">
        <f>"c"&amp;N180&amp;"ag"&amp;D180&amp;"y2d10"&amp;I180</f>
        <v>c28ag5y2d102</v>
      </c>
      <c r="V180" s="30">
        <f>VLOOKUP(U180,Cohorts!A:B,2,FALSE)</f>
        <v>120</v>
      </c>
      <c r="W180" s="30" t="str">
        <f>"            [ 'cohort_id' =&gt; "&amp;V180&amp;",  'team_rank_id' =&gt; "&amp;P180&amp;" ],"</f>
        <v xml:space="preserve">            [ 'cohort_id' =&gt; 120,  'team_rank_id' =&gt; 1 ],</v>
      </c>
      <c r="X180" s="30" t="str">
        <f>"                'competition_id' =&gt; 1, // this is May 2021###                'age_group_id'   =&gt; "&amp;D180&amp;", ###                'start'          =&gt; '"&amp;TEXT(C180,"yyyy-mm-dd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0" s="30" t="str">
        <f t="shared" si="4"/>
        <v xml:space="preserve">            [ 'session_id' =&gt; 34, 'division_id' =&gt; 102 ],</v>
      </c>
      <c r="Z180" s="30" t="str">
        <f t="shared" si="5"/>
        <v xml:space="preserve">            [ 'session_id' =&gt;   34, 'team_rank_id' =&gt; 1 ],</v>
      </c>
    </row>
    <row r="181" spans="1:26" x14ac:dyDescent="0.2">
      <c r="A181" s="30">
        <v>98</v>
      </c>
      <c r="B181" s="30">
        <f>VLOOKUP(C181,Sessions!C:D,2,FALSE)</f>
        <v>34</v>
      </c>
      <c r="C181" s="31">
        <v>44329.8125</v>
      </c>
      <c r="D181" s="64">
        <f>VLOOKUP(E181,'Age Groups'!B:C,2,FALSE)</f>
        <v>5</v>
      </c>
      <c r="E181" s="31" t="s">
        <v>1090</v>
      </c>
      <c r="F181" s="64">
        <f>VLOOKUP(G181,Items!J:L,3,FALSE)</f>
        <v>2</v>
      </c>
      <c r="G181" s="31" t="s">
        <v>924</v>
      </c>
      <c r="H181" s="31" t="s">
        <v>1110</v>
      </c>
      <c r="I181" s="64" t="str">
        <f>RIGHT(K181,1)</f>
        <v>2</v>
      </c>
      <c r="J181" s="31"/>
      <c r="K181" s="31" t="s">
        <v>917</v>
      </c>
      <c r="L181" s="62" t="s">
        <v>933</v>
      </c>
      <c r="M181" s="62" t="s">
        <v>1068</v>
      </c>
      <c r="N181" s="61">
        <f>VLOOKUP(O181,Clubs!D:E,2,FALSE)</f>
        <v>35</v>
      </c>
      <c r="O181" s="62" t="s">
        <v>127</v>
      </c>
      <c r="P181" s="61">
        <v>1</v>
      </c>
      <c r="Q181" s="32"/>
      <c r="U181" s="30" t="str">
        <f>"c"&amp;N181&amp;"ag"&amp;D181&amp;"y2d10"&amp;I181</f>
        <v>c35ag5y2d102</v>
      </c>
      <c r="V181" s="30">
        <f>VLOOKUP(U181,Cohorts!A:B,2,FALSE)</f>
        <v>159</v>
      </c>
      <c r="W181" s="30" t="str">
        <f>"            [ 'cohort_id' =&gt; "&amp;V181&amp;",  'team_rank_id' =&gt; "&amp;P181&amp;" ],"</f>
        <v xml:space="preserve">            [ 'cohort_id' =&gt; 159,  'team_rank_id' =&gt; 1 ],</v>
      </c>
      <c r="X181" s="30" t="str">
        <f>"                'competition_id' =&gt; 1, // this is May 2021###                'age_group_id'   =&gt; "&amp;D181&amp;", ###                'start'          =&gt; '"&amp;TEXT(C181,"yyyy-mm-dd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1" s="30" t="str">
        <f t="shared" si="4"/>
        <v xml:space="preserve">            [ 'session_id' =&gt; 34, 'division_id' =&gt; 102 ],</v>
      </c>
      <c r="Z181" s="30" t="str">
        <f t="shared" si="5"/>
        <v xml:space="preserve">            [ 'session_id' =&gt;   34, 'team_rank_id' =&gt; 1 ],</v>
      </c>
    </row>
    <row r="182" spans="1:26" x14ac:dyDescent="0.2">
      <c r="A182" s="30">
        <v>105</v>
      </c>
      <c r="B182" s="30">
        <f>VLOOKUP(C182,Sessions!C:D,2,FALSE)</f>
        <v>34</v>
      </c>
      <c r="C182" s="31">
        <v>44329.8125</v>
      </c>
      <c r="D182" s="64">
        <f>VLOOKUP(E182,'Age Groups'!B:C,2,FALSE)</f>
        <v>5</v>
      </c>
      <c r="E182" s="31" t="s">
        <v>1090</v>
      </c>
      <c r="F182" s="64">
        <f>VLOOKUP(G182,Items!J:L,3,FALSE)</f>
        <v>3</v>
      </c>
      <c r="G182" s="31" t="s">
        <v>928</v>
      </c>
      <c r="H182" s="31" t="s">
        <v>1110</v>
      </c>
      <c r="I182" s="64" t="str">
        <f>RIGHT(K182,1)</f>
        <v>2</v>
      </c>
      <c r="J182" s="31"/>
      <c r="K182" s="31" t="s">
        <v>917</v>
      </c>
      <c r="L182" s="62" t="s">
        <v>933</v>
      </c>
      <c r="M182" s="62" t="s">
        <v>1068</v>
      </c>
      <c r="N182" s="61">
        <f>VLOOKUP(O182,Clubs!D:E,2,FALSE)</f>
        <v>35</v>
      </c>
      <c r="O182" s="62" t="s">
        <v>127</v>
      </c>
      <c r="P182" s="61">
        <v>1</v>
      </c>
      <c r="Q182" s="32"/>
      <c r="U182" s="30" t="str">
        <f>"c"&amp;N182&amp;"ag"&amp;D182&amp;"y2d10"&amp;I182</f>
        <v>c35ag5y2d102</v>
      </c>
      <c r="V182" s="30">
        <f>VLOOKUP(U182,Cohorts!A:B,2,FALSE)</f>
        <v>159</v>
      </c>
      <c r="W182" s="30" t="str">
        <f>"            [ 'cohort_id' =&gt; "&amp;V182&amp;",  'team_rank_id' =&gt; "&amp;P182&amp;" ],"</f>
        <v xml:space="preserve">            [ 'cohort_id' =&gt; 159,  'team_rank_id' =&gt; 1 ],</v>
      </c>
      <c r="X182" s="30" t="str">
        <f>"                'competition_id' =&gt; 1, // this is May 2021###                'age_group_id'   =&gt; "&amp;D182&amp;", ###                'start'          =&gt; '"&amp;TEXT(C182,"yyyy-mm-dd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2" s="30" t="str">
        <f t="shared" si="4"/>
        <v xml:space="preserve">            [ 'session_id' =&gt; 34, 'division_id' =&gt; 102 ],</v>
      </c>
      <c r="Z182" s="30" t="str">
        <f t="shared" si="5"/>
        <v xml:space="preserve">            [ 'session_id' =&gt;   34, 'team_rank_id' =&gt; 1 ],</v>
      </c>
    </row>
    <row r="183" spans="1:26" ht="17" x14ac:dyDescent="0.2">
      <c r="A183" s="30">
        <v>110</v>
      </c>
      <c r="B183" s="30">
        <f>VLOOKUP(C183,Sessions!C:D,2,FALSE)</f>
        <v>34</v>
      </c>
      <c r="C183" s="31">
        <v>44329.8125</v>
      </c>
      <c r="D183" s="64">
        <f>VLOOKUP(E183,'Age Groups'!B:C,2,FALSE)</f>
        <v>5</v>
      </c>
      <c r="E183" s="31" t="s">
        <v>1090</v>
      </c>
      <c r="F183" s="64">
        <f>VLOOKUP(G183,Items!J:L,3,FALSE)</f>
        <v>7</v>
      </c>
      <c r="G183" s="31" t="s">
        <v>926</v>
      </c>
      <c r="H183" s="31" t="s">
        <v>1109</v>
      </c>
      <c r="I183" s="64" t="str">
        <f>RIGHT(K183,1)</f>
        <v>2</v>
      </c>
      <c r="J183" s="31"/>
      <c r="K183" s="31" t="s">
        <v>917</v>
      </c>
      <c r="L183" s="62" t="s">
        <v>933</v>
      </c>
      <c r="M183" s="62" t="s">
        <v>1043</v>
      </c>
      <c r="N183" s="61">
        <f>VLOOKUP(O183,Clubs!D:E,2,FALSE)</f>
        <v>35</v>
      </c>
      <c r="O183" s="62" t="s">
        <v>127</v>
      </c>
      <c r="P183" s="61">
        <v>1</v>
      </c>
      <c r="Q183" s="34" t="s">
        <v>592</v>
      </c>
      <c r="U183" s="30" t="str">
        <f>"c"&amp;N183&amp;"ag"&amp;D183&amp;"y2d10"&amp;I183</f>
        <v>c35ag5y2d102</v>
      </c>
      <c r="V183" s="30">
        <f>VLOOKUP(U183,Cohorts!A:B,2,FALSE)</f>
        <v>159</v>
      </c>
      <c r="W183" s="30" t="str">
        <f>"            [ 'cohort_id' =&gt; "&amp;V183&amp;",  'team_rank_id' =&gt; "&amp;P183&amp;" ],"</f>
        <v xml:space="preserve">            [ 'cohort_id' =&gt; 159,  'team_rank_id' =&gt; 1 ],</v>
      </c>
      <c r="X183" s="30" t="str">
        <f>"                'competition_id' =&gt; 1, // this is May 2021###                'age_group_id'   =&gt; "&amp;D183&amp;", ###                'start'          =&gt; '"&amp;TEXT(C183,"yyyy-mm-dd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3" s="30" t="str">
        <f t="shared" si="4"/>
        <v xml:space="preserve">            [ 'session_id' =&gt; 34, 'division_id' =&gt; 102 ],</v>
      </c>
      <c r="Z183" s="30" t="str">
        <f t="shared" si="5"/>
        <v xml:space="preserve">            [ 'session_id' =&gt;   34, 'team_rank_id' =&gt; 1 ],</v>
      </c>
    </row>
    <row r="184" spans="1:26" x14ac:dyDescent="0.2">
      <c r="A184" s="30">
        <v>96</v>
      </c>
      <c r="B184" s="30">
        <f>VLOOKUP(C184,Sessions!C:D,2,FALSE)</f>
        <v>34</v>
      </c>
      <c r="C184" s="31">
        <v>44329.8125</v>
      </c>
      <c r="D184" s="64">
        <f>VLOOKUP(E184,'Age Groups'!B:C,2,FALSE)</f>
        <v>5</v>
      </c>
      <c r="E184" s="31" t="s">
        <v>1090</v>
      </c>
      <c r="F184" s="64">
        <f>VLOOKUP(G184,Items!J:L,3,FALSE)</f>
        <v>2</v>
      </c>
      <c r="G184" s="31" t="s">
        <v>924</v>
      </c>
      <c r="H184" s="31" t="s">
        <v>1110</v>
      </c>
      <c r="I184" s="64" t="str">
        <f>RIGHT(K184,1)</f>
        <v>2</v>
      </c>
      <c r="J184" s="31"/>
      <c r="K184" s="31" t="s">
        <v>917</v>
      </c>
      <c r="L184" s="62" t="s">
        <v>933</v>
      </c>
      <c r="M184" s="62" t="s">
        <v>1043</v>
      </c>
      <c r="N184" s="61">
        <f>VLOOKUP(O184,Clubs!D:E,2,FALSE)</f>
        <v>37</v>
      </c>
      <c r="O184" s="62" t="s">
        <v>134</v>
      </c>
      <c r="P184" s="61">
        <v>1</v>
      </c>
      <c r="Q184" s="32"/>
      <c r="U184" s="30" t="str">
        <f>"c"&amp;N184&amp;"ag"&amp;D184&amp;"y2d10"&amp;I184</f>
        <v>c37ag5y2d102</v>
      </c>
      <c r="V184" s="30">
        <f>VLOOKUP(U184,Cohorts!A:B,2,FALSE)</f>
        <v>175</v>
      </c>
      <c r="W184" s="30" t="str">
        <f>"            [ 'cohort_id' =&gt; "&amp;V184&amp;",  'team_rank_id' =&gt; "&amp;P184&amp;" ],"</f>
        <v xml:space="preserve">            [ 'cohort_id' =&gt; 175,  'team_rank_id' =&gt; 1 ],</v>
      </c>
      <c r="X184" s="30" t="str">
        <f>"                'competition_id' =&gt; 1, // this is May 2021###                'age_group_id'   =&gt; "&amp;D184&amp;", ###                'start'          =&gt; '"&amp;TEXT(C184,"yyyy-mm-dd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4" s="30" t="str">
        <f t="shared" si="4"/>
        <v xml:space="preserve">            [ 'session_id' =&gt; 34, 'division_id' =&gt; 102 ],</v>
      </c>
      <c r="Z184" s="30" t="str">
        <f t="shared" si="5"/>
        <v xml:space="preserve">            [ 'session_id' =&gt;   34, 'team_rank_id' =&gt; 1 ],</v>
      </c>
    </row>
    <row r="185" spans="1:26" x14ac:dyDescent="0.2">
      <c r="A185" s="30">
        <v>106</v>
      </c>
      <c r="B185" s="30">
        <f>VLOOKUP(C185,Sessions!C:D,2,FALSE)</f>
        <v>34</v>
      </c>
      <c r="C185" s="31">
        <v>44329.8125</v>
      </c>
      <c r="D185" s="64">
        <f>VLOOKUP(E185,'Age Groups'!B:C,2,FALSE)</f>
        <v>5</v>
      </c>
      <c r="E185" s="31" t="s">
        <v>1090</v>
      </c>
      <c r="F185" s="64">
        <f>VLOOKUP(G185,Items!J:L,3,FALSE)</f>
        <v>3</v>
      </c>
      <c r="G185" s="31" t="s">
        <v>928</v>
      </c>
      <c r="H185" s="31" t="s">
        <v>1110</v>
      </c>
      <c r="I185" s="64" t="str">
        <f>RIGHT(K185,1)</f>
        <v>2</v>
      </c>
      <c r="J185" s="31"/>
      <c r="K185" s="31" t="s">
        <v>917</v>
      </c>
      <c r="L185" s="62" t="s">
        <v>933</v>
      </c>
      <c r="M185" s="62" t="s">
        <v>1071</v>
      </c>
      <c r="N185" s="61">
        <f>VLOOKUP(O185,Clubs!D:E,2,FALSE)</f>
        <v>37</v>
      </c>
      <c r="O185" s="62" t="s">
        <v>134</v>
      </c>
      <c r="P185" s="61">
        <v>1</v>
      </c>
      <c r="Q185" s="32"/>
      <c r="U185" s="30" t="str">
        <f>"c"&amp;N185&amp;"ag"&amp;D185&amp;"y2d10"&amp;I185</f>
        <v>c37ag5y2d102</v>
      </c>
      <c r="V185" s="30">
        <f>VLOOKUP(U185,Cohorts!A:B,2,FALSE)</f>
        <v>175</v>
      </c>
      <c r="W185" s="30" t="str">
        <f>"            [ 'cohort_id' =&gt; "&amp;V185&amp;",  'team_rank_id' =&gt; "&amp;P185&amp;" ],"</f>
        <v xml:space="preserve">            [ 'cohort_id' =&gt; 175,  'team_rank_id' =&gt; 1 ],</v>
      </c>
      <c r="X185" s="30" t="str">
        <f>"                'competition_id' =&gt; 1, // this is May 2021###                'age_group_id'   =&gt; "&amp;D185&amp;", ###                'start'          =&gt; '"&amp;TEXT(C185,"yyyy-mm-dd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5" s="30" t="str">
        <f t="shared" si="4"/>
        <v xml:space="preserve">            [ 'session_id' =&gt; 34, 'division_id' =&gt; 102 ],</v>
      </c>
      <c r="Z185" s="30" t="str">
        <f t="shared" si="5"/>
        <v xml:space="preserve">            [ 'session_id' =&gt;   34, 'team_rank_id' =&gt; 1 ],</v>
      </c>
    </row>
    <row r="186" spans="1:26" ht="17" x14ac:dyDescent="0.2">
      <c r="A186" s="30">
        <v>111</v>
      </c>
      <c r="B186" s="30">
        <f>VLOOKUP(C186,Sessions!C:D,2,FALSE)</f>
        <v>34</v>
      </c>
      <c r="C186" s="31">
        <v>44329.8125</v>
      </c>
      <c r="D186" s="64">
        <f>VLOOKUP(E186,'Age Groups'!B:C,2,FALSE)</f>
        <v>5</v>
      </c>
      <c r="E186" s="31" t="s">
        <v>1090</v>
      </c>
      <c r="F186" s="64">
        <f>VLOOKUP(G186,Items!J:L,3,FALSE)</f>
        <v>7</v>
      </c>
      <c r="G186" s="31" t="s">
        <v>926</v>
      </c>
      <c r="H186" s="31" t="s">
        <v>1109</v>
      </c>
      <c r="I186" s="64" t="str">
        <f>RIGHT(K186,1)</f>
        <v>2</v>
      </c>
      <c r="J186" s="31"/>
      <c r="K186" s="31" t="s">
        <v>917</v>
      </c>
      <c r="L186" s="62" t="s">
        <v>933</v>
      </c>
      <c r="M186" s="62" t="s">
        <v>1058</v>
      </c>
      <c r="N186" s="61">
        <f>VLOOKUP(O186,Clubs!D:E,2,FALSE)</f>
        <v>37</v>
      </c>
      <c r="O186" s="62" t="s">
        <v>134</v>
      </c>
      <c r="P186" s="61">
        <v>1</v>
      </c>
      <c r="Q186" s="34" t="s">
        <v>593</v>
      </c>
      <c r="U186" s="30" t="str">
        <f>"c"&amp;N186&amp;"ag"&amp;D186&amp;"y2d10"&amp;I186</f>
        <v>c37ag5y2d102</v>
      </c>
      <c r="V186" s="30">
        <f>VLOOKUP(U186,Cohorts!A:B,2,FALSE)</f>
        <v>175</v>
      </c>
      <c r="W186" s="30" t="str">
        <f>"            [ 'cohort_id' =&gt; "&amp;V186&amp;",  'team_rank_id' =&gt; "&amp;P186&amp;" ],"</f>
        <v xml:space="preserve">            [ 'cohort_id' =&gt; 175,  'team_rank_id' =&gt; 1 ],</v>
      </c>
      <c r="X186" s="30" t="str">
        <f>"                'competition_id' =&gt; 1, // this is May 2021###                'age_group_id'   =&gt; "&amp;D186&amp;", ###                'start'          =&gt; '"&amp;TEXT(C186,"yyyy-mm-dd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6" s="30" t="str">
        <f t="shared" si="4"/>
        <v xml:space="preserve">            [ 'session_id' =&gt; 34, 'division_id' =&gt; 102 ],</v>
      </c>
      <c r="Z186" s="30" t="str">
        <f t="shared" si="5"/>
        <v xml:space="preserve">            [ 'session_id' =&gt;   34, 'team_rank_id' =&gt; 1 ],</v>
      </c>
    </row>
    <row r="187" spans="1:26" x14ac:dyDescent="0.2">
      <c r="A187" s="30">
        <v>94</v>
      </c>
      <c r="B187" s="30">
        <f>VLOOKUP(C187,Sessions!C:D,2,FALSE)</f>
        <v>34</v>
      </c>
      <c r="C187" s="31">
        <v>44329.8125</v>
      </c>
      <c r="D187" s="64">
        <f>VLOOKUP(E187,'Age Groups'!B:C,2,FALSE)</f>
        <v>5</v>
      </c>
      <c r="E187" s="31" t="s">
        <v>1090</v>
      </c>
      <c r="F187" s="64">
        <f>VLOOKUP(G187,Items!J:L,3,FALSE)</f>
        <v>2</v>
      </c>
      <c r="G187" s="31" t="s">
        <v>924</v>
      </c>
      <c r="H187" s="31" t="s">
        <v>1110</v>
      </c>
      <c r="I187" s="64" t="str">
        <f>RIGHT(K187,1)</f>
        <v>2</v>
      </c>
      <c r="J187" s="31"/>
      <c r="K187" s="31" t="s">
        <v>917</v>
      </c>
      <c r="L187" s="62" t="s">
        <v>933</v>
      </c>
      <c r="M187" s="62" t="s">
        <v>987</v>
      </c>
      <c r="N187" s="61">
        <f>VLOOKUP(O187,Clubs!D:E,2,FALSE)</f>
        <v>15</v>
      </c>
      <c r="O187" s="62" t="s">
        <v>1087</v>
      </c>
      <c r="P187" s="61">
        <v>1</v>
      </c>
      <c r="Q187" s="32"/>
      <c r="U187" s="30" t="str">
        <f>"c"&amp;N187&amp;"ag"&amp;D187&amp;"y2d10"&amp;I187</f>
        <v>c15ag5y2d102</v>
      </c>
      <c r="V187" s="30">
        <f>VLOOKUP(U187,Cohorts!A:B,2,FALSE)</f>
        <v>47</v>
      </c>
      <c r="W187" s="30" t="str">
        <f>"            [ 'cohort_id' =&gt; "&amp;V187&amp;",  'team_rank_id' =&gt; "&amp;P187&amp;" ],"</f>
        <v xml:space="preserve">            [ 'cohort_id' =&gt; 47,  'team_rank_id' =&gt; 1 ],</v>
      </c>
      <c r="X187" s="30" t="str">
        <f>"                'competition_id' =&gt; 1, // this is May 2021###                'age_group_id'   =&gt; "&amp;D187&amp;", ###                'start'          =&gt; '"&amp;TEXT(C187,"yyyy-mm-dd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7" s="30" t="str">
        <f t="shared" si="4"/>
        <v xml:space="preserve">            [ 'session_id' =&gt; 34, 'division_id' =&gt; 102 ],</v>
      </c>
      <c r="Z187" s="30" t="str">
        <f t="shared" si="5"/>
        <v xml:space="preserve">            [ 'session_id' =&gt;   34, 'team_rank_id' =&gt; 1 ],</v>
      </c>
    </row>
    <row r="188" spans="1:26" x14ac:dyDescent="0.2">
      <c r="A188" s="30">
        <v>103</v>
      </c>
      <c r="B188" s="30">
        <f>VLOOKUP(C188,Sessions!C:D,2,FALSE)</f>
        <v>34</v>
      </c>
      <c r="C188" s="31">
        <v>44329.8125</v>
      </c>
      <c r="D188" s="64">
        <f>VLOOKUP(E188,'Age Groups'!B:C,2,FALSE)</f>
        <v>5</v>
      </c>
      <c r="E188" s="31" t="s">
        <v>1090</v>
      </c>
      <c r="F188" s="64">
        <f>VLOOKUP(G188,Items!J:L,3,FALSE)</f>
        <v>3</v>
      </c>
      <c r="G188" s="31" t="s">
        <v>928</v>
      </c>
      <c r="H188" s="31" t="s">
        <v>1110</v>
      </c>
      <c r="I188" s="64" t="str">
        <f>RIGHT(K188,1)</f>
        <v>2</v>
      </c>
      <c r="J188" s="31"/>
      <c r="K188" s="31" t="s">
        <v>917</v>
      </c>
      <c r="L188" s="62" t="s">
        <v>933</v>
      </c>
      <c r="M188" s="62" t="s">
        <v>1043</v>
      </c>
      <c r="N188" s="61">
        <f>VLOOKUP(O188,Clubs!D:E,2,FALSE)</f>
        <v>15</v>
      </c>
      <c r="O188" s="62" t="s">
        <v>1087</v>
      </c>
      <c r="P188" s="61">
        <v>1</v>
      </c>
      <c r="Q188" s="32"/>
      <c r="U188" s="30" t="str">
        <f>"c"&amp;N188&amp;"ag"&amp;D188&amp;"y2d10"&amp;I188</f>
        <v>c15ag5y2d102</v>
      </c>
      <c r="V188" s="30">
        <f>VLOOKUP(U188,Cohorts!A:B,2,FALSE)</f>
        <v>47</v>
      </c>
      <c r="W188" s="30" t="str">
        <f>"            [ 'cohort_id' =&gt; "&amp;V188&amp;",  'team_rank_id' =&gt; "&amp;P188&amp;" ],"</f>
        <v xml:space="preserve">            [ 'cohort_id' =&gt; 47,  'team_rank_id' =&gt; 1 ],</v>
      </c>
      <c r="X188" s="30" t="str">
        <f>"                'competition_id' =&gt; 1, // this is May 2021###                'age_group_id'   =&gt; "&amp;D188&amp;", ###                'start'          =&gt; '"&amp;TEXT(C188,"yyyy-mm-dd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8" s="30" t="str">
        <f t="shared" si="4"/>
        <v xml:space="preserve">            [ 'session_id' =&gt; 34, 'division_id' =&gt; 102 ],</v>
      </c>
      <c r="Z188" s="30" t="str">
        <f t="shared" si="5"/>
        <v xml:space="preserve">            [ 'session_id' =&gt;   34, 'team_rank_id' =&gt; 1 ],</v>
      </c>
    </row>
    <row r="189" spans="1:26" ht="17" x14ac:dyDescent="0.2">
      <c r="A189" s="30">
        <v>113</v>
      </c>
      <c r="B189" s="30">
        <f>VLOOKUP(C189,Sessions!C:D,2,FALSE)</f>
        <v>34</v>
      </c>
      <c r="C189" s="31">
        <v>44329.8125</v>
      </c>
      <c r="D189" s="64">
        <f>VLOOKUP(E189,'Age Groups'!B:C,2,FALSE)</f>
        <v>5</v>
      </c>
      <c r="E189" s="31" t="s">
        <v>1090</v>
      </c>
      <c r="F189" s="64">
        <f>VLOOKUP(G189,Items!J:L,3,FALSE)</f>
        <v>7</v>
      </c>
      <c r="G189" s="31" t="s">
        <v>926</v>
      </c>
      <c r="H189" s="31" t="s">
        <v>1109</v>
      </c>
      <c r="I189" s="64" t="str">
        <f>RIGHT(K189,1)</f>
        <v>2</v>
      </c>
      <c r="J189" s="31"/>
      <c r="K189" s="31" t="s">
        <v>917</v>
      </c>
      <c r="L189" s="62" t="s">
        <v>933</v>
      </c>
      <c r="M189" s="62" t="s">
        <v>1071</v>
      </c>
      <c r="N189" s="61">
        <f>VLOOKUP(O189,Clubs!D:E,2,FALSE)</f>
        <v>15</v>
      </c>
      <c r="O189" s="62" t="s">
        <v>1087</v>
      </c>
      <c r="P189" s="61">
        <v>1</v>
      </c>
      <c r="Q189" s="34" t="s">
        <v>595</v>
      </c>
      <c r="U189" s="30" t="str">
        <f>"c"&amp;N189&amp;"ag"&amp;D189&amp;"y2d10"&amp;I189</f>
        <v>c15ag5y2d102</v>
      </c>
      <c r="V189" s="30">
        <f>VLOOKUP(U189,Cohorts!A:B,2,FALSE)</f>
        <v>47</v>
      </c>
      <c r="W189" s="30" t="str">
        <f>"            [ 'cohort_id' =&gt; "&amp;V189&amp;",  'team_rank_id' =&gt; "&amp;P189&amp;" ],"</f>
        <v xml:space="preserve">            [ 'cohort_id' =&gt; 47,  'team_rank_id' =&gt; 1 ],</v>
      </c>
      <c r="X189" s="30" t="str">
        <f>"                'competition_id' =&gt; 1, // this is May 2021###                'age_group_id'   =&gt; "&amp;D189&amp;", ###                'start'          =&gt; '"&amp;TEXT(C189,"yyyy-mm-dd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89" s="30" t="str">
        <f t="shared" si="4"/>
        <v xml:space="preserve">            [ 'session_id' =&gt; 34, 'division_id' =&gt; 102 ],</v>
      </c>
      <c r="Z189" s="30" t="str">
        <f t="shared" si="5"/>
        <v xml:space="preserve">            [ 'session_id' =&gt;   34, 'team_rank_id' =&gt; 1 ],</v>
      </c>
    </row>
    <row r="190" spans="1:26" x14ac:dyDescent="0.2">
      <c r="A190" s="30">
        <v>95</v>
      </c>
      <c r="B190" s="30">
        <f>VLOOKUP(C190,Sessions!C:D,2,FALSE)</f>
        <v>34</v>
      </c>
      <c r="C190" s="31">
        <v>44329.8125</v>
      </c>
      <c r="D190" s="64">
        <f>VLOOKUP(E190,'Age Groups'!B:C,2,FALSE)</f>
        <v>5</v>
      </c>
      <c r="E190" s="31" t="s">
        <v>1090</v>
      </c>
      <c r="F190" s="64">
        <f>VLOOKUP(G190,Items!J:L,3,FALSE)</f>
        <v>2</v>
      </c>
      <c r="G190" s="31" t="s">
        <v>924</v>
      </c>
      <c r="H190" s="31" t="s">
        <v>1110</v>
      </c>
      <c r="I190" s="64" t="str">
        <f>RIGHT(K190,1)</f>
        <v>2</v>
      </c>
      <c r="J190" s="31"/>
      <c r="K190" s="31" t="s">
        <v>917</v>
      </c>
      <c r="L190" s="32" t="s">
        <v>933</v>
      </c>
      <c r="M190" s="32" t="s">
        <v>1018</v>
      </c>
      <c r="N190" s="61">
        <f>VLOOKUP(O190,Clubs!D:E,2,FALSE)</f>
        <v>2</v>
      </c>
      <c r="O190" s="32" t="s">
        <v>185</v>
      </c>
      <c r="P190" s="32" t="s">
        <v>939</v>
      </c>
      <c r="Q190" s="32"/>
      <c r="U190" s="30" t="str">
        <f>"c"&amp;N190&amp;"ag"&amp;D190&amp;"y2d10"&amp;I190</f>
        <v>c2ag5y2d102</v>
      </c>
      <c r="V190" s="30">
        <f>VLOOKUP(U190,Cohorts!A:B,2,FALSE)</f>
        <v>78</v>
      </c>
      <c r="W190" s="30" t="str">
        <f>"            [ 'cohort_id' =&gt; "&amp;V190&amp;",  'team_rank_id' =&gt; "&amp;P190&amp;" ],"</f>
        <v xml:space="preserve">            [ 'cohort_id' =&gt; 78,  'team_rank_id' =&gt; 1 ],</v>
      </c>
      <c r="X190" s="30" t="str">
        <f>"                'competition_id' =&gt; 1, // this is May 2021###                'age_group_id'   =&gt; "&amp;D190&amp;", ###                'start'          =&gt; '"&amp;TEXT(C190,"yyyy-mm-dd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0" s="30" t="str">
        <f t="shared" si="4"/>
        <v xml:space="preserve">            [ 'session_id' =&gt; 34, 'division_id' =&gt; 102 ],</v>
      </c>
      <c r="Z190" s="30" t="str">
        <f t="shared" si="5"/>
        <v xml:space="preserve">            [ 'session_id' =&gt;   34, 'team_rank_id' =&gt; 1 ],</v>
      </c>
    </row>
    <row r="191" spans="1:26" x14ac:dyDescent="0.2">
      <c r="A191" s="30">
        <v>101</v>
      </c>
      <c r="B191" s="30">
        <f>VLOOKUP(C191,Sessions!C:D,2,FALSE)</f>
        <v>34</v>
      </c>
      <c r="C191" s="31">
        <v>44329.8125</v>
      </c>
      <c r="D191" s="64">
        <f>VLOOKUP(E191,'Age Groups'!B:C,2,FALSE)</f>
        <v>5</v>
      </c>
      <c r="E191" s="31" t="s">
        <v>1090</v>
      </c>
      <c r="F191" s="64">
        <f>VLOOKUP(G191,Items!J:L,3,FALSE)</f>
        <v>3</v>
      </c>
      <c r="G191" s="31" t="s">
        <v>928</v>
      </c>
      <c r="H191" s="31" t="s">
        <v>1110</v>
      </c>
      <c r="I191" s="64" t="str">
        <f>RIGHT(K191,1)</f>
        <v>2</v>
      </c>
      <c r="J191" s="31"/>
      <c r="K191" s="31" t="s">
        <v>917</v>
      </c>
      <c r="L191" s="32" t="s">
        <v>933</v>
      </c>
      <c r="M191" s="32" t="s">
        <v>987</v>
      </c>
      <c r="N191" s="61">
        <f>VLOOKUP(O191,Clubs!D:E,2,FALSE)</f>
        <v>2</v>
      </c>
      <c r="O191" s="32" t="s">
        <v>185</v>
      </c>
      <c r="P191" s="32" t="s">
        <v>939</v>
      </c>
      <c r="Q191" s="32"/>
      <c r="U191" s="30" t="str">
        <f>"c"&amp;N191&amp;"ag"&amp;D191&amp;"y2d10"&amp;I191</f>
        <v>c2ag5y2d102</v>
      </c>
      <c r="V191" s="30">
        <f>VLOOKUP(U191,Cohorts!A:B,2,FALSE)</f>
        <v>78</v>
      </c>
      <c r="W191" s="30" t="str">
        <f>"            [ 'cohort_id' =&gt; "&amp;V191&amp;",  'team_rank_id' =&gt; "&amp;P191&amp;" ],"</f>
        <v xml:space="preserve">            [ 'cohort_id' =&gt; 78,  'team_rank_id' =&gt; 1 ],</v>
      </c>
      <c r="X191" s="30" t="str">
        <f>"                'competition_id' =&gt; 1, // this is May 2021###                'age_group_id'   =&gt; "&amp;D191&amp;", ###                'start'          =&gt; '"&amp;TEXT(C191,"yyyy-mm-dd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1" s="30" t="str">
        <f t="shared" si="4"/>
        <v xml:space="preserve">            [ 'session_id' =&gt; 34, 'division_id' =&gt; 102 ],</v>
      </c>
      <c r="Z191" s="30" t="str">
        <f t="shared" si="5"/>
        <v xml:space="preserve">            [ 'session_id' =&gt;   34, 'team_rank_id' =&gt; 1 ],</v>
      </c>
    </row>
    <row r="192" spans="1:26" ht="17" x14ac:dyDescent="0.2">
      <c r="A192" s="30">
        <v>109</v>
      </c>
      <c r="B192" s="30">
        <f>VLOOKUP(C192,Sessions!C:D,2,FALSE)</f>
        <v>34</v>
      </c>
      <c r="C192" s="31">
        <v>44329.8125</v>
      </c>
      <c r="D192" s="64">
        <f>VLOOKUP(E192,'Age Groups'!B:C,2,FALSE)</f>
        <v>5</v>
      </c>
      <c r="E192" s="31" t="s">
        <v>1090</v>
      </c>
      <c r="F192" s="64">
        <f>VLOOKUP(G192,Items!J:L,3,FALSE)</f>
        <v>7</v>
      </c>
      <c r="G192" s="31" t="s">
        <v>926</v>
      </c>
      <c r="H192" s="31" t="s">
        <v>1109</v>
      </c>
      <c r="I192" s="64" t="str">
        <f>RIGHT(K192,1)</f>
        <v>2</v>
      </c>
      <c r="J192" s="31"/>
      <c r="K192" s="31" t="s">
        <v>917</v>
      </c>
      <c r="L192" s="32" t="s">
        <v>933</v>
      </c>
      <c r="M192" s="32" t="s">
        <v>1018</v>
      </c>
      <c r="N192" s="61">
        <f>VLOOKUP(O192,Clubs!D:E,2,FALSE)</f>
        <v>2</v>
      </c>
      <c r="O192" s="32" t="s">
        <v>185</v>
      </c>
      <c r="P192" s="32" t="s">
        <v>939</v>
      </c>
      <c r="Q192" s="34" t="s">
        <v>591</v>
      </c>
      <c r="U192" s="30" t="str">
        <f>"c"&amp;N192&amp;"ag"&amp;D192&amp;"y2d10"&amp;I192</f>
        <v>c2ag5y2d102</v>
      </c>
      <c r="V192" s="30">
        <f>VLOOKUP(U192,Cohorts!A:B,2,FALSE)</f>
        <v>78</v>
      </c>
      <c r="W192" s="30" t="str">
        <f>"            [ 'cohort_id' =&gt; "&amp;V192&amp;",  'team_rank_id' =&gt; "&amp;P192&amp;" ],"</f>
        <v xml:space="preserve">            [ 'cohort_id' =&gt; 78,  'team_rank_id' =&gt; 1 ],</v>
      </c>
      <c r="X192" s="30" t="str">
        <f>"                'competition_id' =&gt; 1, // this is May 2021###                'age_group_id'   =&gt; "&amp;D192&amp;", ###                'start'          =&gt; '"&amp;TEXT(C192,"yyyy-mm-dd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2" s="30" t="str">
        <f t="shared" si="4"/>
        <v xml:space="preserve">            [ 'session_id' =&gt; 34, 'division_id' =&gt; 102 ],</v>
      </c>
      <c r="Z192" s="30" t="str">
        <f t="shared" si="5"/>
        <v xml:space="preserve">            [ 'session_id' =&gt;   34, 'team_rank_id' =&gt; 1 ],</v>
      </c>
    </row>
    <row r="193" spans="1:26" x14ac:dyDescent="0.2">
      <c r="A193" s="30">
        <v>93</v>
      </c>
      <c r="B193" s="30">
        <f>VLOOKUP(C193,Sessions!C:D,2,FALSE)</f>
        <v>34</v>
      </c>
      <c r="C193" s="31">
        <v>44329.8125</v>
      </c>
      <c r="D193" s="64">
        <f>VLOOKUP(E193,'Age Groups'!B:C,2,FALSE)</f>
        <v>5</v>
      </c>
      <c r="E193" s="31" t="s">
        <v>1090</v>
      </c>
      <c r="F193" s="64">
        <f>VLOOKUP(G193,Items!J:L,3,FALSE)</f>
        <v>2</v>
      </c>
      <c r="G193" s="31" t="s">
        <v>924</v>
      </c>
      <c r="H193" s="31" t="s">
        <v>1110</v>
      </c>
      <c r="I193" s="64" t="str">
        <f>RIGHT(K193,1)</f>
        <v>2</v>
      </c>
      <c r="J193" s="31"/>
      <c r="K193" s="31" t="s">
        <v>917</v>
      </c>
      <c r="L193" s="32" t="s">
        <v>933</v>
      </c>
      <c r="M193" s="32" t="s">
        <v>939</v>
      </c>
      <c r="N193" s="61">
        <f>VLOOKUP(O193,Clubs!D:E,2,FALSE)</f>
        <v>2</v>
      </c>
      <c r="O193" s="32" t="s">
        <v>185</v>
      </c>
      <c r="P193" s="32" t="s">
        <v>987</v>
      </c>
      <c r="Q193" s="32"/>
      <c r="U193" s="30" t="str">
        <f>"c"&amp;N193&amp;"ag"&amp;D193&amp;"y2d10"&amp;I193</f>
        <v>c2ag5y2d102</v>
      </c>
      <c r="V193" s="30">
        <f>VLOOKUP(U193,Cohorts!A:B,2,FALSE)</f>
        <v>78</v>
      </c>
      <c r="W193" s="30" t="str">
        <f>"            [ 'cohort_id' =&gt; "&amp;V193&amp;",  'team_rank_id' =&gt; "&amp;P193&amp;" ],"</f>
        <v xml:space="preserve">            [ 'cohort_id' =&gt; 78,  'team_rank_id' =&gt; 2 ],</v>
      </c>
      <c r="X193" s="30" t="str">
        <f>"                'competition_id' =&gt; 1, // this is May 2021###                'age_group_id'   =&gt; "&amp;D193&amp;", ###                'start'          =&gt; '"&amp;TEXT(C193,"yyyy-mm-dd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3" s="30" t="str">
        <f t="shared" si="4"/>
        <v xml:space="preserve">            [ 'session_id' =&gt; 34, 'division_id' =&gt; 102 ],</v>
      </c>
      <c r="Z193" s="30" t="str">
        <f t="shared" si="5"/>
        <v xml:space="preserve">            [ 'session_id' =&gt;   34, 'team_rank_id' =&gt; 2 ],</v>
      </c>
    </row>
    <row r="194" spans="1:26" x14ac:dyDescent="0.2">
      <c r="A194" s="30">
        <v>100</v>
      </c>
      <c r="B194" s="30">
        <f>VLOOKUP(C194,Sessions!C:D,2,FALSE)</f>
        <v>34</v>
      </c>
      <c r="C194" s="31">
        <v>44329.8125</v>
      </c>
      <c r="D194" s="64">
        <f>VLOOKUP(E194,'Age Groups'!B:C,2,FALSE)</f>
        <v>5</v>
      </c>
      <c r="E194" s="31" t="s">
        <v>1090</v>
      </c>
      <c r="F194" s="64">
        <f>VLOOKUP(G194,Items!J:L,3,FALSE)</f>
        <v>3</v>
      </c>
      <c r="G194" s="31" t="s">
        <v>928</v>
      </c>
      <c r="H194" s="31" t="s">
        <v>1110</v>
      </c>
      <c r="I194" s="64" t="str">
        <f>RIGHT(K194,1)</f>
        <v>2</v>
      </c>
      <c r="J194" s="31"/>
      <c r="K194" s="31" t="s">
        <v>917</v>
      </c>
      <c r="L194" s="32" t="s">
        <v>933</v>
      </c>
      <c r="M194" s="32" t="s">
        <v>939</v>
      </c>
      <c r="N194" s="61">
        <f>VLOOKUP(O194,Clubs!D:E,2,FALSE)</f>
        <v>2</v>
      </c>
      <c r="O194" s="32" t="s">
        <v>185</v>
      </c>
      <c r="P194" s="32" t="s">
        <v>987</v>
      </c>
      <c r="Q194" s="32"/>
      <c r="U194" s="30" t="str">
        <f>"c"&amp;N194&amp;"ag"&amp;D194&amp;"y2d10"&amp;I194</f>
        <v>c2ag5y2d102</v>
      </c>
      <c r="V194" s="30">
        <f>VLOOKUP(U194,Cohorts!A:B,2,FALSE)</f>
        <v>78</v>
      </c>
      <c r="W194" s="30" t="str">
        <f>"            [ 'cohort_id' =&gt; "&amp;V194&amp;",  'team_rank_id' =&gt; "&amp;P194&amp;" ],"</f>
        <v xml:space="preserve">            [ 'cohort_id' =&gt; 78,  'team_rank_id' =&gt; 2 ],</v>
      </c>
      <c r="X194" s="30" t="str">
        <f>"                'competition_id' =&gt; 1, // this is May 2021###                'age_group_id'   =&gt; "&amp;D194&amp;", ###                'start'          =&gt; '"&amp;TEXT(C194,"yyyy-mm-dd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4" s="30" t="str">
        <f t="shared" si="4"/>
        <v xml:space="preserve">            [ 'session_id' =&gt; 34, 'division_id' =&gt; 102 ],</v>
      </c>
      <c r="Z194" s="30" t="str">
        <f t="shared" si="5"/>
        <v xml:space="preserve">            [ 'session_id' =&gt;   34, 'team_rank_id' =&gt; 2 ],</v>
      </c>
    </row>
    <row r="195" spans="1:26" x14ac:dyDescent="0.2">
      <c r="A195" s="30">
        <v>107</v>
      </c>
      <c r="B195" s="30">
        <f>VLOOKUP(C195,Sessions!C:D,2,FALSE)</f>
        <v>34</v>
      </c>
      <c r="C195" s="31">
        <v>44329.8125</v>
      </c>
      <c r="D195" s="64">
        <f>VLOOKUP(E195,'Age Groups'!B:C,2,FALSE)</f>
        <v>5</v>
      </c>
      <c r="E195" s="31" t="s">
        <v>1090</v>
      </c>
      <c r="F195" s="64">
        <f>VLOOKUP(G195,Items!J:L,3,FALSE)</f>
        <v>7</v>
      </c>
      <c r="G195" s="31" t="s">
        <v>926</v>
      </c>
      <c r="H195" s="31" t="s">
        <v>1109</v>
      </c>
      <c r="I195" s="64" t="str">
        <f>RIGHT(K195,1)</f>
        <v>2</v>
      </c>
      <c r="J195" s="31"/>
      <c r="K195" s="31" t="s">
        <v>917</v>
      </c>
      <c r="L195" s="32" t="s">
        <v>933</v>
      </c>
      <c r="M195" s="32" t="s">
        <v>939</v>
      </c>
      <c r="N195" s="61">
        <f>VLOOKUP(O195,Clubs!D:E,2,FALSE)</f>
        <v>2</v>
      </c>
      <c r="O195" s="32" t="s">
        <v>185</v>
      </c>
      <c r="P195" s="32" t="s">
        <v>987</v>
      </c>
      <c r="Q195" s="33"/>
      <c r="U195" s="30" t="str">
        <f>"c"&amp;N195&amp;"ag"&amp;D195&amp;"y2d10"&amp;I195</f>
        <v>c2ag5y2d102</v>
      </c>
      <c r="V195" s="30">
        <f>VLOOKUP(U195,Cohorts!A:B,2,FALSE)</f>
        <v>78</v>
      </c>
      <c r="W195" s="30" t="str">
        <f>"            [ 'cohort_id' =&gt; "&amp;V195&amp;",  'team_rank_id' =&gt; "&amp;P195&amp;" ],"</f>
        <v xml:space="preserve">            [ 'cohort_id' =&gt; 78,  'team_rank_id' =&gt; 2 ],</v>
      </c>
      <c r="X195" s="30" t="str">
        <f>"                'competition_id' =&gt; 1, // this is May 2021###                'age_group_id'   =&gt; "&amp;D195&amp;", ###                'start'          =&gt; '"&amp;TEXT(C195,"yyyy-mm-dd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5" s="30" t="str">
        <f t="shared" ref="Y195:Y258" si="6" xml:space="preserve"> "            [ 'session_id' =&gt; "&amp;B195&amp;", 'division_id' =&gt; 10"&amp;I195&amp;" ],"</f>
        <v xml:space="preserve">            [ 'session_id' =&gt; 34, 'division_id' =&gt; 102 ],</v>
      </c>
      <c r="Z195" s="30" t="str">
        <f t="shared" ref="Z195:Z258" si="7">"            [ 'session_id' =&gt;   "&amp;B195&amp;", 'team_rank_id' =&gt; "&amp;P195&amp;" ],"</f>
        <v xml:space="preserve">            [ 'session_id' =&gt;   34, 'team_rank_id' =&gt; 2 ],</v>
      </c>
    </row>
    <row r="196" spans="1:26" x14ac:dyDescent="0.2">
      <c r="A196" s="30">
        <v>97</v>
      </c>
      <c r="B196" s="30">
        <f>VLOOKUP(C196,Sessions!C:D,2,FALSE)</f>
        <v>34</v>
      </c>
      <c r="C196" s="31">
        <v>44329.8125</v>
      </c>
      <c r="D196" s="64">
        <f>VLOOKUP(E196,'Age Groups'!B:C,2,FALSE)</f>
        <v>5</v>
      </c>
      <c r="E196" s="31" t="s">
        <v>1090</v>
      </c>
      <c r="F196" s="64">
        <f>VLOOKUP(G196,Items!J:L,3,FALSE)</f>
        <v>2</v>
      </c>
      <c r="G196" s="31" t="s">
        <v>924</v>
      </c>
      <c r="H196" s="31" t="s">
        <v>1110</v>
      </c>
      <c r="I196" s="64" t="str">
        <f>RIGHT(K196,1)</f>
        <v>2</v>
      </c>
      <c r="J196" s="31"/>
      <c r="K196" s="31" t="s">
        <v>917</v>
      </c>
      <c r="L196" s="62" t="s">
        <v>933</v>
      </c>
      <c r="M196" s="62" t="s">
        <v>1058</v>
      </c>
      <c r="N196" s="61">
        <f>VLOOKUP(O196,Clubs!D:E,2,FALSE)</f>
        <v>21</v>
      </c>
      <c r="O196" s="62" t="s">
        <v>78</v>
      </c>
      <c r="P196" s="61">
        <v>1</v>
      </c>
      <c r="Q196" s="32"/>
      <c r="U196" s="30" t="str">
        <f>"c"&amp;N196&amp;"ag"&amp;D196&amp;"y2d10"&amp;I196</f>
        <v>c21ag5y2d102</v>
      </c>
      <c r="V196" s="30">
        <f>VLOOKUP(U196,Cohorts!A:B,2,FALSE)</f>
        <v>87</v>
      </c>
      <c r="W196" s="30" t="str">
        <f>"            [ 'cohort_id' =&gt; "&amp;V196&amp;",  'team_rank_id' =&gt; "&amp;P196&amp;" ],"</f>
        <v xml:space="preserve">            [ 'cohort_id' =&gt; 87,  'team_rank_id' =&gt; 1 ],</v>
      </c>
      <c r="X196" s="30" t="str">
        <f>"                'competition_id' =&gt; 1, // this is May 2021###                'age_group_id'   =&gt; "&amp;D196&amp;", ###                'start'          =&gt; '"&amp;TEXT(C196,"yyyy-mm-dd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6" s="30" t="str">
        <f t="shared" si="6"/>
        <v xml:space="preserve">            [ 'session_id' =&gt; 34, 'division_id' =&gt; 102 ],</v>
      </c>
      <c r="Z196" s="30" t="str">
        <f t="shared" si="7"/>
        <v xml:space="preserve">            [ 'session_id' =&gt;   34, 'team_rank_id' =&gt; 1 ],</v>
      </c>
    </row>
    <row r="197" spans="1:26" x14ac:dyDescent="0.2">
      <c r="A197" s="30">
        <v>104</v>
      </c>
      <c r="B197" s="30">
        <f>VLOOKUP(C197,Sessions!C:D,2,FALSE)</f>
        <v>34</v>
      </c>
      <c r="C197" s="31">
        <v>44329.8125</v>
      </c>
      <c r="D197" s="64">
        <f>VLOOKUP(E197,'Age Groups'!B:C,2,FALSE)</f>
        <v>5</v>
      </c>
      <c r="E197" s="31" t="s">
        <v>1090</v>
      </c>
      <c r="F197" s="64">
        <f>VLOOKUP(G197,Items!J:L,3,FALSE)</f>
        <v>3</v>
      </c>
      <c r="G197" s="31" t="s">
        <v>928</v>
      </c>
      <c r="H197" s="31" t="s">
        <v>1110</v>
      </c>
      <c r="I197" s="64" t="str">
        <f>RIGHT(K197,1)</f>
        <v>2</v>
      </c>
      <c r="J197" s="31"/>
      <c r="K197" s="31" t="s">
        <v>917</v>
      </c>
      <c r="L197" s="62" t="s">
        <v>933</v>
      </c>
      <c r="M197" s="62" t="s">
        <v>1058</v>
      </c>
      <c r="N197" s="61">
        <f>VLOOKUP(O197,Clubs!D:E,2,FALSE)</f>
        <v>21</v>
      </c>
      <c r="O197" s="62" t="s">
        <v>78</v>
      </c>
      <c r="P197" s="61">
        <v>1</v>
      </c>
      <c r="Q197" s="32"/>
      <c r="U197" s="30" t="str">
        <f>"c"&amp;N197&amp;"ag"&amp;D197&amp;"y2d10"&amp;I197</f>
        <v>c21ag5y2d102</v>
      </c>
      <c r="V197" s="30">
        <f>VLOOKUP(U197,Cohorts!A:B,2,FALSE)</f>
        <v>87</v>
      </c>
      <c r="W197" s="30" t="str">
        <f>"            [ 'cohort_id' =&gt; "&amp;V197&amp;",  'team_rank_id' =&gt; "&amp;P197&amp;" ],"</f>
        <v xml:space="preserve">            [ 'cohort_id' =&gt; 87,  'team_rank_id' =&gt; 1 ],</v>
      </c>
      <c r="X197" s="30" t="str">
        <f>"                'competition_id' =&gt; 1, // this is May 2021###                'age_group_id'   =&gt; "&amp;D197&amp;", ###                'start'          =&gt; '"&amp;TEXT(C197,"yyyy-mm-dd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7" s="30" t="str">
        <f t="shared" si="6"/>
        <v xml:space="preserve">            [ 'session_id' =&gt; 34, 'division_id' =&gt; 102 ],</v>
      </c>
      <c r="Z197" s="30" t="str">
        <f t="shared" si="7"/>
        <v xml:space="preserve">            [ 'session_id' =&gt;   34, 'team_rank_id' =&gt; 1 ],</v>
      </c>
    </row>
    <row r="198" spans="1:26" ht="17" x14ac:dyDescent="0.2">
      <c r="A198" s="30">
        <v>112</v>
      </c>
      <c r="B198" s="30">
        <f>VLOOKUP(C198,Sessions!C:D,2,FALSE)</f>
        <v>34</v>
      </c>
      <c r="C198" s="31">
        <v>44329.8125</v>
      </c>
      <c r="D198" s="64">
        <f>VLOOKUP(E198,'Age Groups'!B:C,2,FALSE)</f>
        <v>5</v>
      </c>
      <c r="E198" s="31" t="s">
        <v>1090</v>
      </c>
      <c r="F198" s="64">
        <f>VLOOKUP(G198,Items!J:L,3,FALSE)</f>
        <v>7</v>
      </c>
      <c r="G198" s="31" t="s">
        <v>926</v>
      </c>
      <c r="H198" s="31" t="s">
        <v>1109</v>
      </c>
      <c r="I198" s="64" t="str">
        <f>RIGHT(K198,1)</f>
        <v>2</v>
      </c>
      <c r="J198" s="31"/>
      <c r="K198" s="31" t="s">
        <v>917</v>
      </c>
      <c r="L198" s="62" t="s">
        <v>933</v>
      </c>
      <c r="M198" s="62" t="s">
        <v>1068</v>
      </c>
      <c r="N198" s="61">
        <f>VLOOKUP(O198,Clubs!D:E,2,FALSE)</f>
        <v>21</v>
      </c>
      <c r="O198" s="62" t="s">
        <v>78</v>
      </c>
      <c r="P198" s="61">
        <v>1</v>
      </c>
      <c r="Q198" s="34" t="s">
        <v>594</v>
      </c>
      <c r="U198" s="30" t="str">
        <f>"c"&amp;N198&amp;"ag"&amp;D198&amp;"y2d10"&amp;I198</f>
        <v>c21ag5y2d102</v>
      </c>
      <c r="V198" s="30">
        <f>VLOOKUP(U198,Cohorts!A:B,2,FALSE)</f>
        <v>87</v>
      </c>
      <c r="W198" s="30" t="str">
        <f>"            [ 'cohort_id' =&gt; "&amp;V198&amp;",  'team_rank_id' =&gt; "&amp;P198&amp;" ],"</f>
        <v xml:space="preserve">            [ 'cohort_id' =&gt; 87,  'team_rank_id' =&gt; 1 ],</v>
      </c>
      <c r="X198" s="30" t="str">
        <f>"                'competition_id' =&gt; 1, // this is May 2021###                'age_group_id'   =&gt; "&amp;D198&amp;", ###                'start'          =&gt; '"&amp;TEXT(C198,"yyyy-mm-dd hh:mm:ss")&amp;"', ###            ], ["</f>
        <v xml:space="preserve">                'competition_id' =&gt; 1, // this is May 2021###                'age_group_id'   =&gt; 5, ###                'start'          =&gt; '2021-05-13 19:30:00', ###            ], [</v>
      </c>
      <c r="Y198" s="30" t="str">
        <f t="shared" si="6"/>
        <v xml:space="preserve">            [ 'session_id' =&gt; 34, 'division_id' =&gt; 102 ],</v>
      </c>
      <c r="Z198" s="30" t="str">
        <f t="shared" si="7"/>
        <v xml:space="preserve">            [ 'session_id' =&gt;   34, 'team_rank_id' =&gt; 1 ],</v>
      </c>
    </row>
    <row r="199" spans="1:26" x14ac:dyDescent="0.2">
      <c r="A199" s="30">
        <v>263</v>
      </c>
      <c r="B199" s="30">
        <f>VLOOKUP(C199,Sessions!C:D,2,FALSE)</f>
        <v>40</v>
      </c>
      <c r="C199" s="31">
        <v>44337.8125</v>
      </c>
      <c r="D199" s="64">
        <f>VLOOKUP(E199,'Age Groups'!B:C,2,FALSE)</f>
        <v>3</v>
      </c>
      <c r="E199" s="31" t="s">
        <v>1149</v>
      </c>
      <c r="F199" s="64">
        <f>VLOOKUP(G199,Items!J:L,3,FALSE)</f>
        <v>1</v>
      </c>
      <c r="G199" s="31" t="s">
        <v>921</v>
      </c>
      <c r="H199" s="31" t="s">
        <v>1110</v>
      </c>
      <c r="I199" s="64" t="str">
        <f>RIGHT(K199,1)</f>
        <v>1</v>
      </c>
      <c r="J199" s="31"/>
      <c r="K199" s="31" t="s">
        <v>923</v>
      </c>
      <c r="L199" s="61" t="s">
        <v>932</v>
      </c>
      <c r="M199" s="61" t="s">
        <v>1018</v>
      </c>
      <c r="N199" s="61">
        <f>VLOOKUP(O199,Clubs!D:E,2,FALSE)</f>
        <v>29</v>
      </c>
      <c r="O199" s="61" t="s">
        <v>1005</v>
      </c>
      <c r="P199" s="61">
        <v>1</v>
      </c>
      <c r="Q199" s="32"/>
      <c r="U199" s="30" t="str">
        <f>"c"&amp;N199&amp;"ag"&amp;D199&amp;"y2d10"&amp;I199</f>
        <v>c29ag3y2d101</v>
      </c>
      <c r="V199" s="30">
        <f>VLOOKUP(U199,Cohorts!A:B,2,FALSE)</f>
        <v>124</v>
      </c>
      <c r="W199" s="30" t="str">
        <f>"            [ 'cohort_id' =&gt; "&amp;V199&amp;",  'team_rank_id' =&gt; "&amp;P199&amp;" ],"</f>
        <v xml:space="preserve">            [ 'cohort_id' =&gt; 124,  'team_rank_id' =&gt; 1 ],</v>
      </c>
      <c r="X199" s="30" t="str">
        <f>"                'competition_id' =&gt; 1, // this is May 2021###                'age_group_id'   =&gt; "&amp;D199&amp;", ###                'start'          =&gt; '"&amp;TEXT(C199,"yyyy-mm-dd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199" s="30" t="str">
        <f t="shared" si="6"/>
        <v xml:space="preserve">            [ 'session_id' =&gt; 40, 'division_id' =&gt; 101 ],</v>
      </c>
      <c r="Z199" s="30" t="str">
        <f t="shared" si="7"/>
        <v xml:space="preserve">            [ 'session_id' =&gt;   40, 'team_rank_id' =&gt; 1 ],</v>
      </c>
    </row>
    <row r="200" spans="1:26" x14ac:dyDescent="0.2">
      <c r="A200" s="30">
        <v>267</v>
      </c>
      <c r="B200" s="30">
        <f>VLOOKUP(C200,Sessions!C:D,2,FALSE)</f>
        <v>40</v>
      </c>
      <c r="C200" s="31">
        <v>44337.8125</v>
      </c>
      <c r="D200" s="64">
        <f>VLOOKUP(E200,'Age Groups'!B:C,2,FALSE)</f>
        <v>3</v>
      </c>
      <c r="E200" s="31" t="s">
        <v>1149</v>
      </c>
      <c r="F200" s="64">
        <f>VLOOKUP(G200,Items!J:L,3,FALSE)</f>
        <v>3</v>
      </c>
      <c r="G200" s="31" t="s">
        <v>928</v>
      </c>
      <c r="H200" s="31" t="s">
        <v>1110</v>
      </c>
      <c r="I200" s="64" t="str">
        <f>RIGHT(K200,1)</f>
        <v>1</v>
      </c>
      <c r="J200" s="31"/>
      <c r="K200" s="31" t="s">
        <v>923</v>
      </c>
      <c r="L200" s="61" t="s">
        <v>932</v>
      </c>
      <c r="M200" s="61" t="s">
        <v>939</v>
      </c>
      <c r="N200" s="61">
        <f>VLOOKUP(O200,Clubs!D:E,2,FALSE)</f>
        <v>29</v>
      </c>
      <c r="O200" s="61" t="s">
        <v>1005</v>
      </c>
      <c r="P200" s="61">
        <v>1</v>
      </c>
      <c r="Q200" s="32"/>
      <c r="U200" s="30" t="str">
        <f>"c"&amp;N200&amp;"ag"&amp;D200&amp;"y2d10"&amp;I200</f>
        <v>c29ag3y2d101</v>
      </c>
      <c r="V200" s="30">
        <f>VLOOKUP(U200,Cohorts!A:B,2,FALSE)</f>
        <v>124</v>
      </c>
      <c r="W200" s="30" t="str">
        <f>"            [ 'cohort_id' =&gt; "&amp;V200&amp;",  'team_rank_id' =&gt; "&amp;P200&amp;" ],"</f>
        <v xml:space="preserve">            [ 'cohort_id' =&gt; 124,  'team_rank_id' =&gt; 1 ],</v>
      </c>
      <c r="X200" s="30" t="str">
        <f>"                'competition_id' =&gt; 1, // this is May 2021###                'age_group_id'   =&gt; "&amp;D200&amp;", ###                'start'          =&gt; '"&amp;TEXT(C200,"yyyy-mm-dd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0" s="30" t="str">
        <f t="shared" si="6"/>
        <v xml:space="preserve">            [ 'session_id' =&gt; 40, 'division_id' =&gt; 101 ],</v>
      </c>
      <c r="Z200" s="30" t="str">
        <f t="shared" si="7"/>
        <v xml:space="preserve">            [ 'session_id' =&gt;   40, 'team_rank_id' =&gt; 1 ],</v>
      </c>
    </row>
    <row r="201" spans="1:26" ht="17" x14ac:dyDescent="0.2">
      <c r="A201" s="30">
        <v>277</v>
      </c>
      <c r="B201" s="30">
        <f>VLOOKUP(C201,Sessions!C:D,2,FALSE)</f>
        <v>40</v>
      </c>
      <c r="C201" s="31">
        <v>44337.8125</v>
      </c>
      <c r="D201" s="64">
        <f>VLOOKUP(E201,'Age Groups'!B:C,2,FALSE)</f>
        <v>3</v>
      </c>
      <c r="E201" s="31" t="s">
        <v>1149</v>
      </c>
      <c r="F201" s="64">
        <f>VLOOKUP(G201,Items!J:L,3,FALSE)</f>
        <v>13</v>
      </c>
      <c r="G201" s="31" t="s">
        <v>929</v>
      </c>
      <c r="H201" s="31" t="s">
        <v>1109</v>
      </c>
      <c r="I201" s="64" t="str">
        <f>RIGHT(K201,1)</f>
        <v>1</v>
      </c>
      <c r="J201" s="31"/>
      <c r="K201" s="31" t="s">
        <v>923</v>
      </c>
      <c r="L201" s="61" t="s">
        <v>932</v>
      </c>
      <c r="M201" s="61" t="s">
        <v>1058</v>
      </c>
      <c r="N201" s="61">
        <f>VLOOKUP(O201,Clubs!D:E,2,FALSE)</f>
        <v>29</v>
      </c>
      <c r="O201" s="61" t="s">
        <v>1005</v>
      </c>
      <c r="P201" s="61">
        <v>1</v>
      </c>
      <c r="Q201" s="34" t="s">
        <v>755</v>
      </c>
      <c r="U201" s="30" t="str">
        <f>"c"&amp;N201&amp;"ag"&amp;D201&amp;"y2d10"&amp;I201</f>
        <v>c29ag3y2d101</v>
      </c>
      <c r="V201" s="30">
        <f>VLOOKUP(U201,Cohorts!A:B,2,FALSE)</f>
        <v>124</v>
      </c>
      <c r="W201" s="30" t="str">
        <f>"            [ 'cohort_id' =&gt; "&amp;V201&amp;",  'team_rank_id' =&gt; "&amp;P201&amp;" ],"</f>
        <v xml:space="preserve">            [ 'cohort_id' =&gt; 124,  'team_rank_id' =&gt; 1 ],</v>
      </c>
      <c r="X201" s="30" t="str">
        <f>"                'competition_id' =&gt; 1, // this is May 2021###                'age_group_id'   =&gt; "&amp;D201&amp;", ###                'start'          =&gt; '"&amp;TEXT(C201,"yyyy-mm-dd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1" s="30" t="str">
        <f t="shared" si="6"/>
        <v xml:space="preserve">            [ 'session_id' =&gt; 40, 'division_id' =&gt; 101 ],</v>
      </c>
      <c r="Z201" s="30" t="str">
        <f t="shared" si="7"/>
        <v xml:space="preserve">            [ 'session_id' =&gt;   40, 'team_rank_id' =&gt; 1 ],</v>
      </c>
    </row>
    <row r="202" spans="1:26" x14ac:dyDescent="0.2">
      <c r="A202" s="30">
        <v>261</v>
      </c>
      <c r="B202" s="30">
        <f>VLOOKUP(C202,Sessions!C:D,2,FALSE)</f>
        <v>40</v>
      </c>
      <c r="C202" s="31">
        <v>44337.8125</v>
      </c>
      <c r="D202" s="64">
        <f>VLOOKUP(E202,'Age Groups'!B:C,2,FALSE)</f>
        <v>3</v>
      </c>
      <c r="E202" s="31" t="s">
        <v>1149</v>
      </c>
      <c r="F202" s="64">
        <f>VLOOKUP(G202,Items!J:L,3,FALSE)</f>
        <v>1</v>
      </c>
      <c r="G202" s="31" t="s">
        <v>921</v>
      </c>
      <c r="H202" s="31" t="s">
        <v>1110</v>
      </c>
      <c r="I202" s="64" t="str">
        <f>RIGHT(K202,1)</f>
        <v>1</v>
      </c>
      <c r="J202" s="31"/>
      <c r="K202" s="31" t="s">
        <v>923</v>
      </c>
      <c r="L202" s="61" t="s">
        <v>932</v>
      </c>
      <c r="M202" s="61" t="s">
        <v>939</v>
      </c>
      <c r="N202" s="61">
        <f>VLOOKUP(O202,Clubs!D:E,2,FALSE)</f>
        <v>35</v>
      </c>
      <c r="O202" s="61" t="s">
        <v>127</v>
      </c>
      <c r="P202" s="61">
        <v>1</v>
      </c>
      <c r="Q202" s="32"/>
      <c r="U202" s="30" t="str">
        <f>"c"&amp;N202&amp;"ag"&amp;D202&amp;"y2d10"&amp;I202</f>
        <v>c35ag3y2d101</v>
      </c>
      <c r="V202" s="30">
        <f>VLOOKUP(U202,Cohorts!A:B,2,FALSE)</f>
        <v>155</v>
      </c>
      <c r="W202" s="30" t="str">
        <f>"            [ 'cohort_id' =&gt; "&amp;V202&amp;",  'team_rank_id' =&gt; "&amp;P202&amp;" ],"</f>
        <v xml:space="preserve">            [ 'cohort_id' =&gt; 155,  'team_rank_id' =&gt; 1 ],</v>
      </c>
      <c r="X202" s="30" t="str">
        <f>"                'competition_id' =&gt; 1, // this is May 2021###                'age_group_id'   =&gt; "&amp;D202&amp;", ###                'start'          =&gt; '"&amp;TEXT(C202,"yyyy-mm-dd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2" s="30" t="str">
        <f t="shared" si="6"/>
        <v xml:space="preserve">            [ 'session_id' =&gt; 40, 'division_id' =&gt; 101 ],</v>
      </c>
      <c r="Z202" s="30" t="str">
        <f t="shared" si="7"/>
        <v xml:space="preserve">            [ 'session_id' =&gt;   40, 'team_rank_id' =&gt; 1 ],</v>
      </c>
    </row>
    <row r="203" spans="1:26" x14ac:dyDescent="0.2">
      <c r="A203" s="30">
        <v>271</v>
      </c>
      <c r="B203" s="30">
        <f>VLOOKUP(C203,Sessions!C:D,2,FALSE)</f>
        <v>40</v>
      </c>
      <c r="C203" s="31">
        <v>44337.8125</v>
      </c>
      <c r="D203" s="64">
        <f>VLOOKUP(E203,'Age Groups'!B:C,2,FALSE)</f>
        <v>3</v>
      </c>
      <c r="E203" s="31" t="s">
        <v>1149</v>
      </c>
      <c r="F203" s="64">
        <f>VLOOKUP(G203,Items!J:L,3,FALSE)</f>
        <v>3</v>
      </c>
      <c r="G203" s="31" t="s">
        <v>928</v>
      </c>
      <c r="H203" s="31" t="s">
        <v>1110</v>
      </c>
      <c r="I203" s="64" t="str">
        <f>RIGHT(K203,1)</f>
        <v>1</v>
      </c>
      <c r="J203" s="31"/>
      <c r="K203" s="31" t="s">
        <v>923</v>
      </c>
      <c r="L203" s="61" t="s">
        <v>932</v>
      </c>
      <c r="M203" s="61" t="s">
        <v>1058</v>
      </c>
      <c r="N203" s="61">
        <f>VLOOKUP(O203,Clubs!D:E,2,FALSE)</f>
        <v>35</v>
      </c>
      <c r="O203" s="61" t="s">
        <v>127</v>
      </c>
      <c r="P203" s="61">
        <v>1</v>
      </c>
      <c r="Q203" s="32"/>
      <c r="U203" s="30" t="str">
        <f>"c"&amp;N203&amp;"ag"&amp;D203&amp;"y2d10"&amp;I203</f>
        <v>c35ag3y2d101</v>
      </c>
      <c r="V203" s="30">
        <f>VLOOKUP(U203,Cohorts!A:B,2,FALSE)</f>
        <v>155</v>
      </c>
      <c r="W203" s="30" t="str">
        <f>"            [ 'cohort_id' =&gt; "&amp;V203&amp;",  'team_rank_id' =&gt; "&amp;P203&amp;" ],"</f>
        <v xml:space="preserve">            [ 'cohort_id' =&gt; 155,  'team_rank_id' =&gt; 1 ],</v>
      </c>
      <c r="X203" s="30" t="str">
        <f>"                'competition_id' =&gt; 1, // this is May 2021###                'age_group_id'   =&gt; "&amp;D203&amp;", ###                'start'          =&gt; '"&amp;TEXT(C203,"yyyy-mm-dd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3" s="30" t="str">
        <f t="shared" si="6"/>
        <v xml:space="preserve">            [ 'session_id' =&gt; 40, 'division_id' =&gt; 101 ],</v>
      </c>
      <c r="Z203" s="30" t="str">
        <f t="shared" si="7"/>
        <v xml:space="preserve">            [ 'session_id' =&gt;   40, 'team_rank_id' =&gt; 1 ],</v>
      </c>
    </row>
    <row r="204" spans="1:26" ht="17" x14ac:dyDescent="0.2">
      <c r="A204" s="30">
        <v>274</v>
      </c>
      <c r="B204" s="30">
        <f>VLOOKUP(C204,Sessions!C:D,2,FALSE)</f>
        <v>40</v>
      </c>
      <c r="C204" s="31">
        <v>44337.8125</v>
      </c>
      <c r="D204" s="64">
        <f>VLOOKUP(E204,'Age Groups'!B:C,2,FALSE)</f>
        <v>3</v>
      </c>
      <c r="E204" s="31" t="s">
        <v>1149</v>
      </c>
      <c r="F204" s="64">
        <f>VLOOKUP(G204,Items!J:L,3,FALSE)</f>
        <v>13</v>
      </c>
      <c r="G204" s="31" t="s">
        <v>929</v>
      </c>
      <c r="H204" s="31" t="s">
        <v>1109</v>
      </c>
      <c r="I204" s="64" t="str">
        <f>RIGHT(K204,1)</f>
        <v>1</v>
      </c>
      <c r="J204" s="31"/>
      <c r="K204" s="31" t="s">
        <v>923</v>
      </c>
      <c r="L204" s="61" t="s">
        <v>932</v>
      </c>
      <c r="M204" s="61" t="s">
        <v>987</v>
      </c>
      <c r="N204" s="61">
        <f>VLOOKUP(O204,Clubs!D:E,2,FALSE)</f>
        <v>35</v>
      </c>
      <c r="O204" s="61" t="s">
        <v>127</v>
      </c>
      <c r="P204" s="61">
        <v>1</v>
      </c>
      <c r="Q204" s="34" t="s">
        <v>753</v>
      </c>
      <c r="U204" s="30" t="str">
        <f>"c"&amp;N204&amp;"ag"&amp;D204&amp;"y2d10"&amp;I204</f>
        <v>c35ag3y2d101</v>
      </c>
      <c r="V204" s="30">
        <f>VLOOKUP(U204,Cohorts!A:B,2,FALSE)</f>
        <v>155</v>
      </c>
      <c r="W204" s="30" t="str">
        <f>"            [ 'cohort_id' =&gt; "&amp;V204&amp;",  'team_rank_id' =&gt; "&amp;P204&amp;" ],"</f>
        <v xml:space="preserve">            [ 'cohort_id' =&gt; 155,  'team_rank_id' =&gt; 1 ],</v>
      </c>
      <c r="X204" s="30" t="str">
        <f>"                'competition_id' =&gt; 1, // this is May 2021###                'age_group_id'   =&gt; "&amp;D204&amp;", ###                'start'          =&gt; '"&amp;TEXT(C204,"yyyy-mm-dd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4" s="30" t="str">
        <f t="shared" si="6"/>
        <v xml:space="preserve">            [ 'session_id' =&gt; 40, 'division_id' =&gt; 101 ],</v>
      </c>
      <c r="Z204" s="30" t="str">
        <f t="shared" si="7"/>
        <v xml:space="preserve">            [ 'session_id' =&gt;   40, 'team_rank_id' =&gt; 1 ],</v>
      </c>
    </row>
    <row r="205" spans="1:26" x14ac:dyDescent="0.2">
      <c r="A205" s="30">
        <v>265</v>
      </c>
      <c r="B205" s="30">
        <f>VLOOKUP(C205,Sessions!C:D,2,FALSE)</f>
        <v>40</v>
      </c>
      <c r="C205" s="31">
        <v>44337.8125</v>
      </c>
      <c r="D205" s="64">
        <f>VLOOKUP(E205,'Age Groups'!B:C,2,FALSE)</f>
        <v>3</v>
      </c>
      <c r="E205" s="31" t="s">
        <v>1149</v>
      </c>
      <c r="F205" s="64">
        <f>VLOOKUP(G205,Items!J:L,3,FALSE)</f>
        <v>1</v>
      </c>
      <c r="G205" s="31" t="s">
        <v>921</v>
      </c>
      <c r="H205" s="31" t="s">
        <v>1110</v>
      </c>
      <c r="I205" s="64" t="str">
        <f>RIGHT(K205,1)</f>
        <v>1</v>
      </c>
      <c r="J205" s="31"/>
      <c r="K205" s="31" t="s">
        <v>923</v>
      </c>
      <c r="L205" s="61" t="s">
        <v>932</v>
      </c>
      <c r="M205" s="61" t="s">
        <v>1058</v>
      </c>
      <c r="N205" s="61">
        <f>VLOOKUP(O205,Clubs!D:E,2,FALSE)</f>
        <v>40</v>
      </c>
      <c r="O205" s="61" t="s">
        <v>145</v>
      </c>
      <c r="P205" s="61">
        <v>1</v>
      </c>
      <c r="Q205" s="32"/>
      <c r="U205" s="30" t="str">
        <f>"c"&amp;N205&amp;"ag"&amp;D205&amp;"y2d10"&amp;I205</f>
        <v>c40ag3y2d101</v>
      </c>
      <c r="V205" s="30">
        <f>VLOOKUP(U205,Cohorts!A:B,2,FALSE)</f>
        <v>198</v>
      </c>
      <c r="W205" s="30" t="str">
        <f>"            [ 'cohort_id' =&gt; "&amp;V205&amp;",  'team_rank_id' =&gt; "&amp;P205&amp;" ],"</f>
        <v xml:space="preserve">            [ 'cohort_id' =&gt; 198,  'team_rank_id' =&gt; 1 ],</v>
      </c>
      <c r="X205" s="30" t="str">
        <f>"                'competition_id' =&gt; 1, // this is May 2021###                'age_group_id'   =&gt; "&amp;D205&amp;", ###                'start'          =&gt; '"&amp;TEXT(C205,"yyyy-mm-dd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5" s="30" t="str">
        <f t="shared" si="6"/>
        <v xml:space="preserve">            [ 'session_id' =&gt; 40, 'division_id' =&gt; 101 ],</v>
      </c>
      <c r="Z205" s="30" t="str">
        <f t="shared" si="7"/>
        <v xml:space="preserve">            [ 'session_id' =&gt;   40, 'team_rank_id' =&gt; 1 ],</v>
      </c>
    </row>
    <row r="206" spans="1:26" x14ac:dyDescent="0.2">
      <c r="A206" s="30">
        <v>269</v>
      </c>
      <c r="B206" s="30">
        <f>VLOOKUP(C206,Sessions!C:D,2,FALSE)</f>
        <v>40</v>
      </c>
      <c r="C206" s="31">
        <v>44337.8125</v>
      </c>
      <c r="D206" s="64">
        <f>VLOOKUP(E206,'Age Groups'!B:C,2,FALSE)</f>
        <v>3</v>
      </c>
      <c r="E206" s="31" t="s">
        <v>1149</v>
      </c>
      <c r="F206" s="64">
        <f>VLOOKUP(G206,Items!J:L,3,FALSE)</f>
        <v>3</v>
      </c>
      <c r="G206" s="31" t="s">
        <v>928</v>
      </c>
      <c r="H206" s="31" t="s">
        <v>1110</v>
      </c>
      <c r="I206" s="64" t="str">
        <f>RIGHT(K206,1)</f>
        <v>1</v>
      </c>
      <c r="J206" s="31"/>
      <c r="K206" s="31" t="s">
        <v>923</v>
      </c>
      <c r="L206" s="61" t="s">
        <v>932</v>
      </c>
      <c r="M206" s="61" t="s">
        <v>1018</v>
      </c>
      <c r="N206" s="61">
        <f>VLOOKUP(O206,Clubs!D:E,2,FALSE)</f>
        <v>40</v>
      </c>
      <c r="O206" s="61" t="s">
        <v>145</v>
      </c>
      <c r="P206" s="61">
        <v>1</v>
      </c>
      <c r="Q206" s="32"/>
      <c r="U206" s="30" t="str">
        <f>"c"&amp;N206&amp;"ag"&amp;D206&amp;"y2d10"&amp;I206</f>
        <v>c40ag3y2d101</v>
      </c>
      <c r="V206" s="30">
        <f>VLOOKUP(U206,Cohorts!A:B,2,FALSE)</f>
        <v>198</v>
      </c>
      <c r="W206" s="30" t="str">
        <f>"            [ 'cohort_id' =&gt; "&amp;V206&amp;",  'team_rank_id' =&gt; "&amp;P206&amp;" ],"</f>
        <v xml:space="preserve">            [ 'cohort_id' =&gt; 198,  'team_rank_id' =&gt; 1 ],</v>
      </c>
      <c r="X206" s="30" t="str">
        <f>"                'competition_id' =&gt; 1, // this is May 2021###                'age_group_id'   =&gt; "&amp;D206&amp;", ###                'start'          =&gt; '"&amp;TEXT(C206,"yyyy-mm-dd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6" s="30" t="str">
        <f t="shared" si="6"/>
        <v xml:space="preserve">            [ 'session_id' =&gt; 40, 'division_id' =&gt; 101 ],</v>
      </c>
      <c r="Z206" s="30" t="str">
        <f t="shared" si="7"/>
        <v xml:space="preserve">            [ 'session_id' =&gt;   40, 'team_rank_id' =&gt; 1 ],</v>
      </c>
    </row>
    <row r="207" spans="1:26" ht="17" x14ac:dyDescent="0.2">
      <c r="A207" s="30">
        <v>276</v>
      </c>
      <c r="B207" s="30">
        <f>VLOOKUP(C207,Sessions!C:D,2,FALSE)</f>
        <v>40</v>
      </c>
      <c r="C207" s="31">
        <v>44337.8125</v>
      </c>
      <c r="D207" s="64">
        <f>VLOOKUP(E207,'Age Groups'!B:C,2,FALSE)</f>
        <v>3</v>
      </c>
      <c r="E207" s="31" t="s">
        <v>1149</v>
      </c>
      <c r="F207" s="64">
        <f>VLOOKUP(G207,Items!J:L,3,FALSE)</f>
        <v>13</v>
      </c>
      <c r="G207" s="31" t="s">
        <v>929</v>
      </c>
      <c r="H207" s="31" t="s">
        <v>1109</v>
      </c>
      <c r="I207" s="64" t="str">
        <f>RIGHT(K207,1)</f>
        <v>1</v>
      </c>
      <c r="J207" s="31"/>
      <c r="K207" s="31" t="s">
        <v>923</v>
      </c>
      <c r="L207" s="61" t="s">
        <v>932</v>
      </c>
      <c r="M207" s="61" t="s">
        <v>1043</v>
      </c>
      <c r="N207" s="61">
        <f>VLOOKUP(O207,Clubs!D:E,2,FALSE)</f>
        <v>40</v>
      </c>
      <c r="O207" s="61" t="s">
        <v>145</v>
      </c>
      <c r="P207" s="61">
        <v>1</v>
      </c>
      <c r="Q207" s="34" t="s">
        <v>754</v>
      </c>
      <c r="U207" s="30" t="str">
        <f>"c"&amp;N207&amp;"ag"&amp;D207&amp;"y2d10"&amp;I207</f>
        <v>c40ag3y2d101</v>
      </c>
      <c r="V207" s="30">
        <f>VLOOKUP(U207,Cohorts!A:B,2,FALSE)</f>
        <v>198</v>
      </c>
      <c r="W207" s="30" t="str">
        <f>"            [ 'cohort_id' =&gt; "&amp;V207&amp;",  'team_rank_id' =&gt; "&amp;P207&amp;" ],"</f>
        <v xml:space="preserve">            [ 'cohort_id' =&gt; 198,  'team_rank_id' =&gt; 1 ],</v>
      </c>
      <c r="X207" s="30" t="str">
        <f>"                'competition_id' =&gt; 1, // this is May 2021###                'age_group_id'   =&gt; "&amp;D207&amp;", ###                'start'          =&gt; '"&amp;TEXT(C207,"yyyy-mm-dd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7" s="30" t="str">
        <f t="shared" si="6"/>
        <v xml:space="preserve">            [ 'session_id' =&gt; 40, 'division_id' =&gt; 101 ],</v>
      </c>
      <c r="Z207" s="30" t="str">
        <f t="shared" si="7"/>
        <v xml:space="preserve">            [ 'session_id' =&gt;   40, 'team_rank_id' =&gt; 1 ],</v>
      </c>
    </row>
    <row r="208" spans="1:26" x14ac:dyDescent="0.2">
      <c r="A208" s="30">
        <v>264</v>
      </c>
      <c r="B208" s="30">
        <f>VLOOKUP(C208,Sessions!C:D,2,FALSE)</f>
        <v>40</v>
      </c>
      <c r="C208" s="31">
        <v>44337.8125</v>
      </c>
      <c r="D208" s="64">
        <f>VLOOKUP(E208,'Age Groups'!B:C,2,FALSE)</f>
        <v>3</v>
      </c>
      <c r="E208" s="31" t="s">
        <v>1149</v>
      </c>
      <c r="F208" s="64">
        <f>VLOOKUP(G208,Items!J:L,3,FALSE)</f>
        <v>1</v>
      </c>
      <c r="G208" s="31" t="s">
        <v>921</v>
      </c>
      <c r="H208" s="31" t="s">
        <v>1110</v>
      </c>
      <c r="I208" s="64" t="str">
        <f>RIGHT(K208,1)</f>
        <v>1</v>
      </c>
      <c r="J208" s="31"/>
      <c r="K208" s="31" t="s">
        <v>923</v>
      </c>
      <c r="L208" s="61" t="s">
        <v>932</v>
      </c>
      <c r="M208" s="61" t="s">
        <v>1043</v>
      </c>
      <c r="N208" s="61">
        <f>VLOOKUP(O208,Clubs!D:E,2,FALSE)</f>
        <v>41</v>
      </c>
      <c r="O208" s="61" t="s">
        <v>149</v>
      </c>
      <c r="P208" s="61">
        <v>1</v>
      </c>
      <c r="Q208" s="32"/>
      <c r="U208" s="30" t="str">
        <f>"c"&amp;N208&amp;"ag"&amp;D208&amp;"y2d10"&amp;I208</f>
        <v>c41ag3y2d101</v>
      </c>
      <c r="V208" s="30">
        <f>VLOOKUP(U208,Cohorts!A:B,2,FALSE)</f>
        <v>206</v>
      </c>
      <c r="W208" s="30" t="str">
        <f>"            [ 'cohort_id' =&gt; "&amp;V208&amp;",  'team_rank_id' =&gt; "&amp;P208&amp;" ],"</f>
        <v xml:space="preserve">            [ 'cohort_id' =&gt; 206,  'team_rank_id' =&gt; 1 ],</v>
      </c>
      <c r="X208" s="30" t="str">
        <f>"                'competition_id' =&gt; 1, // this is May 2021###                'age_group_id'   =&gt; "&amp;D208&amp;", ###                'start'          =&gt; '"&amp;TEXT(C208,"yyyy-mm-dd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8" s="30" t="str">
        <f t="shared" si="6"/>
        <v xml:space="preserve">            [ 'session_id' =&gt; 40, 'division_id' =&gt; 101 ],</v>
      </c>
      <c r="Z208" s="30" t="str">
        <f t="shared" si="7"/>
        <v xml:space="preserve">            [ 'session_id' =&gt;   40, 'team_rank_id' =&gt; 1 ],</v>
      </c>
    </row>
    <row r="209" spans="1:26" x14ac:dyDescent="0.2">
      <c r="A209" s="30">
        <v>272</v>
      </c>
      <c r="B209" s="30">
        <f>VLOOKUP(C209,Sessions!C:D,2,FALSE)</f>
        <v>40</v>
      </c>
      <c r="C209" s="31">
        <v>44337.8125</v>
      </c>
      <c r="D209" s="64">
        <f>VLOOKUP(E209,'Age Groups'!B:C,2,FALSE)</f>
        <v>3</v>
      </c>
      <c r="E209" s="31" t="s">
        <v>1149</v>
      </c>
      <c r="F209" s="64">
        <f>VLOOKUP(G209,Items!J:L,3,FALSE)</f>
        <v>3</v>
      </c>
      <c r="G209" s="31" t="s">
        <v>928</v>
      </c>
      <c r="H209" s="31" t="s">
        <v>1110</v>
      </c>
      <c r="I209" s="64" t="str">
        <f>RIGHT(K209,1)</f>
        <v>1</v>
      </c>
      <c r="J209" s="31"/>
      <c r="K209" s="31" t="s">
        <v>923</v>
      </c>
      <c r="L209" s="61" t="s">
        <v>932</v>
      </c>
      <c r="M209" s="61" t="s">
        <v>1068</v>
      </c>
      <c r="N209" s="61">
        <f>VLOOKUP(O209,Clubs!D:E,2,FALSE)</f>
        <v>41</v>
      </c>
      <c r="O209" s="61" t="s">
        <v>149</v>
      </c>
      <c r="P209" s="61">
        <v>1</v>
      </c>
      <c r="Q209" s="32"/>
      <c r="U209" s="30" t="str">
        <f>"c"&amp;N209&amp;"ag"&amp;D209&amp;"y2d10"&amp;I209</f>
        <v>c41ag3y2d101</v>
      </c>
      <c r="V209" s="30">
        <f>VLOOKUP(U209,Cohorts!A:B,2,FALSE)</f>
        <v>206</v>
      </c>
      <c r="W209" s="30" t="str">
        <f>"            [ 'cohort_id' =&gt; "&amp;V209&amp;",  'team_rank_id' =&gt; "&amp;P209&amp;" ],"</f>
        <v xml:space="preserve">            [ 'cohort_id' =&gt; 206,  'team_rank_id' =&gt; 1 ],</v>
      </c>
      <c r="X209" s="30" t="str">
        <f>"                'competition_id' =&gt; 1, // this is May 2021###                'age_group_id'   =&gt; "&amp;D209&amp;", ###                'start'          =&gt; '"&amp;TEXT(C209,"yyyy-mm-dd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09" s="30" t="str">
        <f t="shared" si="6"/>
        <v xml:space="preserve">            [ 'session_id' =&gt; 40, 'division_id' =&gt; 101 ],</v>
      </c>
      <c r="Z209" s="30" t="str">
        <f t="shared" si="7"/>
        <v xml:space="preserve">            [ 'session_id' =&gt;   40, 'team_rank_id' =&gt; 1 ],</v>
      </c>
    </row>
    <row r="210" spans="1:26" ht="17" x14ac:dyDescent="0.2">
      <c r="A210" s="30">
        <v>278</v>
      </c>
      <c r="B210" s="30">
        <f>VLOOKUP(C210,Sessions!C:D,2,FALSE)</f>
        <v>40</v>
      </c>
      <c r="C210" s="31">
        <v>44337.8125</v>
      </c>
      <c r="D210" s="64">
        <f>VLOOKUP(E210,'Age Groups'!B:C,2,FALSE)</f>
        <v>3</v>
      </c>
      <c r="E210" s="31" t="s">
        <v>1149</v>
      </c>
      <c r="F210" s="64">
        <f>VLOOKUP(G210,Items!J:L,3,FALSE)</f>
        <v>13</v>
      </c>
      <c r="G210" s="31" t="s">
        <v>929</v>
      </c>
      <c r="H210" s="31" t="s">
        <v>1109</v>
      </c>
      <c r="I210" s="64" t="str">
        <f>RIGHT(K210,1)</f>
        <v>1</v>
      </c>
      <c r="J210" s="31"/>
      <c r="K210" s="31" t="s">
        <v>923</v>
      </c>
      <c r="L210" s="61" t="s">
        <v>932</v>
      </c>
      <c r="M210" s="61" t="s">
        <v>1068</v>
      </c>
      <c r="N210" s="61">
        <f>VLOOKUP(O210,Clubs!D:E,2,FALSE)</f>
        <v>41</v>
      </c>
      <c r="O210" s="61" t="s">
        <v>149</v>
      </c>
      <c r="P210" s="61">
        <v>1</v>
      </c>
      <c r="Q210" s="34" t="s">
        <v>756</v>
      </c>
      <c r="U210" s="30" t="str">
        <f>"c"&amp;N210&amp;"ag"&amp;D210&amp;"y2d10"&amp;I210</f>
        <v>c41ag3y2d101</v>
      </c>
      <c r="V210" s="30">
        <f>VLOOKUP(U210,Cohorts!A:B,2,FALSE)</f>
        <v>206</v>
      </c>
      <c r="W210" s="30" t="str">
        <f>"            [ 'cohort_id' =&gt; "&amp;V210&amp;",  'team_rank_id' =&gt; "&amp;P210&amp;" ],"</f>
        <v xml:space="preserve">            [ 'cohort_id' =&gt; 206,  'team_rank_id' =&gt; 1 ],</v>
      </c>
      <c r="X210" s="30" t="str">
        <f>"                'competition_id' =&gt; 1, // this is May 2021###                'age_group_id'   =&gt; "&amp;D210&amp;", ###                'start'          =&gt; '"&amp;TEXT(C210,"yyyy-mm-dd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0" s="30" t="str">
        <f t="shared" si="6"/>
        <v xml:space="preserve">            [ 'session_id' =&gt; 40, 'division_id' =&gt; 101 ],</v>
      </c>
      <c r="Z210" s="30" t="str">
        <f t="shared" si="7"/>
        <v xml:space="preserve">            [ 'session_id' =&gt;   40, 'team_rank_id' =&gt; 1 ],</v>
      </c>
    </row>
    <row r="211" spans="1:26" x14ac:dyDescent="0.2">
      <c r="A211" s="30">
        <v>266</v>
      </c>
      <c r="B211" s="30">
        <f>VLOOKUP(C211,Sessions!C:D,2,FALSE)</f>
        <v>40</v>
      </c>
      <c r="C211" s="31">
        <v>44337.8125</v>
      </c>
      <c r="D211" s="64">
        <f>VLOOKUP(E211,'Age Groups'!B:C,2,FALSE)</f>
        <v>3</v>
      </c>
      <c r="E211" s="31" t="s">
        <v>1149</v>
      </c>
      <c r="F211" s="64">
        <f>VLOOKUP(G211,Items!J:L,3,FALSE)</f>
        <v>1</v>
      </c>
      <c r="G211" s="31" t="s">
        <v>921</v>
      </c>
      <c r="H211" s="31" t="s">
        <v>1110</v>
      </c>
      <c r="I211" s="64" t="str">
        <f>RIGHT(K211,1)</f>
        <v>1</v>
      </c>
      <c r="J211" s="31"/>
      <c r="K211" s="31" t="s">
        <v>923</v>
      </c>
      <c r="L211" s="61" t="s">
        <v>932</v>
      </c>
      <c r="M211" s="61" t="s">
        <v>1068</v>
      </c>
      <c r="N211" s="61">
        <f>VLOOKUP(O211,Clubs!D:E,2,FALSE)</f>
        <v>7</v>
      </c>
      <c r="O211" s="61" t="s">
        <v>1076</v>
      </c>
      <c r="P211" s="61">
        <v>1</v>
      </c>
      <c r="Q211" s="32"/>
      <c r="U211" s="30" t="str">
        <f>"c"&amp;N211&amp;"ag"&amp;D211&amp;"y2d10"&amp;I211</f>
        <v>c7ag3y2d101</v>
      </c>
      <c r="V211" s="30">
        <f>VLOOKUP(U211,Cohorts!A:B,2,FALSE)</f>
        <v>226</v>
      </c>
      <c r="W211" s="30" t="str">
        <f>"            [ 'cohort_id' =&gt; "&amp;V211&amp;",  'team_rank_id' =&gt; "&amp;P211&amp;" ],"</f>
        <v xml:space="preserve">            [ 'cohort_id' =&gt; 226,  'team_rank_id' =&gt; 1 ],</v>
      </c>
      <c r="X211" s="30" t="str">
        <f>"                'competition_id' =&gt; 1, // this is May 2021###                'age_group_id'   =&gt; "&amp;D211&amp;", ###                'start'          =&gt; '"&amp;TEXT(C211,"yyyy-mm-dd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1" s="30" t="str">
        <f t="shared" si="6"/>
        <v xml:space="preserve">            [ 'session_id' =&gt; 40, 'division_id' =&gt; 101 ],</v>
      </c>
      <c r="Z211" s="30" t="str">
        <f t="shared" si="7"/>
        <v xml:space="preserve">            [ 'session_id' =&gt;   40, 'team_rank_id' =&gt; 1 ],</v>
      </c>
    </row>
    <row r="212" spans="1:26" x14ac:dyDescent="0.2">
      <c r="A212" s="30">
        <v>270</v>
      </c>
      <c r="B212" s="30">
        <f>VLOOKUP(C212,Sessions!C:D,2,FALSE)</f>
        <v>40</v>
      </c>
      <c r="C212" s="31">
        <v>44337.8125</v>
      </c>
      <c r="D212" s="64">
        <f>VLOOKUP(E212,'Age Groups'!B:C,2,FALSE)</f>
        <v>3</v>
      </c>
      <c r="E212" s="31" t="s">
        <v>1149</v>
      </c>
      <c r="F212" s="64">
        <f>VLOOKUP(G212,Items!J:L,3,FALSE)</f>
        <v>3</v>
      </c>
      <c r="G212" s="31" t="s">
        <v>928</v>
      </c>
      <c r="H212" s="31" t="s">
        <v>1110</v>
      </c>
      <c r="I212" s="64" t="str">
        <f>RIGHT(K212,1)</f>
        <v>1</v>
      </c>
      <c r="J212" s="31"/>
      <c r="K212" s="31" t="s">
        <v>923</v>
      </c>
      <c r="L212" s="61" t="s">
        <v>932</v>
      </c>
      <c r="M212" s="61" t="s">
        <v>1043</v>
      </c>
      <c r="N212" s="61">
        <f>VLOOKUP(O212,Clubs!D:E,2,FALSE)</f>
        <v>7</v>
      </c>
      <c r="O212" s="61" t="s">
        <v>1076</v>
      </c>
      <c r="P212" s="61">
        <v>1</v>
      </c>
      <c r="Q212" s="32"/>
      <c r="U212" s="30" t="str">
        <f>"c"&amp;N212&amp;"ag"&amp;D212&amp;"y2d10"&amp;I212</f>
        <v>c7ag3y2d101</v>
      </c>
      <c r="V212" s="30">
        <f>VLOOKUP(U212,Cohorts!A:B,2,FALSE)</f>
        <v>226</v>
      </c>
      <c r="W212" s="30" t="str">
        <f>"            [ 'cohort_id' =&gt; "&amp;V212&amp;",  'team_rank_id' =&gt; "&amp;P212&amp;" ],"</f>
        <v xml:space="preserve">            [ 'cohort_id' =&gt; 226,  'team_rank_id' =&gt; 1 ],</v>
      </c>
      <c r="X212" s="30" t="str">
        <f>"                'competition_id' =&gt; 1, // this is May 2021###                'age_group_id'   =&gt; "&amp;D212&amp;", ###                'start'          =&gt; '"&amp;TEXT(C212,"yyyy-mm-dd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2" s="30" t="str">
        <f t="shared" si="6"/>
        <v xml:space="preserve">            [ 'session_id' =&gt; 40, 'division_id' =&gt; 101 ],</v>
      </c>
      <c r="Z212" s="30" t="str">
        <f t="shared" si="7"/>
        <v xml:space="preserve">            [ 'session_id' =&gt;   40, 'team_rank_id' =&gt; 1 ],</v>
      </c>
    </row>
    <row r="213" spans="1:26" ht="17" x14ac:dyDescent="0.2">
      <c r="A213" s="30">
        <v>273</v>
      </c>
      <c r="B213" s="30">
        <f>VLOOKUP(C213,Sessions!C:D,2,FALSE)</f>
        <v>40</v>
      </c>
      <c r="C213" s="31">
        <v>44337.8125</v>
      </c>
      <c r="D213" s="64">
        <f>VLOOKUP(E213,'Age Groups'!B:C,2,FALSE)</f>
        <v>3</v>
      </c>
      <c r="E213" s="31" t="s">
        <v>1149</v>
      </c>
      <c r="F213" s="64">
        <f>VLOOKUP(G213,Items!J:L,3,FALSE)</f>
        <v>13</v>
      </c>
      <c r="G213" s="31" t="s">
        <v>929</v>
      </c>
      <c r="H213" s="31" t="s">
        <v>1109</v>
      </c>
      <c r="I213" s="64" t="str">
        <f>RIGHT(K213,1)</f>
        <v>1</v>
      </c>
      <c r="J213" s="31"/>
      <c r="K213" s="31" t="s">
        <v>923</v>
      </c>
      <c r="L213" s="61" t="s">
        <v>932</v>
      </c>
      <c r="M213" s="61" t="s">
        <v>939</v>
      </c>
      <c r="N213" s="61">
        <f>VLOOKUP(O213,Clubs!D:E,2,FALSE)</f>
        <v>7</v>
      </c>
      <c r="O213" s="61" t="s">
        <v>1076</v>
      </c>
      <c r="P213" s="61">
        <v>1</v>
      </c>
      <c r="Q213" s="34" t="s">
        <v>752</v>
      </c>
      <c r="U213" s="30" t="str">
        <f>"c"&amp;N213&amp;"ag"&amp;D213&amp;"y2d10"&amp;I213</f>
        <v>c7ag3y2d101</v>
      </c>
      <c r="V213" s="30">
        <f>VLOOKUP(U213,Cohorts!A:B,2,FALSE)</f>
        <v>226</v>
      </c>
      <c r="W213" s="30" t="str">
        <f>"            [ 'cohort_id' =&gt; "&amp;V213&amp;",  'team_rank_id' =&gt; "&amp;P213&amp;" ],"</f>
        <v xml:space="preserve">            [ 'cohort_id' =&gt; 226,  'team_rank_id' =&gt; 1 ],</v>
      </c>
      <c r="X213" s="30" t="str">
        <f>"                'competition_id' =&gt; 1, // this is May 2021###                'age_group_id'   =&gt; "&amp;D213&amp;", ###                'start'          =&gt; '"&amp;TEXT(C213,"yyyy-mm-dd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3" s="30" t="str">
        <f t="shared" si="6"/>
        <v xml:space="preserve">            [ 'session_id' =&gt; 40, 'division_id' =&gt; 101 ],</v>
      </c>
      <c r="Z213" s="30" t="str">
        <f t="shared" si="7"/>
        <v xml:space="preserve">            [ 'session_id' =&gt;   40, 'team_rank_id' =&gt; 1 ],</v>
      </c>
    </row>
    <row r="214" spans="1:26" x14ac:dyDescent="0.2">
      <c r="A214" s="30">
        <v>262</v>
      </c>
      <c r="B214" s="30">
        <f>VLOOKUP(C214,Sessions!C:D,2,FALSE)</f>
        <v>40</v>
      </c>
      <c r="C214" s="31">
        <v>44337.8125</v>
      </c>
      <c r="D214" s="64">
        <f>VLOOKUP(E214,'Age Groups'!B:C,2,FALSE)</f>
        <v>3</v>
      </c>
      <c r="E214" s="31" t="s">
        <v>1149</v>
      </c>
      <c r="F214" s="64">
        <f>VLOOKUP(G214,Items!J:L,3,FALSE)</f>
        <v>1</v>
      </c>
      <c r="G214" s="31" t="s">
        <v>921</v>
      </c>
      <c r="H214" s="31" t="s">
        <v>1110</v>
      </c>
      <c r="I214" s="64" t="str">
        <f>RIGHT(K214,1)</f>
        <v>1</v>
      </c>
      <c r="J214" s="31"/>
      <c r="K214" s="31" t="s">
        <v>923</v>
      </c>
      <c r="L214" s="61" t="s">
        <v>932</v>
      </c>
      <c r="M214" s="61" t="s">
        <v>987</v>
      </c>
      <c r="N214" s="61">
        <f>VLOOKUP(O214,Clubs!D:E,2,FALSE)</f>
        <v>13</v>
      </c>
      <c r="O214" s="61" t="s">
        <v>1075</v>
      </c>
      <c r="P214" s="61">
        <v>1</v>
      </c>
      <c r="Q214" s="32"/>
      <c r="U214" s="30" t="str">
        <f>"c"&amp;N214&amp;"ag"&amp;D214&amp;"y2d10"&amp;I214</f>
        <v>c13ag3y2d101</v>
      </c>
      <c r="V214" s="30">
        <f>VLOOKUP(U214,Cohorts!A:B,2,FALSE)</f>
        <v>27</v>
      </c>
      <c r="W214" s="30" t="str">
        <f>"            [ 'cohort_id' =&gt; "&amp;V214&amp;",  'team_rank_id' =&gt; "&amp;P214&amp;" ],"</f>
        <v xml:space="preserve">            [ 'cohort_id' =&gt; 27,  'team_rank_id' =&gt; 1 ],</v>
      </c>
      <c r="X214" s="30" t="str">
        <f>"                'competition_id' =&gt; 1, // this is May 2021###                'age_group_id'   =&gt; "&amp;D214&amp;", ###                'start'          =&gt; '"&amp;TEXT(C214,"yyyy-mm-dd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4" s="30" t="str">
        <f t="shared" si="6"/>
        <v xml:space="preserve">            [ 'session_id' =&gt; 40, 'division_id' =&gt; 101 ],</v>
      </c>
      <c r="Z214" s="30" t="str">
        <f t="shared" si="7"/>
        <v xml:space="preserve">            [ 'session_id' =&gt;   40, 'team_rank_id' =&gt; 1 ],</v>
      </c>
    </row>
    <row r="215" spans="1:26" x14ac:dyDescent="0.2">
      <c r="A215" s="30">
        <v>268</v>
      </c>
      <c r="B215" s="30">
        <f>VLOOKUP(C215,Sessions!C:D,2,FALSE)</f>
        <v>40</v>
      </c>
      <c r="C215" s="31">
        <v>44337.8125</v>
      </c>
      <c r="D215" s="64">
        <f>VLOOKUP(E215,'Age Groups'!B:C,2,FALSE)</f>
        <v>3</v>
      </c>
      <c r="E215" s="31" t="s">
        <v>1149</v>
      </c>
      <c r="F215" s="64">
        <f>VLOOKUP(G215,Items!J:L,3,FALSE)</f>
        <v>3</v>
      </c>
      <c r="G215" s="31" t="s">
        <v>928</v>
      </c>
      <c r="H215" s="31" t="s">
        <v>1110</v>
      </c>
      <c r="I215" s="64" t="str">
        <f>RIGHT(K215,1)</f>
        <v>1</v>
      </c>
      <c r="J215" s="31"/>
      <c r="K215" s="31" t="s">
        <v>923</v>
      </c>
      <c r="L215" s="61" t="s">
        <v>932</v>
      </c>
      <c r="M215" s="61" t="s">
        <v>987</v>
      </c>
      <c r="N215" s="61">
        <f>VLOOKUP(O215,Clubs!D:E,2,FALSE)</f>
        <v>13</v>
      </c>
      <c r="O215" s="61" t="s">
        <v>1075</v>
      </c>
      <c r="P215" s="61">
        <v>1</v>
      </c>
      <c r="Q215" s="32"/>
      <c r="U215" s="30" t="str">
        <f>"c"&amp;N215&amp;"ag"&amp;D215&amp;"y2d10"&amp;I215</f>
        <v>c13ag3y2d101</v>
      </c>
      <c r="V215" s="30">
        <f>VLOOKUP(U215,Cohorts!A:B,2,FALSE)</f>
        <v>27</v>
      </c>
      <c r="W215" s="30" t="str">
        <f>"            [ 'cohort_id' =&gt; "&amp;V215&amp;",  'team_rank_id' =&gt; "&amp;P215&amp;" ],"</f>
        <v xml:space="preserve">            [ 'cohort_id' =&gt; 27,  'team_rank_id' =&gt; 1 ],</v>
      </c>
      <c r="X215" s="30" t="str">
        <f>"                'competition_id' =&gt; 1, // this is May 2021###                'age_group_id'   =&gt; "&amp;D215&amp;", ###                'start'          =&gt; '"&amp;TEXT(C215,"yyyy-mm-dd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5" s="30" t="str">
        <f t="shared" si="6"/>
        <v xml:space="preserve">            [ 'session_id' =&gt; 40, 'division_id' =&gt; 101 ],</v>
      </c>
      <c r="Z215" s="30" t="str">
        <f t="shared" si="7"/>
        <v xml:space="preserve">            [ 'session_id' =&gt;   40, 'team_rank_id' =&gt; 1 ],</v>
      </c>
    </row>
    <row r="216" spans="1:26" x14ac:dyDescent="0.2">
      <c r="A216" s="30">
        <v>275</v>
      </c>
      <c r="B216" s="30">
        <f>VLOOKUP(C216,Sessions!C:D,2,FALSE)</f>
        <v>40</v>
      </c>
      <c r="C216" s="31">
        <v>44337.8125</v>
      </c>
      <c r="D216" s="64">
        <f>VLOOKUP(E216,'Age Groups'!B:C,2,FALSE)</f>
        <v>3</v>
      </c>
      <c r="E216" s="31" t="s">
        <v>1149</v>
      </c>
      <c r="F216" s="64">
        <f>VLOOKUP(G216,Items!J:L,3,FALSE)</f>
        <v>13</v>
      </c>
      <c r="G216" s="31" t="s">
        <v>929</v>
      </c>
      <c r="H216" s="31" t="s">
        <v>1109</v>
      </c>
      <c r="I216" s="64" t="str">
        <f>RIGHT(K216,1)</f>
        <v>1</v>
      </c>
      <c r="J216" s="31"/>
      <c r="K216" s="31" t="s">
        <v>923</v>
      </c>
      <c r="L216" s="61" t="s">
        <v>932</v>
      </c>
      <c r="M216" s="61" t="s">
        <v>1018</v>
      </c>
      <c r="N216" s="61">
        <f>VLOOKUP(O216,Clubs!D:E,2,FALSE)</f>
        <v>13</v>
      </c>
      <c r="O216" s="61" t="s">
        <v>1075</v>
      </c>
      <c r="P216" s="61">
        <v>1</v>
      </c>
      <c r="Q216" s="33"/>
      <c r="U216" s="30" t="str">
        <f>"c"&amp;N216&amp;"ag"&amp;D216&amp;"y2d10"&amp;I216</f>
        <v>c13ag3y2d101</v>
      </c>
      <c r="V216" s="30">
        <f>VLOOKUP(U216,Cohorts!A:B,2,FALSE)</f>
        <v>27</v>
      </c>
      <c r="W216" s="30" t="str">
        <f>"            [ 'cohort_id' =&gt; "&amp;V216&amp;",  'team_rank_id' =&gt; "&amp;P216&amp;" ],"</f>
        <v xml:space="preserve">            [ 'cohort_id' =&gt; 27,  'team_rank_id' =&gt; 1 ],</v>
      </c>
      <c r="X216" s="30" t="str">
        <f>"                'competition_id' =&gt; 1, // this is May 2021###                'age_group_id'   =&gt; "&amp;D216&amp;", ###                'start'          =&gt; '"&amp;TEXT(C216,"yyyy-mm-dd hh:mm:ss")&amp;"', ###            ], ["</f>
        <v xml:space="preserve">                'competition_id' =&gt; 1, // this is May 2021###                'age_group_id'   =&gt; 3, ###                'start'          =&gt; '2021-05-21 19:30:00', ###            ], [</v>
      </c>
      <c r="Y216" s="30" t="str">
        <f t="shared" si="6"/>
        <v xml:space="preserve">            [ 'session_id' =&gt; 40, 'division_id' =&gt; 101 ],</v>
      </c>
      <c r="Z216" s="30" t="str">
        <f t="shared" si="7"/>
        <v xml:space="preserve">            [ 'session_id' =&gt;   40, 'team_rank_id' =&gt; 1 ],</v>
      </c>
    </row>
    <row r="217" spans="1:26" x14ac:dyDescent="0.2">
      <c r="A217" s="30">
        <v>384</v>
      </c>
      <c r="B217" s="30">
        <f>VLOOKUP(C217,Sessions!C:D,2,FALSE)</f>
        <v>43</v>
      </c>
      <c r="C217" s="31">
        <v>44343.8125</v>
      </c>
      <c r="D217" s="64">
        <f>VLOOKUP(E217,'Age Groups'!B:C,2,FALSE)</f>
        <v>4</v>
      </c>
      <c r="E217" s="31" t="s">
        <v>1092</v>
      </c>
      <c r="F217" s="64">
        <f>VLOOKUP(G217,Items!J:L,3,FALSE)</f>
        <v>4</v>
      </c>
      <c r="G217" s="31" t="s">
        <v>916</v>
      </c>
      <c r="H217" s="31" t="s">
        <v>1110</v>
      </c>
      <c r="I217" s="64" t="str">
        <f>RIGHT(K217,1)</f>
        <v>1</v>
      </c>
      <c r="J217" s="31"/>
      <c r="K217" s="31" t="s">
        <v>923</v>
      </c>
      <c r="L217" s="62" t="s">
        <v>933</v>
      </c>
      <c r="M217" s="62" t="s">
        <v>1058</v>
      </c>
      <c r="N217" s="61">
        <f>VLOOKUP(O217,Clubs!D:E,2,FALSE)</f>
        <v>29</v>
      </c>
      <c r="O217" s="62" t="s">
        <v>1005</v>
      </c>
      <c r="P217" s="61">
        <v>1</v>
      </c>
      <c r="Q217" s="32"/>
      <c r="U217" s="30" t="str">
        <f>"c"&amp;N217&amp;"ag"&amp;D217&amp;"y2d10"&amp;I217</f>
        <v>c29ag4y2d101</v>
      </c>
      <c r="V217" s="30">
        <f>VLOOKUP(U217,Cohorts!A:B,2,FALSE)</f>
        <v>126</v>
      </c>
      <c r="W217" s="30" t="str">
        <f>"            [ 'cohort_id' =&gt; "&amp;V217&amp;",  'team_rank_id' =&gt; "&amp;P217&amp;" ],"</f>
        <v xml:space="preserve">            [ 'cohort_id' =&gt; 126,  'team_rank_id' =&gt; 1 ],</v>
      </c>
      <c r="X217" s="30" t="str">
        <f>"                'competition_id' =&gt; 1, // this is May 2021###                'age_group_id'   =&gt; "&amp;D217&amp;", ###                'start'          =&gt; '"&amp;TEXT(C217,"yyyy-mm-dd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17" s="30" t="str">
        <f t="shared" si="6"/>
        <v xml:space="preserve">            [ 'session_id' =&gt; 43, 'division_id' =&gt; 101 ],</v>
      </c>
      <c r="Z217" s="30" t="str">
        <f t="shared" si="7"/>
        <v xml:space="preserve">            [ 'session_id' =&gt;   43, 'team_rank_id' =&gt; 1 ],</v>
      </c>
    </row>
    <row r="218" spans="1:26" x14ac:dyDescent="0.2">
      <c r="A218" s="30">
        <v>390</v>
      </c>
      <c r="B218" s="30">
        <f>VLOOKUP(C218,Sessions!C:D,2,FALSE)</f>
        <v>43</v>
      </c>
      <c r="C218" s="31">
        <v>44343.8125</v>
      </c>
      <c r="D218" s="64">
        <f>VLOOKUP(E218,'Age Groups'!B:C,2,FALSE)</f>
        <v>4</v>
      </c>
      <c r="E218" s="31" t="s">
        <v>1092</v>
      </c>
      <c r="F218" s="64">
        <f>VLOOKUP(G218,Items!J:L,3,FALSE)</f>
        <v>2</v>
      </c>
      <c r="G218" s="31" t="s">
        <v>924</v>
      </c>
      <c r="H218" s="31" t="s">
        <v>1110</v>
      </c>
      <c r="I218" s="64" t="str">
        <f>RIGHT(K218,1)</f>
        <v>1</v>
      </c>
      <c r="J218" s="31"/>
      <c r="K218" s="31" t="s">
        <v>923</v>
      </c>
      <c r="L218" s="62" t="s">
        <v>933</v>
      </c>
      <c r="M218" s="62" t="s">
        <v>1018</v>
      </c>
      <c r="N218" s="61">
        <f>VLOOKUP(O218,Clubs!D:E,2,FALSE)</f>
        <v>29</v>
      </c>
      <c r="O218" s="62" t="s">
        <v>1005</v>
      </c>
      <c r="P218" s="61">
        <v>1</v>
      </c>
      <c r="Q218" s="32"/>
      <c r="U218" s="30" t="str">
        <f>"c"&amp;N218&amp;"ag"&amp;D218&amp;"y2d10"&amp;I218</f>
        <v>c29ag4y2d101</v>
      </c>
      <c r="V218" s="30">
        <f>VLOOKUP(U218,Cohorts!A:B,2,FALSE)</f>
        <v>126</v>
      </c>
      <c r="W218" s="30" t="str">
        <f>"            [ 'cohort_id' =&gt; "&amp;V218&amp;",  'team_rank_id' =&gt; "&amp;P218&amp;" ],"</f>
        <v xml:space="preserve">            [ 'cohort_id' =&gt; 126,  'team_rank_id' =&gt; 1 ],</v>
      </c>
      <c r="X218" s="30" t="str">
        <f>"                'competition_id' =&gt; 1, // this is May 2021###                'age_group_id'   =&gt; "&amp;D218&amp;", ###                'start'          =&gt; '"&amp;TEXT(C218,"yyyy-mm-dd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18" s="30" t="str">
        <f t="shared" si="6"/>
        <v xml:space="preserve">            [ 'session_id' =&gt; 43, 'division_id' =&gt; 101 ],</v>
      </c>
      <c r="Z218" s="30" t="str">
        <f t="shared" si="7"/>
        <v xml:space="preserve">            [ 'session_id' =&gt;   43, 'team_rank_id' =&gt; 1 ],</v>
      </c>
    </row>
    <row r="219" spans="1:26" ht="17" x14ac:dyDescent="0.2">
      <c r="A219" s="30">
        <v>397</v>
      </c>
      <c r="B219" s="30">
        <f>VLOOKUP(C219,Sessions!C:D,2,FALSE)</f>
        <v>43</v>
      </c>
      <c r="C219" s="31">
        <v>44343.8125</v>
      </c>
      <c r="D219" s="64">
        <f>VLOOKUP(E219,'Age Groups'!B:C,2,FALSE)</f>
        <v>4</v>
      </c>
      <c r="E219" s="31" t="s">
        <v>1092</v>
      </c>
      <c r="F219" s="64">
        <f>VLOOKUP(G219,Items!J:L,3,FALSE)</f>
        <v>8</v>
      </c>
      <c r="G219" s="31" t="s">
        <v>920</v>
      </c>
      <c r="H219" s="31" t="s">
        <v>1109</v>
      </c>
      <c r="I219" s="64" t="str">
        <f>RIGHT(K219,1)</f>
        <v>1</v>
      </c>
      <c r="J219" s="31"/>
      <c r="K219" s="31" t="s">
        <v>923</v>
      </c>
      <c r="L219" s="62" t="s">
        <v>933</v>
      </c>
      <c r="M219" s="62" t="s">
        <v>987</v>
      </c>
      <c r="N219" s="61">
        <f>VLOOKUP(O219,Clubs!D:E,2,FALSE)</f>
        <v>29</v>
      </c>
      <c r="O219" s="62" t="s">
        <v>1005</v>
      </c>
      <c r="P219" s="61">
        <v>1</v>
      </c>
      <c r="Q219" s="34" t="s">
        <v>878</v>
      </c>
      <c r="U219" s="30" t="str">
        <f>"c"&amp;N219&amp;"ag"&amp;D219&amp;"y2d10"&amp;I219</f>
        <v>c29ag4y2d101</v>
      </c>
      <c r="V219" s="30">
        <f>VLOOKUP(U219,Cohorts!A:B,2,FALSE)</f>
        <v>126</v>
      </c>
      <c r="W219" s="30" t="str">
        <f>"            [ 'cohort_id' =&gt; "&amp;V219&amp;",  'team_rank_id' =&gt; "&amp;P219&amp;" ],"</f>
        <v xml:space="preserve">            [ 'cohort_id' =&gt; 126,  'team_rank_id' =&gt; 1 ],</v>
      </c>
      <c r="X219" s="30" t="str">
        <f>"                'competition_id' =&gt; 1, // this is May 2021###                'age_group_id'   =&gt; "&amp;D219&amp;", ###                'start'          =&gt; '"&amp;TEXT(C219,"yyyy-mm-dd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19" s="30" t="str">
        <f t="shared" si="6"/>
        <v xml:space="preserve">            [ 'session_id' =&gt; 43, 'division_id' =&gt; 101 ],</v>
      </c>
      <c r="Z219" s="30" t="str">
        <f t="shared" si="7"/>
        <v xml:space="preserve">            [ 'session_id' =&gt;   43, 'team_rank_id' =&gt; 1 ],</v>
      </c>
    </row>
    <row r="220" spans="1:26" x14ac:dyDescent="0.2">
      <c r="A220" s="30">
        <v>385</v>
      </c>
      <c r="B220" s="30">
        <f>VLOOKUP(C220,Sessions!C:D,2,FALSE)</f>
        <v>43</v>
      </c>
      <c r="C220" s="31">
        <v>44343.8125</v>
      </c>
      <c r="D220" s="64">
        <f>VLOOKUP(E220,'Age Groups'!B:C,2,FALSE)</f>
        <v>4</v>
      </c>
      <c r="E220" s="31" t="s">
        <v>1092</v>
      </c>
      <c r="F220" s="64">
        <f>VLOOKUP(G220,Items!J:L,3,FALSE)</f>
        <v>4</v>
      </c>
      <c r="G220" s="31" t="s">
        <v>916</v>
      </c>
      <c r="H220" s="31" t="s">
        <v>1110</v>
      </c>
      <c r="I220" s="64" t="str">
        <f>RIGHT(K220,1)</f>
        <v>1</v>
      </c>
      <c r="J220" s="31"/>
      <c r="K220" s="31" t="s">
        <v>923</v>
      </c>
      <c r="L220" s="62" t="s">
        <v>933</v>
      </c>
      <c r="M220" s="62" t="s">
        <v>1068</v>
      </c>
      <c r="N220" s="61">
        <f>VLOOKUP(O220,Clubs!D:E,2,FALSE)</f>
        <v>35</v>
      </c>
      <c r="O220" s="62" t="s">
        <v>127</v>
      </c>
      <c r="P220" s="61">
        <v>1</v>
      </c>
      <c r="Q220" s="32"/>
      <c r="U220" s="30" t="str">
        <f>"c"&amp;N220&amp;"ag"&amp;D220&amp;"y2d10"&amp;I220</f>
        <v>c35ag4y2d101</v>
      </c>
      <c r="V220" s="30">
        <f>VLOOKUP(U220,Cohorts!A:B,2,FALSE)</f>
        <v>157</v>
      </c>
      <c r="W220" s="30" t="str">
        <f>"            [ 'cohort_id' =&gt; "&amp;V220&amp;",  'team_rank_id' =&gt; "&amp;P220&amp;" ],"</f>
        <v xml:space="preserve">            [ 'cohort_id' =&gt; 157,  'team_rank_id' =&gt; 1 ],</v>
      </c>
      <c r="X220" s="30" t="str">
        <f>"                'competition_id' =&gt; 1, // this is May 2021###                'age_group_id'   =&gt; "&amp;D220&amp;", ###                'start'          =&gt; '"&amp;TEXT(C220,"yyyy-mm-dd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0" s="30" t="str">
        <f t="shared" si="6"/>
        <v xml:space="preserve">            [ 'session_id' =&gt; 43, 'division_id' =&gt; 101 ],</v>
      </c>
      <c r="Z220" s="30" t="str">
        <f t="shared" si="7"/>
        <v xml:space="preserve">            [ 'session_id' =&gt;   43, 'team_rank_id' =&gt; 1 ],</v>
      </c>
    </row>
    <row r="221" spans="1:26" x14ac:dyDescent="0.2">
      <c r="A221" s="30">
        <v>392</v>
      </c>
      <c r="B221" s="30">
        <f>VLOOKUP(C221,Sessions!C:D,2,FALSE)</f>
        <v>43</v>
      </c>
      <c r="C221" s="31">
        <v>44343.8125</v>
      </c>
      <c r="D221" s="64">
        <f>VLOOKUP(E221,'Age Groups'!B:C,2,FALSE)</f>
        <v>4</v>
      </c>
      <c r="E221" s="31" t="s">
        <v>1092</v>
      </c>
      <c r="F221" s="64">
        <f>VLOOKUP(G221,Items!J:L,3,FALSE)</f>
        <v>2</v>
      </c>
      <c r="G221" s="31" t="s">
        <v>924</v>
      </c>
      <c r="H221" s="31" t="s">
        <v>1110</v>
      </c>
      <c r="I221" s="64" t="str">
        <f>RIGHT(K221,1)</f>
        <v>1</v>
      </c>
      <c r="J221" s="31"/>
      <c r="K221" s="31" t="s">
        <v>923</v>
      </c>
      <c r="L221" s="62" t="s">
        <v>933</v>
      </c>
      <c r="M221" s="62" t="s">
        <v>1058</v>
      </c>
      <c r="N221" s="61">
        <f>VLOOKUP(O221,Clubs!D:E,2,FALSE)</f>
        <v>35</v>
      </c>
      <c r="O221" s="62" t="s">
        <v>127</v>
      </c>
      <c r="P221" s="61">
        <v>1</v>
      </c>
      <c r="Q221" s="32"/>
      <c r="U221" s="30" t="str">
        <f>"c"&amp;N221&amp;"ag"&amp;D221&amp;"y2d10"&amp;I221</f>
        <v>c35ag4y2d101</v>
      </c>
      <c r="V221" s="30">
        <f>VLOOKUP(U221,Cohorts!A:B,2,FALSE)</f>
        <v>157</v>
      </c>
      <c r="W221" s="30" t="str">
        <f>"            [ 'cohort_id' =&gt; "&amp;V221&amp;",  'team_rank_id' =&gt; "&amp;P221&amp;" ],"</f>
        <v xml:space="preserve">            [ 'cohort_id' =&gt; 157,  'team_rank_id' =&gt; 1 ],</v>
      </c>
      <c r="X221" s="30" t="str">
        <f>"                'competition_id' =&gt; 1, // this is May 2021###                'age_group_id'   =&gt; "&amp;D221&amp;", ###                'start'          =&gt; '"&amp;TEXT(C221,"yyyy-mm-dd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1" s="30" t="str">
        <f t="shared" si="6"/>
        <v xml:space="preserve">            [ 'session_id' =&gt; 43, 'division_id' =&gt; 101 ],</v>
      </c>
      <c r="Z221" s="30" t="str">
        <f t="shared" si="7"/>
        <v xml:space="preserve">            [ 'session_id' =&gt;   43, 'team_rank_id' =&gt; 1 ],</v>
      </c>
    </row>
    <row r="222" spans="1:26" ht="17" x14ac:dyDescent="0.2">
      <c r="A222" s="30">
        <v>401</v>
      </c>
      <c r="B222" s="30">
        <f>VLOOKUP(C222,Sessions!C:D,2,FALSE)</f>
        <v>43</v>
      </c>
      <c r="C222" s="31">
        <v>44343.8125</v>
      </c>
      <c r="D222" s="64">
        <f>VLOOKUP(E222,'Age Groups'!B:C,2,FALSE)</f>
        <v>4</v>
      </c>
      <c r="E222" s="31" t="s">
        <v>1092</v>
      </c>
      <c r="F222" s="64">
        <f>VLOOKUP(G222,Items!J:L,3,FALSE)</f>
        <v>8</v>
      </c>
      <c r="G222" s="31" t="s">
        <v>920</v>
      </c>
      <c r="H222" s="31" t="s">
        <v>1109</v>
      </c>
      <c r="I222" s="64" t="str">
        <f>RIGHT(K222,1)</f>
        <v>1</v>
      </c>
      <c r="J222" s="31"/>
      <c r="K222" s="31" t="s">
        <v>923</v>
      </c>
      <c r="L222" s="62" t="s">
        <v>933</v>
      </c>
      <c r="M222" s="62" t="s">
        <v>1068</v>
      </c>
      <c r="N222" s="61">
        <f>VLOOKUP(O222,Clubs!D:E,2,FALSE)</f>
        <v>35</v>
      </c>
      <c r="O222" s="62" t="s">
        <v>127</v>
      </c>
      <c r="P222" s="61">
        <v>1</v>
      </c>
      <c r="Q222" s="34" t="s">
        <v>880</v>
      </c>
      <c r="U222" s="30" t="str">
        <f>"c"&amp;N222&amp;"ag"&amp;D222&amp;"y2d10"&amp;I222</f>
        <v>c35ag4y2d101</v>
      </c>
      <c r="V222" s="30">
        <f>VLOOKUP(U222,Cohorts!A:B,2,FALSE)</f>
        <v>157</v>
      </c>
      <c r="W222" s="30" t="str">
        <f>"            [ 'cohort_id' =&gt; "&amp;V222&amp;",  'team_rank_id' =&gt; "&amp;P222&amp;" ],"</f>
        <v xml:space="preserve">            [ 'cohort_id' =&gt; 157,  'team_rank_id' =&gt; 1 ],</v>
      </c>
      <c r="X222" s="30" t="str">
        <f>"                'competition_id' =&gt; 1, // this is May 2021###                'age_group_id'   =&gt; "&amp;D222&amp;", ###                'start'          =&gt; '"&amp;TEXT(C222,"yyyy-mm-dd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2" s="30" t="str">
        <f t="shared" si="6"/>
        <v xml:space="preserve">            [ 'session_id' =&gt; 43, 'division_id' =&gt; 101 ],</v>
      </c>
      <c r="Z222" s="30" t="str">
        <f t="shared" si="7"/>
        <v xml:space="preserve">            [ 'session_id' =&gt;   43, 'team_rank_id' =&gt; 1 ],</v>
      </c>
    </row>
    <row r="223" spans="1:26" x14ac:dyDescent="0.2">
      <c r="A223" s="30">
        <v>383</v>
      </c>
      <c r="B223" s="30">
        <f>VLOOKUP(C223,Sessions!C:D,2,FALSE)</f>
        <v>43</v>
      </c>
      <c r="C223" s="31">
        <v>44343.8125</v>
      </c>
      <c r="D223" s="64">
        <f>VLOOKUP(E223,'Age Groups'!B:C,2,FALSE)</f>
        <v>4</v>
      </c>
      <c r="E223" s="31" t="s">
        <v>1092</v>
      </c>
      <c r="F223" s="64">
        <f>VLOOKUP(G223,Items!J:L,3,FALSE)</f>
        <v>4</v>
      </c>
      <c r="G223" s="31" t="s">
        <v>916</v>
      </c>
      <c r="H223" s="31" t="s">
        <v>1110</v>
      </c>
      <c r="I223" s="64" t="str">
        <f>RIGHT(K223,1)</f>
        <v>1</v>
      </c>
      <c r="J223" s="31"/>
      <c r="K223" s="31" t="s">
        <v>923</v>
      </c>
      <c r="L223" s="62" t="s">
        <v>933</v>
      </c>
      <c r="M223" s="62" t="s">
        <v>1043</v>
      </c>
      <c r="N223" s="61">
        <f>VLOOKUP(O223,Clubs!D:E,2,FALSE)</f>
        <v>40</v>
      </c>
      <c r="O223" s="62" t="s">
        <v>145</v>
      </c>
      <c r="P223" s="61">
        <v>1</v>
      </c>
      <c r="Q223" s="32"/>
      <c r="U223" s="30" t="str">
        <f>"c"&amp;N223&amp;"ag"&amp;D223&amp;"y2d10"&amp;I223</f>
        <v>c40ag4y2d101</v>
      </c>
      <c r="V223" s="30">
        <f>VLOOKUP(U223,Cohorts!A:B,2,FALSE)</f>
        <v>200</v>
      </c>
      <c r="W223" s="30" t="str">
        <f>"            [ 'cohort_id' =&gt; "&amp;V223&amp;",  'team_rank_id' =&gt; "&amp;P223&amp;" ],"</f>
        <v xml:space="preserve">            [ 'cohort_id' =&gt; 200,  'team_rank_id' =&gt; 1 ],</v>
      </c>
      <c r="X223" s="30" t="str">
        <f>"                'competition_id' =&gt; 1, // this is May 2021###                'age_group_id'   =&gt; "&amp;D223&amp;", ###                'start'          =&gt; '"&amp;TEXT(C223,"yyyy-mm-dd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3" s="30" t="str">
        <f t="shared" si="6"/>
        <v xml:space="preserve">            [ 'session_id' =&gt; 43, 'division_id' =&gt; 101 ],</v>
      </c>
      <c r="Z223" s="30" t="str">
        <f t="shared" si="7"/>
        <v xml:space="preserve">            [ 'session_id' =&gt;   43, 'team_rank_id' =&gt; 1 ],</v>
      </c>
    </row>
    <row r="224" spans="1:26" x14ac:dyDescent="0.2">
      <c r="A224" s="30">
        <v>395</v>
      </c>
      <c r="B224" s="30">
        <f>VLOOKUP(C224,Sessions!C:D,2,FALSE)</f>
        <v>43</v>
      </c>
      <c r="C224" s="31">
        <v>44343.8125</v>
      </c>
      <c r="D224" s="64">
        <f>VLOOKUP(E224,'Age Groups'!B:C,2,FALSE)</f>
        <v>4</v>
      </c>
      <c r="E224" s="31" t="s">
        <v>1092</v>
      </c>
      <c r="F224" s="64">
        <f>VLOOKUP(G224,Items!J:L,3,FALSE)</f>
        <v>2</v>
      </c>
      <c r="G224" s="31" t="s">
        <v>924</v>
      </c>
      <c r="H224" s="31" t="s">
        <v>1110</v>
      </c>
      <c r="I224" s="64" t="str">
        <f>RIGHT(K224,1)</f>
        <v>1</v>
      </c>
      <c r="J224" s="31"/>
      <c r="K224" s="31" t="s">
        <v>923</v>
      </c>
      <c r="L224" s="62" t="s">
        <v>933</v>
      </c>
      <c r="M224" s="62" t="s">
        <v>1072</v>
      </c>
      <c r="N224" s="61">
        <f>VLOOKUP(O224,Clubs!D:E,2,FALSE)</f>
        <v>40</v>
      </c>
      <c r="O224" s="62" t="s">
        <v>145</v>
      </c>
      <c r="P224" s="61">
        <v>1</v>
      </c>
      <c r="Q224" s="32"/>
      <c r="U224" s="30" t="str">
        <f>"c"&amp;N224&amp;"ag"&amp;D224&amp;"y2d10"&amp;I224</f>
        <v>c40ag4y2d101</v>
      </c>
      <c r="V224" s="30">
        <f>VLOOKUP(U224,Cohorts!A:B,2,FALSE)</f>
        <v>200</v>
      </c>
      <c r="W224" s="30" t="str">
        <f>"            [ 'cohort_id' =&gt; "&amp;V224&amp;",  'team_rank_id' =&gt; "&amp;P224&amp;" ],"</f>
        <v xml:space="preserve">            [ 'cohort_id' =&gt; 200,  'team_rank_id' =&gt; 1 ],</v>
      </c>
      <c r="X224" s="30" t="str">
        <f>"                'competition_id' =&gt; 1, // this is May 2021###                'age_group_id'   =&gt; "&amp;D224&amp;", ###                'start'          =&gt; '"&amp;TEXT(C224,"yyyy-mm-dd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4" s="30" t="str">
        <f t="shared" si="6"/>
        <v xml:space="preserve">            [ 'session_id' =&gt; 43, 'division_id' =&gt; 101 ],</v>
      </c>
      <c r="Z224" s="30" t="str">
        <f t="shared" si="7"/>
        <v xml:space="preserve">            [ 'session_id' =&gt;   43, 'team_rank_id' =&gt; 1 ],</v>
      </c>
    </row>
    <row r="225" spans="1:26" x14ac:dyDescent="0.2">
      <c r="A225" s="30">
        <v>399</v>
      </c>
      <c r="B225" s="30">
        <f>VLOOKUP(C225,Sessions!C:D,2,FALSE)</f>
        <v>43</v>
      </c>
      <c r="C225" s="31">
        <v>44343.8125</v>
      </c>
      <c r="D225" s="64">
        <f>VLOOKUP(E225,'Age Groups'!B:C,2,FALSE)</f>
        <v>4</v>
      </c>
      <c r="E225" s="31" t="s">
        <v>1092</v>
      </c>
      <c r="F225" s="64">
        <f>VLOOKUP(G225,Items!J:L,3,FALSE)</f>
        <v>8</v>
      </c>
      <c r="G225" s="31" t="s">
        <v>920</v>
      </c>
      <c r="H225" s="31" t="s">
        <v>1109</v>
      </c>
      <c r="I225" s="64" t="str">
        <f>RIGHT(K225,1)</f>
        <v>1</v>
      </c>
      <c r="J225" s="31"/>
      <c r="K225" s="31" t="s">
        <v>923</v>
      </c>
      <c r="L225" s="62" t="s">
        <v>933</v>
      </c>
      <c r="M225" s="62" t="s">
        <v>1043</v>
      </c>
      <c r="N225" s="61">
        <f>VLOOKUP(O225,Clubs!D:E,2,FALSE)</f>
        <v>40</v>
      </c>
      <c r="O225" s="62" t="s">
        <v>145</v>
      </c>
      <c r="P225" s="61">
        <v>1</v>
      </c>
      <c r="Q225" s="33"/>
      <c r="U225" s="30" t="str">
        <f>"c"&amp;N225&amp;"ag"&amp;D225&amp;"y2d10"&amp;I225</f>
        <v>c40ag4y2d101</v>
      </c>
      <c r="V225" s="30">
        <f>VLOOKUP(U225,Cohorts!A:B,2,FALSE)</f>
        <v>200</v>
      </c>
      <c r="W225" s="30" t="str">
        <f>"            [ 'cohort_id' =&gt; "&amp;V225&amp;",  'team_rank_id' =&gt; "&amp;P225&amp;" ],"</f>
        <v xml:space="preserve">            [ 'cohort_id' =&gt; 200,  'team_rank_id' =&gt; 1 ],</v>
      </c>
      <c r="X225" s="30" t="str">
        <f>"                'competition_id' =&gt; 1, // this is May 2021###                'age_group_id'   =&gt; "&amp;D225&amp;", ###                'start'          =&gt; '"&amp;TEXT(C225,"yyyy-mm-dd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5" s="30" t="str">
        <f t="shared" si="6"/>
        <v xml:space="preserve">            [ 'session_id' =&gt; 43, 'division_id' =&gt; 101 ],</v>
      </c>
      <c r="Z225" s="30" t="str">
        <f t="shared" si="7"/>
        <v xml:space="preserve">            [ 'session_id' =&gt;   43, 'team_rank_id' =&gt; 1 ],</v>
      </c>
    </row>
    <row r="226" spans="1:26" x14ac:dyDescent="0.2">
      <c r="A226" s="30">
        <v>381</v>
      </c>
      <c r="B226" s="30">
        <f>VLOOKUP(C226,Sessions!C:D,2,FALSE)</f>
        <v>43</v>
      </c>
      <c r="C226" s="31">
        <v>44343.8125</v>
      </c>
      <c r="D226" s="64">
        <f>VLOOKUP(E226,'Age Groups'!B:C,2,FALSE)</f>
        <v>4</v>
      </c>
      <c r="E226" s="31" t="s">
        <v>1092</v>
      </c>
      <c r="F226" s="64">
        <f>VLOOKUP(G226,Items!J:L,3,FALSE)</f>
        <v>4</v>
      </c>
      <c r="G226" s="31" t="s">
        <v>916</v>
      </c>
      <c r="H226" s="31" t="s">
        <v>1110</v>
      </c>
      <c r="I226" s="64" t="str">
        <f>RIGHT(K226,1)</f>
        <v>1</v>
      </c>
      <c r="J226" s="31"/>
      <c r="K226" s="31" t="s">
        <v>923</v>
      </c>
      <c r="L226" s="32" t="s">
        <v>933</v>
      </c>
      <c r="M226" s="32" t="s">
        <v>987</v>
      </c>
      <c r="N226" s="61">
        <f>VLOOKUP(O226,Clubs!D:E,2,FALSE)</f>
        <v>40</v>
      </c>
      <c r="O226" s="32" t="s">
        <v>145</v>
      </c>
      <c r="P226" s="32" t="s">
        <v>987</v>
      </c>
      <c r="Q226" s="32"/>
      <c r="U226" s="30" t="str">
        <f>"c"&amp;N226&amp;"ag"&amp;D226&amp;"y2d10"&amp;I226</f>
        <v>c40ag4y2d101</v>
      </c>
      <c r="V226" s="30">
        <f>VLOOKUP(U226,Cohorts!A:B,2,FALSE)</f>
        <v>200</v>
      </c>
      <c r="W226" s="30" t="str">
        <f>"            [ 'cohort_id' =&gt; "&amp;V226&amp;",  'team_rank_id' =&gt; "&amp;P226&amp;" ],"</f>
        <v xml:space="preserve">            [ 'cohort_id' =&gt; 200,  'team_rank_id' =&gt; 2 ],</v>
      </c>
      <c r="X226" s="30" t="str">
        <f>"                'competition_id' =&gt; 1, // this is May 2021###                'age_group_id'   =&gt; "&amp;D226&amp;", ###                'start'          =&gt; '"&amp;TEXT(C226,"yyyy-mm-dd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6" s="30" t="str">
        <f t="shared" si="6"/>
        <v xml:space="preserve">            [ 'session_id' =&gt; 43, 'division_id' =&gt; 101 ],</v>
      </c>
      <c r="Z226" s="30" t="str">
        <f t="shared" si="7"/>
        <v xml:space="preserve">            [ 'session_id' =&gt;   43, 'team_rank_id' =&gt; 2 ],</v>
      </c>
    </row>
    <row r="227" spans="1:26" x14ac:dyDescent="0.2">
      <c r="A227" s="30">
        <v>388</v>
      </c>
      <c r="B227" s="30">
        <f>VLOOKUP(C227,Sessions!C:D,2,FALSE)</f>
        <v>43</v>
      </c>
      <c r="C227" s="31">
        <v>44343.8125</v>
      </c>
      <c r="D227" s="64">
        <f>VLOOKUP(E227,'Age Groups'!B:C,2,FALSE)</f>
        <v>4</v>
      </c>
      <c r="E227" s="31" t="s">
        <v>1092</v>
      </c>
      <c r="F227" s="64">
        <f>VLOOKUP(G227,Items!J:L,3,FALSE)</f>
        <v>2</v>
      </c>
      <c r="G227" s="31" t="s">
        <v>924</v>
      </c>
      <c r="H227" s="31" t="s">
        <v>1110</v>
      </c>
      <c r="I227" s="64" t="str">
        <f>RIGHT(K227,1)</f>
        <v>1</v>
      </c>
      <c r="J227" s="31"/>
      <c r="K227" s="31" t="s">
        <v>923</v>
      </c>
      <c r="L227" s="32" t="s">
        <v>933</v>
      </c>
      <c r="M227" s="32" t="s">
        <v>939</v>
      </c>
      <c r="N227" s="61">
        <f>VLOOKUP(O227,Clubs!D:E,2,FALSE)</f>
        <v>40</v>
      </c>
      <c r="O227" s="32" t="s">
        <v>145</v>
      </c>
      <c r="P227" s="32" t="s">
        <v>987</v>
      </c>
      <c r="Q227" s="32"/>
      <c r="U227" s="30" t="str">
        <f>"c"&amp;N227&amp;"ag"&amp;D227&amp;"y2d10"&amp;I227</f>
        <v>c40ag4y2d101</v>
      </c>
      <c r="V227" s="30">
        <f>VLOOKUP(U227,Cohorts!A:B,2,FALSE)</f>
        <v>200</v>
      </c>
      <c r="W227" s="30" t="str">
        <f>"            [ 'cohort_id' =&gt; "&amp;V227&amp;",  'team_rank_id' =&gt; "&amp;P227&amp;" ],"</f>
        <v xml:space="preserve">            [ 'cohort_id' =&gt; 200,  'team_rank_id' =&gt; 2 ],</v>
      </c>
      <c r="X227" s="30" t="str">
        <f>"                'competition_id' =&gt; 1, // this is May 2021###                'age_group_id'   =&gt; "&amp;D227&amp;", ###                'start'          =&gt; '"&amp;TEXT(C227,"yyyy-mm-dd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7" s="30" t="str">
        <f t="shared" si="6"/>
        <v xml:space="preserve">            [ 'session_id' =&gt; 43, 'division_id' =&gt; 101 ],</v>
      </c>
      <c r="Z227" s="30" t="str">
        <f t="shared" si="7"/>
        <v xml:space="preserve">            [ 'session_id' =&gt;   43, 'team_rank_id' =&gt; 2 ],</v>
      </c>
    </row>
    <row r="228" spans="1:26" x14ac:dyDescent="0.2">
      <c r="A228" s="30">
        <v>387</v>
      </c>
      <c r="B228" s="30">
        <f>VLOOKUP(C228,Sessions!C:D,2,FALSE)</f>
        <v>43</v>
      </c>
      <c r="C228" s="31">
        <v>44343.8125</v>
      </c>
      <c r="D228" s="64">
        <f>VLOOKUP(E228,'Age Groups'!B:C,2,FALSE)</f>
        <v>4</v>
      </c>
      <c r="E228" s="31" t="s">
        <v>1092</v>
      </c>
      <c r="F228" s="64">
        <f>VLOOKUP(G228,Items!J:L,3,FALSE)</f>
        <v>4</v>
      </c>
      <c r="G228" s="31" t="s">
        <v>916</v>
      </c>
      <c r="H228" s="31" t="s">
        <v>1110</v>
      </c>
      <c r="I228" s="64" t="str">
        <f>RIGHT(K228,1)</f>
        <v>1</v>
      </c>
      <c r="J228" s="31"/>
      <c r="K228" s="31" t="s">
        <v>923</v>
      </c>
      <c r="L228" s="62" t="s">
        <v>933</v>
      </c>
      <c r="M228" s="62" t="s">
        <v>1072</v>
      </c>
      <c r="N228" s="61">
        <f>VLOOKUP(O228,Clubs!D:E,2,FALSE)</f>
        <v>6</v>
      </c>
      <c r="O228" s="62" t="s">
        <v>16</v>
      </c>
      <c r="P228" s="61">
        <v>1</v>
      </c>
      <c r="Q228" s="32"/>
      <c r="U228" s="30" t="str">
        <f>"c"&amp;N228&amp;"ag"&amp;D228&amp;"y2d10"&amp;I228</f>
        <v>c6ag4y2d101</v>
      </c>
      <c r="V228" s="30">
        <f>VLOOKUP(U228,Cohorts!A:B,2,FALSE)</f>
        <v>220</v>
      </c>
      <c r="W228" s="30" t="str">
        <f>"            [ 'cohort_id' =&gt; "&amp;V228&amp;",  'team_rank_id' =&gt; "&amp;P228&amp;" ],"</f>
        <v xml:space="preserve">            [ 'cohort_id' =&gt; 220,  'team_rank_id' =&gt; 1 ],</v>
      </c>
      <c r="X228" s="30" t="str">
        <f>"                'competition_id' =&gt; 1, // this is May 2021###                'age_group_id'   =&gt; "&amp;D228&amp;", ###                'start'          =&gt; '"&amp;TEXT(C228,"yyyy-mm-dd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8" s="30" t="str">
        <f t="shared" si="6"/>
        <v xml:space="preserve">            [ 'session_id' =&gt; 43, 'division_id' =&gt; 101 ],</v>
      </c>
      <c r="Z228" s="30" t="str">
        <f t="shared" si="7"/>
        <v xml:space="preserve">            [ 'session_id' =&gt;   43, 'team_rank_id' =&gt; 1 ],</v>
      </c>
    </row>
    <row r="229" spans="1:26" x14ac:dyDescent="0.2">
      <c r="A229" s="30">
        <v>391</v>
      </c>
      <c r="B229" s="30">
        <f>VLOOKUP(C229,Sessions!C:D,2,FALSE)</f>
        <v>43</v>
      </c>
      <c r="C229" s="31">
        <v>44343.8125</v>
      </c>
      <c r="D229" s="64">
        <f>VLOOKUP(E229,'Age Groups'!B:C,2,FALSE)</f>
        <v>4</v>
      </c>
      <c r="E229" s="31" t="s">
        <v>1092</v>
      </c>
      <c r="F229" s="64">
        <f>VLOOKUP(G229,Items!J:L,3,FALSE)</f>
        <v>2</v>
      </c>
      <c r="G229" s="31" t="s">
        <v>924</v>
      </c>
      <c r="H229" s="31" t="s">
        <v>1110</v>
      </c>
      <c r="I229" s="64" t="str">
        <f>RIGHT(K229,1)</f>
        <v>1</v>
      </c>
      <c r="J229" s="31"/>
      <c r="K229" s="31" t="s">
        <v>923</v>
      </c>
      <c r="L229" s="62" t="s">
        <v>933</v>
      </c>
      <c r="M229" s="62" t="s">
        <v>1043</v>
      </c>
      <c r="N229" s="61">
        <f>VLOOKUP(O229,Clubs!D:E,2,FALSE)</f>
        <v>6</v>
      </c>
      <c r="O229" s="62" t="s">
        <v>16</v>
      </c>
      <c r="P229" s="61">
        <v>1</v>
      </c>
      <c r="Q229" s="32"/>
      <c r="U229" s="30" t="str">
        <f>"c"&amp;N229&amp;"ag"&amp;D229&amp;"y2d10"&amp;I229</f>
        <v>c6ag4y2d101</v>
      </c>
      <c r="V229" s="30">
        <f>VLOOKUP(U229,Cohorts!A:B,2,FALSE)</f>
        <v>220</v>
      </c>
      <c r="W229" s="30" t="str">
        <f>"            [ 'cohort_id' =&gt; "&amp;V229&amp;",  'team_rank_id' =&gt; "&amp;P229&amp;" ],"</f>
        <v xml:space="preserve">            [ 'cohort_id' =&gt; 220,  'team_rank_id' =&gt; 1 ],</v>
      </c>
      <c r="X229" s="30" t="str">
        <f>"                'competition_id' =&gt; 1, // this is May 2021###                'age_group_id'   =&gt; "&amp;D229&amp;", ###                'start'          =&gt; '"&amp;TEXT(C229,"yyyy-mm-dd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29" s="30" t="str">
        <f t="shared" si="6"/>
        <v xml:space="preserve">            [ 'session_id' =&gt; 43, 'division_id' =&gt; 101 ],</v>
      </c>
      <c r="Z229" s="30" t="str">
        <f t="shared" si="7"/>
        <v xml:space="preserve">            [ 'session_id' =&gt;   43, 'team_rank_id' =&gt; 1 ],</v>
      </c>
    </row>
    <row r="230" spans="1:26" ht="17" x14ac:dyDescent="0.2">
      <c r="A230" s="30">
        <v>402</v>
      </c>
      <c r="B230" s="30">
        <f>VLOOKUP(C230,Sessions!C:D,2,FALSE)</f>
        <v>43</v>
      </c>
      <c r="C230" s="31">
        <v>44343.8125</v>
      </c>
      <c r="D230" s="64">
        <f>VLOOKUP(E230,'Age Groups'!B:C,2,FALSE)</f>
        <v>4</v>
      </c>
      <c r="E230" s="31" t="s">
        <v>1092</v>
      </c>
      <c r="F230" s="64">
        <f>VLOOKUP(G230,Items!J:L,3,FALSE)</f>
        <v>8</v>
      </c>
      <c r="G230" s="31" t="s">
        <v>920</v>
      </c>
      <c r="H230" s="31" t="s">
        <v>1109</v>
      </c>
      <c r="I230" s="64" t="str">
        <f>RIGHT(K230,1)</f>
        <v>1</v>
      </c>
      <c r="J230" s="31"/>
      <c r="K230" s="31" t="s">
        <v>923</v>
      </c>
      <c r="L230" s="62" t="s">
        <v>933</v>
      </c>
      <c r="M230" s="62" t="s">
        <v>1071</v>
      </c>
      <c r="N230" s="61">
        <f>VLOOKUP(O230,Clubs!D:E,2,FALSE)</f>
        <v>6</v>
      </c>
      <c r="O230" s="62" t="s">
        <v>16</v>
      </c>
      <c r="P230" s="61">
        <v>1</v>
      </c>
      <c r="Q230" s="34" t="s">
        <v>881</v>
      </c>
      <c r="U230" s="30" t="str">
        <f>"c"&amp;N230&amp;"ag"&amp;D230&amp;"y2d10"&amp;I230</f>
        <v>c6ag4y2d101</v>
      </c>
      <c r="V230" s="30">
        <f>VLOOKUP(U230,Cohorts!A:B,2,FALSE)</f>
        <v>220</v>
      </c>
      <c r="W230" s="30" t="str">
        <f>"            [ 'cohort_id' =&gt; "&amp;V230&amp;",  'team_rank_id' =&gt; "&amp;P230&amp;" ],"</f>
        <v xml:space="preserve">            [ 'cohort_id' =&gt; 220,  'team_rank_id' =&gt; 1 ],</v>
      </c>
      <c r="X230" s="30" t="str">
        <f>"                'competition_id' =&gt; 1, // this is May 2021###                'age_group_id'   =&gt; "&amp;D230&amp;", ###                'start'          =&gt; '"&amp;TEXT(C230,"yyyy-mm-dd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0" s="30" t="str">
        <f t="shared" si="6"/>
        <v xml:space="preserve">            [ 'session_id' =&gt; 43, 'division_id' =&gt; 101 ],</v>
      </c>
      <c r="Z230" s="30" t="str">
        <f t="shared" si="7"/>
        <v xml:space="preserve">            [ 'session_id' =&gt;   43, 'team_rank_id' =&gt; 1 ],</v>
      </c>
    </row>
    <row r="231" spans="1:26" x14ac:dyDescent="0.2">
      <c r="A231" s="30">
        <v>382</v>
      </c>
      <c r="B231" s="30">
        <f>VLOOKUP(C231,Sessions!C:D,2,FALSE)</f>
        <v>43</v>
      </c>
      <c r="C231" s="31">
        <v>44343.8125</v>
      </c>
      <c r="D231" s="64">
        <f>VLOOKUP(E231,'Age Groups'!B:C,2,FALSE)</f>
        <v>4</v>
      </c>
      <c r="E231" s="31" t="s">
        <v>1092</v>
      </c>
      <c r="F231" s="64">
        <f>VLOOKUP(G231,Items!J:L,3,FALSE)</f>
        <v>4</v>
      </c>
      <c r="G231" s="31" t="s">
        <v>916</v>
      </c>
      <c r="H231" s="31" t="s">
        <v>1110</v>
      </c>
      <c r="I231" s="64" t="str">
        <f>RIGHT(K231,1)</f>
        <v>1</v>
      </c>
      <c r="J231" s="31"/>
      <c r="K231" s="31" t="s">
        <v>923</v>
      </c>
      <c r="L231" s="62" t="s">
        <v>933</v>
      </c>
      <c r="M231" s="62" t="s">
        <v>1018</v>
      </c>
      <c r="N231" s="61">
        <f>VLOOKUP(O231,Clubs!D:E,2,FALSE)</f>
        <v>7</v>
      </c>
      <c r="O231" s="62" t="s">
        <v>1076</v>
      </c>
      <c r="P231" s="61">
        <v>1</v>
      </c>
      <c r="Q231" s="32"/>
      <c r="U231" s="30" t="str">
        <f>"c"&amp;N231&amp;"ag"&amp;D231&amp;"y2d10"&amp;I231</f>
        <v>c7ag4y2d101</v>
      </c>
      <c r="V231" s="30">
        <f>VLOOKUP(U231,Cohorts!A:B,2,FALSE)</f>
        <v>228</v>
      </c>
      <c r="W231" s="30" t="str">
        <f>"            [ 'cohort_id' =&gt; "&amp;V231&amp;",  'team_rank_id' =&gt; "&amp;P231&amp;" ],"</f>
        <v xml:space="preserve">            [ 'cohort_id' =&gt; 228,  'team_rank_id' =&gt; 1 ],</v>
      </c>
      <c r="X231" s="30" t="str">
        <f>"                'competition_id' =&gt; 1, // this is May 2021###                'age_group_id'   =&gt; "&amp;D231&amp;", ###                'start'          =&gt; '"&amp;TEXT(C231,"yyyy-mm-dd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1" s="30" t="str">
        <f t="shared" si="6"/>
        <v xml:space="preserve">            [ 'session_id' =&gt; 43, 'division_id' =&gt; 101 ],</v>
      </c>
      <c r="Z231" s="30" t="str">
        <f t="shared" si="7"/>
        <v xml:space="preserve">            [ 'session_id' =&gt;   43, 'team_rank_id' =&gt; 1 ],</v>
      </c>
    </row>
    <row r="232" spans="1:26" x14ac:dyDescent="0.2">
      <c r="A232" s="30">
        <v>394</v>
      </c>
      <c r="B232" s="30">
        <f>VLOOKUP(C232,Sessions!C:D,2,FALSE)</f>
        <v>43</v>
      </c>
      <c r="C232" s="31">
        <v>44343.8125</v>
      </c>
      <c r="D232" s="64">
        <f>VLOOKUP(E232,'Age Groups'!B:C,2,FALSE)</f>
        <v>4</v>
      </c>
      <c r="E232" s="31" t="s">
        <v>1092</v>
      </c>
      <c r="F232" s="64">
        <f>VLOOKUP(G232,Items!J:L,3,FALSE)</f>
        <v>2</v>
      </c>
      <c r="G232" s="31" t="s">
        <v>924</v>
      </c>
      <c r="H232" s="31" t="s">
        <v>1110</v>
      </c>
      <c r="I232" s="64" t="str">
        <f>RIGHT(K232,1)</f>
        <v>1</v>
      </c>
      <c r="J232" s="31"/>
      <c r="K232" s="31" t="s">
        <v>923</v>
      </c>
      <c r="L232" s="62" t="s">
        <v>933</v>
      </c>
      <c r="M232" s="62" t="s">
        <v>1071</v>
      </c>
      <c r="N232" s="61">
        <f>VLOOKUP(O232,Clubs!D:E,2,FALSE)</f>
        <v>7</v>
      </c>
      <c r="O232" s="62" t="s">
        <v>1076</v>
      </c>
      <c r="P232" s="61">
        <v>1</v>
      </c>
      <c r="Q232" s="32"/>
      <c r="U232" s="30" t="str">
        <f>"c"&amp;N232&amp;"ag"&amp;D232&amp;"y2d10"&amp;I232</f>
        <v>c7ag4y2d101</v>
      </c>
      <c r="V232" s="30">
        <f>VLOOKUP(U232,Cohorts!A:B,2,FALSE)</f>
        <v>228</v>
      </c>
      <c r="W232" s="30" t="str">
        <f>"            [ 'cohort_id' =&gt; "&amp;V232&amp;",  'team_rank_id' =&gt; "&amp;P232&amp;" ],"</f>
        <v xml:space="preserve">            [ 'cohort_id' =&gt; 228,  'team_rank_id' =&gt; 1 ],</v>
      </c>
      <c r="X232" s="30" t="str">
        <f>"                'competition_id' =&gt; 1, // this is May 2021###                'age_group_id'   =&gt; "&amp;D232&amp;", ###                'start'          =&gt; '"&amp;TEXT(C232,"yyyy-mm-dd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2" s="30" t="str">
        <f t="shared" si="6"/>
        <v xml:space="preserve">            [ 'session_id' =&gt; 43, 'division_id' =&gt; 101 ],</v>
      </c>
      <c r="Z232" s="30" t="str">
        <f t="shared" si="7"/>
        <v xml:space="preserve">            [ 'session_id' =&gt;   43, 'team_rank_id' =&gt; 1 ],</v>
      </c>
    </row>
    <row r="233" spans="1:26" ht="17" x14ac:dyDescent="0.2">
      <c r="A233" s="30">
        <v>400</v>
      </c>
      <c r="B233" s="30">
        <f>VLOOKUP(C233,Sessions!C:D,2,FALSE)</f>
        <v>43</v>
      </c>
      <c r="C233" s="31">
        <v>44343.8125</v>
      </c>
      <c r="D233" s="64">
        <f>VLOOKUP(E233,'Age Groups'!B:C,2,FALSE)</f>
        <v>4</v>
      </c>
      <c r="E233" s="31" t="s">
        <v>1092</v>
      </c>
      <c r="F233" s="64">
        <f>VLOOKUP(G233,Items!J:L,3,FALSE)</f>
        <v>8</v>
      </c>
      <c r="G233" s="31" t="s">
        <v>920</v>
      </c>
      <c r="H233" s="31" t="s">
        <v>1109</v>
      </c>
      <c r="I233" s="64" t="str">
        <f>RIGHT(K233,1)</f>
        <v>1</v>
      </c>
      <c r="J233" s="31"/>
      <c r="K233" s="31" t="s">
        <v>923</v>
      </c>
      <c r="L233" s="62" t="s">
        <v>933</v>
      </c>
      <c r="M233" s="62" t="s">
        <v>1058</v>
      </c>
      <c r="N233" s="61">
        <f>VLOOKUP(O233,Clubs!D:E,2,FALSE)</f>
        <v>7</v>
      </c>
      <c r="O233" s="62" t="s">
        <v>1076</v>
      </c>
      <c r="P233" s="61">
        <v>1</v>
      </c>
      <c r="Q233" s="34" t="s">
        <v>879</v>
      </c>
      <c r="U233" s="30" t="str">
        <f>"c"&amp;N233&amp;"ag"&amp;D233&amp;"y2d10"&amp;I233</f>
        <v>c7ag4y2d101</v>
      </c>
      <c r="V233" s="30">
        <f>VLOOKUP(U233,Cohorts!A:B,2,FALSE)</f>
        <v>228</v>
      </c>
      <c r="W233" s="30" t="str">
        <f>"            [ 'cohort_id' =&gt; "&amp;V233&amp;",  'team_rank_id' =&gt; "&amp;P233&amp;" ],"</f>
        <v xml:space="preserve">            [ 'cohort_id' =&gt; 228,  'team_rank_id' =&gt; 1 ],</v>
      </c>
      <c r="X233" s="30" t="str">
        <f>"                'competition_id' =&gt; 1, // this is May 2021###                'age_group_id'   =&gt; "&amp;D233&amp;", ###                'start'          =&gt; '"&amp;TEXT(C233,"yyyy-mm-dd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3" s="30" t="str">
        <f t="shared" si="6"/>
        <v xml:space="preserve">            [ 'session_id' =&gt; 43, 'division_id' =&gt; 101 ],</v>
      </c>
      <c r="Z233" s="30" t="str">
        <f t="shared" si="7"/>
        <v xml:space="preserve">            [ 'session_id' =&gt;   43, 'team_rank_id' =&gt; 1 ],</v>
      </c>
    </row>
    <row r="234" spans="1:26" x14ac:dyDescent="0.2">
      <c r="A234" s="30">
        <v>386</v>
      </c>
      <c r="B234" s="30">
        <f>VLOOKUP(C234,Sessions!C:D,2,FALSE)</f>
        <v>43</v>
      </c>
      <c r="C234" s="31">
        <v>44343.8125</v>
      </c>
      <c r="D234" s="64">
        <f>VLOOKUP(E234,'Age Groups'!B:C,2,FALSE)</f>
        <v>4</v>
      </c>
      <c r="E234" s="31" t="s">
        <v>1092</v>
      </c>
      <c r="F234" s="64">
        <f>VLOOKUP(G234,Items!J:L,3,FALSE)</f>
        <v>4</v>
      </c>
      <c r="G234" s="31" t="s">
        <v>916</v>
      </c>
      <c r="H234" s="31" t="s">
        <v>1110</v>
      </c>
      <c r="I234" s="64" t="str">
        <f>RIGHT(K234,1)</f>
        <v>1</v>
      </c>
      <c r="J234" s="31"/>
      <c r="K234" s="31" t="s">
        <v>923</v>
      </c>
      <c r="L234" s="32" t="s">
        <v>933</v>
      </c>
      <c r="M234" s="32" t="s">
        <v>1071</v>
      </c>
      <c r="N234" s="61">
        <f>VLOOKUP(O234,Clubs!D:E,2,FALSE)</f>
        <v>13</v>
      </c>
      <c r="O234" s="32" t="s">
        <v>1075</v>
      </c>
      <c r="P234" s="32" t="s">
        <v>939</v>
      </c>
      <c r="Q234" s="32"/>
      <c r="U234" s="30" t="str">
        <f>"c"&amp;N234&amp;"ag"&amp;D234&amp;"y2d10"&amp;I234</f>
        <v>c13ag4y2d101</v>
      </c>
      <c r="V234" s="30">
        <f>VLOOKUP(U234,Cohorts!A:B,2,FALSE)</f>
        <v>29</v>
      </c>
      <c r="W234" s="30" t="str">
        <f>"            [ 'cohort_id' =&gt; "&amp;V234&amp;",  'team_rank_id' =&gt; "&amp;P234&amp;" ],"</f>
        <v xml:space="preserve">            [ 'cohort_id' =&gt; 29,  'team_rank_id' =&gt; 1 ],</v>
      </c>
      <c r="X234" s="30" t="str">
        <f>"                'competition_id' =&gt; 1, // this is May 2021###                'age_group_id'   =&gt; "&amp;D234&amp;", ###                'start'          =&gt; '"&amp;TEXT(C234,"yyyy-mm-dd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4" s="30" t="str">
        <f t="shared" si="6"/>
        <v xml:space="preserve">            [ 'session_id' =&gt; 43, 'division_id' =&gt; 101 ],</v>
      </c>
      <c r="Z234" s="30" t="str">
        <f t="shared" si="7"/>
        <v xml:space="preserve">            [ 'session_id' =&gt;   43, 'team_rank_id' =&gt; 1 ],</v>
      </c>
    </row>
    <row r="235" spans="1:26" x14ac:dyDescent="0.2">
      <c r="A235" s="30">
        <v>393</v>
      </c>
      <c r="B235" s="30">
        <f>VLOOKUP(C235,Sessions!C:D,2,FALSE)</f>
        <v>43</v>
      </c>
      <c r="C235" s="31">
        <v>44343.8125</v>
      </c>
      <c r="D235" s="64">
        <f>VLOOKUP(E235,'Age Groups'!B:C,2,FALSE)</f>
        <v>4</v>
      </c>
      <c r="E235" s="31" t="s">
        <v>1092</v>
      </c>
      <c r="F235" s="64">
        <f>VLOOKUP(G235,Items!J:L,3,FALSE)</f>
        <v>2</v>
      </c>
      <c r="G235" s="31" t="s">
        <v>924</v>
      </c>
      <c r="H235" s="31" t="s">
        <v>1110</v>
      </c>
      <c r="I235" s="64" t="str">
        <f>RIGHT(K235,1)</f>
        <v>1</v>
      </c>
      <c r="J235" s="31"/>
      <c r="K235" s="31" t="s">
        <v>923</v>
      </c>
      <c r="L235" s="32" t="s">
        <v>933</v>
      </c>
      <c r="M235" s="32" t="s">
        <v>1068</v>
      </c>
      <c r="N235" s="61">
        <f>VLOOKUP(O235,Clubs!D:E,2,FALSE)</f>
        <v>13</v>
      </c>
      <c r="O235" s="32" t="s">
        <v>1075</v>
      </c>
      <c r="P235" s="32" t="s">
        <v>939</v>
      </c>
      <c r="Q235" s="32"/>
      <c r="U235" s="30" t="str">
        <f>"c"&amp;N235&amp;"ag"&amp;D235&amp;"y2d10"&amp;I235</f>
        <v>c13ag4y2d101</v>
      </c>
      <c r="V235" s="30">
        <f>VLOOKUP(U235,Cohorts!A:B,2,FALSE)</f>
        <v>29</v>
      </c>
      <c r="W235" s="30" t="str">
        <f>"            [ 'cohort_id' =&gt; "&amp;V235&amp;",  'team_rank_id' =&gt; "&amp;P235&amp;" ],"</f>
        <v xml:space="preserve">            [ 'cohort_id' =&gt; 29,  'team_rank_id' =&gt; 1 ],</v>
      </c>
      <c r="X235" s="30" t="str">
        <f>"                'competition_id' =&gt; 1, // this is May 2021###                'age_group_id'   =&gt; "&amp;D235&amp;", ###                'start'          =&gt; '"&amp;TEXT(C235,"yyyy-mm-dd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5" s="30" t="str">
        <f t="shared" si="6"/>
        <v xml:space="preserve">            [ 'session_id' =&gt; 43, 'division_id' =&gt; 101 ],</v>
      </c>
      <c r="Z235" s="30" t="str">
        <f t="shared" si="7"/>
        <v xml:space="preserve">            [ 'session_id' =&gt;   43, 'team_rank_id' =&gt; 1 ],</v>
      </c>
    </row>
    <row r="236" spans="1:26" x14ac:dyDescent="0.2">
      <c r="A236" s="30">
        <v>398</v>
      </c>
      <c r="B236" s="30">
        <f>VLOOKUP(C236,Sessions!C:D,2,FALSE)</f>
        <v>43</v>
      </c>
      <c r="C236" s="31">
        <v>44343.8125</v>
      </c>
      <c r="D236" s="64">
        <f>VLOOKUP(E236,'Age Groups'!B:C,2,FALSE)</f>
        <v>4</v>
      </c>
      <c r="E236" s="31" t="s">
        <v>1092</v>
      </c>
      <c r="F236" s="64">
        <f>VLOOKUP(G236,Items!J:L,3,FALSE)</f>
        <v>8</v>
      </c>
      <c r="G236" s="31" t="s">
        <v>920</v>
      </c>
      <c r="H236" s="31" t="s">
        <v>1109</v>
      </c>
      <c r="I236" s="64" t="str">
        <f>RIGHT(K236,1)</f>
        <v>1</v>
      </c>
      <c r="J236" s="31"/>
      <c r="K236" s="31" t="s">
        <v>923</v>
      </c>
      <c r="L236" s="32" t="s">
        <v>933</v>
      </c>
      <c r="M236" s="32" t="s">
        <v>1018</v>
      </c>
      <c r="N236" s="61">
        <f>VLOOKUP(O236,Clubs!D:E,2,FALSE)</f>
        <v>13</v>
      </c>
      <c r="O236" s="32" t="s">
        <v>1075</v>
      </c>
      <c r="P236" s="32" t="s">
        <v>939</v>
      </c>
      <c r="Q236" s="33"/>
      <c r="U236" s="30" t="str">
        <f>"c"&amp;N236&amp;"ag"&amp;D236&amp;"y2d10"&amp;I236</f>
        <v>c13ag4y2d101</v>
      </c>
      <c r="V236" s="30">
        <f>VLOOKUP(U236,Cohorts!A:B,2,FALSE)</f>
        <v>29</v>
      </c>
      <c r="W236" s="30" t="str">
        <f>"            [ 'cohort_id' =&gt; "&amp;V236&amp;",  'team_rank_id' =&gt; "&amp;P236&amp;" ],"</f>
        <v xml:space="preserve">            [ 'cohort_id' =&gt; 29,  'team_rank_id' =&gt; 1 ],</v>
      </c>
      <c r="X236" s="30" t="str">
        <f>"                'competition_id' =&gt; 1, // this is May 2021###                'age_group_id'   =&gt; "&amp;D236&amp;", ###                'start'          =&gt; '"&amp;TEXT(C236,"yyyy-mm-dd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6" s="30" t="str">
        <f t="shared" si="6"/>
        <v xml:space="preserve">            [ 'session_id' =&gt; 43, 'division_id' =&gt; 101 ],</v>
      </c>
      <c r="Z236" s="30" t="str">
        <f t="shared" si="7"/>
        <v xml:space="preserve">            [ 'session_id' =&gt;   43, 'team_rank_id' =&gt; 1 ],</v>
      </c>
    </row>
    <row r="237" spans="1:26" x14ac:dyDescent="0.2">
      <c r="A237" s="30">
        <v>380</v>
      </c>
      <c r="B237" s="30">
        <f>VLOOKUP(C237,Sessions!C:D,2,FALSE)</f>
        <v>43</v>
      </c>
      <c r="C237" s="31">
        <v>44343.8125</v>
      </c>
      <c r="D237" s="64">
        <f>VLOOKUP(E237,'Age Groups'!B:C,2,FALSE)</f>
        <v>4</v>
      </c>
      <c r="E237" s="31" t="s">
        <v>1092</v>
      </c>
      <c r="F237" s="64">
        <f>VLOOKUP(G237,Items!J:L,3,FALSE)</f>
        <v>4</v>
      </c>
      <c r="G237" s="31" t="s">
        <v>916</v>
      </c>
      <c r="H237" s="31" t="s">
        <v>1110</v>
      </c>
      <c r="I237" s="64" t="str">
        <f>RIGHT(K237,1)</f>
        <v>1</v>
      </c>
      <c r="J237" s="31"/>
      <c r="K237" s="31" t="s">
        <v>923</v>
      </c>
      <c r="L237" s="32" t="s">
        <v>933</v>
      </c>
      <c r="M237" s="32" t="s">
        <v>939</v>
      </c>
      <c r="N237" s="61">
        <f>VLOOKUP(O237,Clubs!D:E,2,FALSE)</f>
        <v>13</v>
      </c>
      <c r="O237" s="32" t="s">
        <v>1075</v>
      </c>
      <c r="P237" s="32" t="s">
        <v>987</v>
      </c>
      <c r="Q237" s="32"/>
      <c r="U237" s="30" t="str">
        <f>"c"&amp;N237&amp;"ag"&amp;D237&amp;"y2d10"&amp;I237</f>
        <v>c13ag4y2d101</v>
      </c>
      <c r="V237" s="30">
        <f>VLOOKUP(U237,Cohorts!A:B,2,FALSE)</f>
        <v>29</v>
      </c>
      <c r="W237" s="30" t="str">
        <f>"            [ 'cohort_id' =&gt; "&amp;V237&amp;",  'team_rank_id' =&gt; "&amp;P237&amp;" ],"</f>
        <v xml:space="preserve">            [ 'cohort_id' =&gt; 29,  'team_rank_id' =&gt; 2 ],</v>
      </c>
      <c r="X237" s="30" t="str">
        <f>"                'competition_id' =&gt; 1, // this is May 2021###                'age_group_id'   =&gt; "&amp;D237&amp;", ###                'start'          =&gt; '"&amp;TEXT(C237,"yyyy-mm-dd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7" s="30" t="str">
        <f t="shared" si="6"/>
        <v xml:space="preserve">            [ 'session_id' =&gt; 43, 'division_id' =&gt; 101 ],</v>
      </c>
      <c r="Z237" s="30" t="str">
        <f t="shared" si="7"/>
        <v xml:space="preserve">            [ 'session_id' =&gt;   43, 'team_rank_id' =&gt; 2 ],</v>
      </c>
    </row>
    <row r="238" spans="1:26" x14ac:dyDescent="0.2">
      <c r="A238" s="30">
        <v>389</v>
      </c>
      <c r="B238" s="30">
        <f>VLOOKUP(C238,Sessions!C:D,2,FALSE)</f>
        <v>43</v>
      </c>
      <c r="C238" s="31">
        <v>44343.8125</v>
      </c>
      <c r="D238" s="64">
        <f>VLOOKUP(E238,'Age Groups'!B:C,2,FALSE)</f>
        <v>4</v>
      </c>
      <c r="E238" s="31" t="s">
        <v>1092</v>
      </c>
      <c r="F238" s="64">
        <f>VLOOKUP(G238,Items!J:L,3,FALSE)</f>
        <v>2</v>
      </c>
      <c r="G238" s="31" t="s">
        <v>924</v>
      </c>
      <c r="H238" s="31" t="s">
        <v>1110</v>
      </c>
      <c r="I238" s="64" t="str">
        <f>RIGHT(K238,1)</f>
        <v>1</v>
      </c>
      <c r="J238" s="31"/>
      <c r="K238" s="31" t="s">
        <v>923</v>
      </c>
      <c r="L238" s="32" t="s">
        <v>933</v>
      </c>
      <c r="M238" s="32" t="s">
        <v>987</v>
      </c>
      <c r="N238" s="61">
        <f>VLOOKUP(O238,Clubs!D:E,2,FALSE)</f>
        <v>13</v>
      </c>
      <c r="O238" s="32" t="s">
        <v>1075</v>
      </c>
      <c r="P238" s="32" t="s">
        <v>987</v>
      </c>
      <c r="Q238" s="32"/>
      <c r="U238" s="30" t="str">
        <f>"c"&amp;N238&amp;"ag"&amp;D238&amp;"y2d10"&amp;I238</f>
        <v>c13ag4y2d101</v>
      </c>
      <c r="V238" s="30">
        <f>VLOOKUP(U238,Cohorts!A:B,2,FALSE)</f>
        <v>29</v>
      </c>
      <c r="W238" s="30" t="str">
        <f>"            [ 'cohort_id' =&gt; "&amp;V238&amp;",  'team_rank_id' =&gt; "&amp;P238&amp;" ],"</f>
        <v xml:space="preserve">            [ 'cohort_id' =&gt; 29,  'team_rank_id' =&gt; 2 ],</v>
      </c>
      <c r="X238" s="30" t="str">
        <f>"                'competition_id' =&gt; 1, // this is May 2021###                'age_group_id'   =&gt; "&amp;D238&amp;", ###                'start'          =&gt; '"&amp;TEXT(C238,"yyyy-mm-dd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8" s="30" t="str">
        <f t="shared" si="6"/>
        <v xml:space="preserve">            [ 'session_id' =&gt; 43, 'division_id' =&gt; 101 ],</v>
      </c>
      <c r="Z238" s="30" t="str">
        <f t="shared" si="7"/>
        <v xml:space="preserve">            [ 'session_id' =&gt;   43, 'team_rank_id' =&gt; 2 ],</v>
      </c>
    </row>
    <row r="239" spans="1:26" ht="17" x14ac:dyDescent="0.2">
      <c r="A239" s="30">
        <v>396</v>
      </c>
      <c r="B239" s="30">
        <f>VLOOKUP(C239,Sessions!C:D,2,FALSE)</f>
        <v>43</v>
      </c>
      <c r="C239" s="31">
        <v>44343.8125</v>
      </c>
      <c r="D239" s="64">
        <f>VLOOKUP(E239,'Age Groups'!B:C,2,FALSE)</f>
        <v>4</v>
      </c>
      <c r="E239" s="31" t="s">
        <v>1092</v>
      </c>
      <c r="F239" s="64">
        <f>VLOOKUP(G239,Items!J:L,3,FALSE)</f>
        <v>8</v>
      </c>
      <c r="G239" s="31" t="s">
        <v>920</v>
      </c>
      <c r="H239" s="31" t="s">
        <v>1109</v>
      </c>
      <c r="I239" s="64" t="str">
        <f>RIGHT(K239,1)</f>
        <v>1</v>
      </c>
      <c r="J239" s="31"/>
      <c r="K239" s="31" t="s">
        <v>923</v>
      </c>
      <c r="L239" s="32" t="s">
        <v>933</v>
      </c>
      <c r="M239" s="32" t="s">
        <v>939</v>
      </c>
      <c r="N239" s="61">
        <f>VLOOKUP(O239,Clubs!D:E,2,FALSE)</f>
        <v>13</v>
      </c>
      <c r="O239" s="32" t="s">
        <v>1075</v>
      </c>
      <c r="P239" s="32" t="s">
        <v>987</v>
      </c>
      <c r="Q239" s="34" t="s">
        <v>877</v>
      </c>
      <c r="U239" s="30" t="str">
        <f>"c"&amp;N239&amp;"ag"&amp;D239&amp;"y2d10"&amp;I239</f>
        <v>c13ag4y2d101</v>
      </c>
      <c r="V239" s="30">
        <f>VLOOKUP(U239,Cohorts!A:B,2,FALSE)</f>
        <v>29</v>
      </c>
      <c r="W239" s="30" t="str">
        <f>"            [ 'cohort_id' =&gt; "&amp;V239&amp;",  'team_rank_id' =&gt; "&amp;P239&amp;" ],"</f>
        <v xml:space="preserve">            [ 'cohort_id' =&gt; 29,  'team_rank_id' =&gt; 2 ],</v>
      </c>
      <c r="X239" s="30" t="str">
        <f>"                'competition_id' =&gt; 1, // this is May 2021###                'age_group_id'   =&gt; "&amp;D239&amp;", ###                'start'          =&gt; '"&amp;TEXT(C239,"yyyy-mm-dd hh:mm:ss")&amp;"', ###            ], ["</f>
        <v xml:space="preserve">                'competition_id' =&gt; 1, // this is May 2021###                'age_group_id'   =&gt; 4, ###                'start'          =&gt; '2021-05-27 19:30:00', ###            ], [</v>
      </c>
      <c r="Y239" s="30" t="str">
        <f t="shared" si="6"/>
        <v xml:space="preserve">            [ 'session_id' =&gt; 43, 'division_id' =&gt; 101 ],</v>
      </c>
      <c r="Z239" s="30" t="str">
        <f t="shared" si="7"/>
        <v xml:space="preserve">            [ 'session_id' =&gt;   43, 'team_rank_id' =&gt; 2 ],</v>
      </c>
    </row>
    <row r="240" spans="1:26" x14ac:dyDescent="0.2">
      <c r="A240" s="30">
        <v>235</v>
      </c>
      <c r="B240" s="30">
        <f>VLOOKUP(C240,Sessions!C:D,2,FALSE)</f>
        <v>46</v>
      </c>
      <c r="C240" s="31">
        <v>44336.8125</v>
      </c>
      <c r="D240" s="64">
        <f>VLOOKUP(E240,'Age Groups'!B:C,2,FALSE)</f>
        <v>5</v>
      </c>
      <c r="E240" s="31" t="s">
        <v>1090</v>
      </c>
      <c r="F240" s="64">
        <f>VLOOKUP(G240,Items!J:L,3,FALSE)</f>
        <v>2</v>
      </c>
      <c r="G240" s="31" t="s">
        <v>924</v>
      </c>
      <c r="H240" s="31" t="s">
        <v>1110</v>
      </c>
      <c r="I240" s="64">
        <v>0</v>
      </c>
      <c r="J240" s="31"/>
      <c r="K240" s="31" t="s">
        <v>922</v>
      </c>
      <c r="L240" s="61" t="s">
        <v>932</v>
      </c>
      <c r="M240" s="61" t="s">
        <v>1043</v>
      </c>
      <c r="N240" s="61">
        <f>VLOOKUP(O240,Clubs!D:E,2,FALSE)</f>
        <v>29</v>
      </c>
      <c r="O240" s="61" t="s">
        <v>1005</v>
      </c>
      <c r="P240" s="61">
        <v>1</v>
      </c>
      <c r="Q240" s="32"/>
      <c r="U240" s="30" t="str">
        <f>"c"&amp;N240&amp;"ag"&amp;D240&amp;"y2d10"&amp;I240</f>
        <v>c29ag5y2d100</v>
      </c>
      <c r="V240" s="30">
        <f>VLOOKUP(U240,Cohorts!A:B,2,FALSE)</f>
        <v>128</v>
      </c>
      <c r="W240" s="30" t="str">
        <f>"            [ 'cohort_id' =&gt; "&amp;V240&amp;",  'team_rank_id' =&gt; "&amp;P240&amp;" ],"</f>
        <v xml:space="preserve">            [ 'cohort_id' =&gt; 128,  'team_rank_id' =&gt; 1 ],</v>
      </c>
      <c r="X240" s="30" t="str">
        <f>"                'competition_id' =&gt; 1, // this is May 2021###                'age_group_id'   =&gt; "&amp;D240&amp;", ###                'start'          =&gt; '"&amp;TEXT(C240,"yyyy-mm-dd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0" s="30" t="str">
        <f t="shared" si="6"/>
        <v xml:space="preserve">            [ 'session_id' =&gt; 46, 'division_id' =&gt; 100 ],</v>
      </c>
      <c r="Z240" s="30" t="str">
        <f t="shared" si="7"/>
        <v xml:space="preserve">            [ 'session_id' =&gt;   46, 'team_rank_id' =&gt; 1 ],</v>
      </c>
    </row>
    <row r="241" spans="1:26" x14ac:dyDescent="0.2">
      <c r="A241" s="30">
        <v>239</v>
      </c>
      <c r="B241" s="30">
        <f>VLOOKUP(C241,Sessions!C:D,2,FALSE)</f>
        <v>46</v>
      </c>
      <c r="C241" s="31">
        <v>44336.8125</v>
      </c>
      <c r="D241" s="64">
        <f>VLOOKUP(E241,'Age Groups'!B:C,2,FALSE)</f>
        <v>5</v>
      </c>
      <c r="E241" s="31" t="s">
        <v>1090</v>
      </c>
      <c r="F241" s="64">
        <f>VLOOKUP(G241,Items!J:L,3,FALSE)</f>
        <v>3</v>
      </c>
      <c r="G241" s="31" t="s">
        <v>928</v>
      </c>
      <c r="H241" s="31" t="s">
        <v>1110</v>
      </c>
      <c r="I241" s="64">
        <v>0</v>
      </c>
      <c r="J241" s="31"/>
      <c r="K241" s="31" t="s">
        <v>922</v>
      </c>
      <c r="L241" s="61" t="s">
        <v>932</v>
      </c>
      <c r="M241" s="61" t="s">
        <v>987</v>
      </c>
      <c r="N241" s="61">
        <f>VLOOKUP(O241,Clubs!D:E,2,FALSE)</f>
        <v>29</v>
      </c>
      <c r="O241" s="61" t="s">
        <v>1005</v>
      </c>
      <c r="P241" s="61">
        <v>1</v>
      </c>
      <c r="Q241" s="32"/>
      <c r="U241" s="30" t="str">
        <f>"c"&amp;N241&amp;"ag"&amp;D241&amp;"y2d10"&amp;I241</f>
        <v>c29ag5y2d100</v>
      </c>
      <c r="V241" s="30">
        <f>VLOOKUP(U241,Cohorts!A:B,2,FALSE)</f>
        <v>128</v>
      </c>
      <c r="W241" s="30" t="str">
        <f>"            [ 'cohort_id' =&gt; "&amp;V241&amp;",  'team_rank_id' =&gt; "&amp;P241&amp;" ],"</f>
        <v xml:space="preserve">            [ 'cohort_id' =&gt; 128,  'team_rank_id' =&gt; 1 ],</v>
      </c>
      <c r="X241" s="30" t="str">
        <f>"                'competition_id' =&gt; 1, // this is May 2021###                'age_group_id'   =&gt; "&amp;D241&amp;", ###                'start'          =&gt; '"&amp;TEXT(C241,"yyyy-mm-dd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1" s="30" t="str">
        <f t="shared" si="6"/>
        <v xml:space="preserve">            [ 'session_id' =&gt; 46, 'division_id' =&gt; 100 ],</v>
      </c>
      <c r="Z241" s="30" t="str">
        <f t="shared" si="7"/>
        <v xml:space="preserve">            [ 'session_id' =&gt;   46, 'team_rank_id' =&gt; 1 ],</v>
      </c>
    </row>
    <row r="242" spans="1:26" ht="17" x14ac:dyDescent="0.2">
      <c r="A242" s="30">
        <v>248</v>
      </c>
      <c r="B242" s="30">
        <f>VLOOKUP(C242,Sessions!C:D,2,FALSE)</f>
        <v>46</v>
      </c>
      <c r="C242" s="31">
        <v>44336.8125</v>
      </c>
      <c r="D242" s="64">
        <f>VLOOKUP(E242,'Age Groups'!B:C,2,FALSE)</f>
        <v>5</v>
      </c>
      <c r="E242" s="31" t="s">
        <v>1090</v>
      </c>
      <c r="F242" s="64">
        <f>VLOOKUP(G242,Items!J:L,3,FALSE)</f>
        <v>7</v>
      </c>
      <c r="G242" s="31" t="s">
        <v>926</v>
      </c>
      <c r="H242" s="31" t="s">
        <v>1109</v>
      </c>
      <c r="I242" s="64">
        <v>0</v>
      </c>
      <c r="J242" s="31"/>
      <c r="K242" s="31" t="s">
        <v>922</v>
      </c>
      <c r="L242" s="61" t="s">
        <v>932</v>
      </c>
      <c r="M242" s="61" t="s">
        <v>1058</v>
      </c>
      <c r="N242" s="61">
        <f>VLOOKUP(O242,Clubs!D:E,2,FALSE)</f>
        <v>29</v>
      </c>
      <c r="O242" s="61" t="s">
        <v>1005</v>
      </c>
      <c r="P242" s="61">
        <v>1</v>
      </c>
      <c r="Q242" s="34" t="s">
        <v>700</v>
      </c>
      <c r="U242" s="30" t="str">
        <f>"c"&amp;N242&amp;"ag"&amp;D242&amp;"y2d10"&amp;I242</f>
        <v>c29ag5y2d100</v>
      </c>
      <c r="V242" s="30">
        <f>VLOOKUP(U242,Cohorts!A:B,2,FALSE)</f>
        <v>128</v>
      </c>
      <c r="W242" s="30" t="str">
        <f>"            [ 'cohort_id' =&gt; "&amp;V242&amp;",  'team_rank_id' =&gt; "&amp;P242&amp;" ],"</f>
        <v xml:space="preserve">            [ 'cohort_id' =&gt; 128,  'team_rank_id' =&gt; 1 ],</v>
      </c>
      <c r="X242" s="30" t="str">
        <f>"                'competition_id' =&gt; 1, // this is May 2021###                'age_group_id'   =&gt; "&amp;D242&amp;", ###                'start'          =&gt; '"&amp;TEXT(C242,"yyyy-mm-dd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2" s="30" t="str">
        <f t="shared" si="6"/>
        <v xml:space="preserve">            [ 'session_id' =&gt; 46, 'division_id' =&gt; 100 ],</v>
      </c>
      <c r="Z242" s="30" t="str">
        <f t="shared" si="7"/>
        <v xml:space="preserve">            [ 'session_id' =&gt;   46, 'team_rank_id' =&gt; 1 ],</v>
      </c>
    </row>
    <row r="243" spans="1:26" x14ac:dyDescent="0.2">
      <c r="A243" s="30">
        <v>234</v>
      </c>
      <c r="B243" s="30">
        <f>VLOOKUP(C243,Sessions!C:D,2,FALSE)</f>
        <v>46</v>
      </c>
      <c r="C243" s="31">
        <v>44336.8125</v>
      </c>
      <c r="D243" s="64">
        <f>VLOOKUP(E243,'Age Groups'!B:C,2,FALSE)</f>
        <v>5</v>
      </c>
      <c r="E243" s="31" t="s">
        <v>1090</v>
      </c>
      <c r="F243" s="64">
        <f>VLOOKUP(G243,Items!J:L,3,FALSE)</f>
        <v>2</v>
      </c>
      <c r="G243" s="31" t="s">
        <v>924</v>
      </c>
      <c r="H243" s="31" t="s">
        <v>1110</v>
      </c>
      <c r="I243" s="64">
        <v>0</v>
      </c>
      <c r="J243" s="31"/>
      <c r="K243" s="31" t="s">
        <v>922</v>
      </c>
      <c r="L243" s="32" t="s">
        <v>932</v>
      </c>
      <c r="M243" s="32" t="s">
        <v>1018</v>
      </c>
      <c r="N243" s="61">
        <f>VLOOKUP(O243,Clubs!D:E,2,FALSE)</f>
        <v>3</v>
      </c>
      <c r="O243" s="32" t="s">
        <v>1080</v>
      </c>
      <c r="P243" s="32" t="s">
        <v>939</v>
      </c>
      <c r="Q243" s="32"/>
      <c r="U243" s="30" t="str">
        <f>"c"&amp;N243&amp;"ag"&amp;D243&amp;"y2d10"&amp;I243</f>
        <v>c3ag5y2d100</v>
      </c>
      <c r="V243" s="30">
        <f>VLOOKUP(U243,Cohorts!A:B,2,FALSE)</f>
        <v>134</v>
      </c>
      <c r="W243" s="30" t="str">
        <f>"            [ 'cohort_id' =&gt; "&amp;V243&amp;",  'team_rank_id' =&gt; "&amp;P243&amp;" ],"</f>
        <v xml:space="preserve">            [ 'cohort_id' =&gt; 134,  'team_rank_id' =&gt; 1 ],</v>
      </c>
      <c r="X243" s="30" t="str">
        <f>"                'competition_id' =&gt; 1, // this is May 2021###                'age_group_id'   =&gt; "&amp;D243&amp;", ###                'start'          =&gt; '"&amp;TEXT(C243,"yyyy-mm-dd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3" s="30" t="str">
        <f t="shared" si="6"/>
        <v xml:space="preserve">            [ 'session_id' =&gt; 46, 'division_id' =&gt; 100 ],</v>
      </c>
      <c r="Z243" s="30" t="str">
        <f t="shared" si="7"/>
        <v xml:space="preserve">            [ 'session_id' =&gt;   46, 'team_rank_id' =&gt; 1 ],</v>
      </c>
    </row>
    <row r="244" spans="1:26" x14ac:dyDescent="0.2">
      <c r="A244" s="30">
        <v>241</v>
      </c>
      <c r="B244" s="30">
        <f>VLOOKUP(C244,Sessions!C:D,2,FALSE)</f>
        <v>46</v>
      </c>
      <c r="C244" s="31">
        <v>44336.8125</v>
      </c>
      <c r="D244" s="64">
        <f>VLOOKUP(E244,'Age Groups'!B:C,2,FALSE)</f>
        <v>5</v>
      </c>
      <c r="E244" s="31" t="s">
        <v>1090</v>
      </c>
      <c r="F244" s="64">
        <f>VLOOKUP(G244,Items!J:L,3,FALSE)</f>
        <v>3</v>
      </c>
      <c r="G244" s="31" t="s">
        <v>928</v>
      </c>
      <c r="H244" s="31" t="s">
        <v>1110</v>
      </c>
      <c r="I244" s="64">
        <v>0</v>
      </c>
      <c r="J244" s="31"/>
      <c r="K244" s="31" t="s">
        <v>922</v>
      </c>
      <c r="L244" s="32" t="s">
        <v>932</v>
      </c>
      <c r="M244" s="32" t="s">
        <v>1043</v>
      </c>
      <c r="N244" s="61">
        <f>VLOOKUP(O244,Clubs!D:E,2,FALSE)</f>
        <v>3</v>
      </c>
      <c r="O244" s="32" t="s">
        <v>1080</v>
      </c>
      <c r="P244" s="32" t="s">
        <v>939</v>
      </c>
      <c r="Q244" s="32"/>
      <c r="U244" s="30" t="str">
        <f>"c"&amp;N244&amp;"ag"&amp;D244&amp;"y2d10"&amp;I244</f>
        <v>c3ag5y2d100</v>
      </c>
      <c r="V244" s="30">
        <f>VLOOKUP(U244,Cohorts!A:B,2,FALSE)</f>
        <v>134</v>
      </c>
      <c r="W244" s="30" t="str">
        <f>"            [ 'cohort_id' =&gt; "&amp;V244&amp;",  'team_rank_id' =&gt; "&amp;P244&amp;" ],"</f>
        <v xml:space="preserve">            [ 'cohort_id' =&gt; 134,  'team_rank_id' =&gt; 1 ],</v>
      </c>
      <c r="X244" s="30" t="str">
        <f>"                'competition_id' =&gt; 1, // this is May 2021###                'age_group_id'   =&gt; "&amp;D244&amp;", ###                'start'          =&gt; '"&amp;TEXT(C244,"yyyy-mm-dd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4" s="30" t="str">
        <f t="shared" si="6"/>
        <v xml:space="preserve">            [ 'session_id' =&gt; 46, 'division_id' =&gt; 100 ],</v>
      </c>
      <c r="Z244" s="30" t="str">
        <f t="shared" si="7"/>
        <v xml:space="preserve">            [ 'session_id' =&gt;   46, 'team_rank_id' =&gt; 1 ],</v>
      </c>
    </row>
    <row r="245" spans="1:26" ht="17" x14ac:dyDescent="0.2">
      <c r="A245" s="30">
        <v>249</v>
      </c>
      <c r="B245" s="30">
        <f>VLOOKUP(C245,Sessions!C:D,2,FALSE)</f>
        <v>46</v>
      </c>
      <c r="C245" s="31">
        <v>44336.8125</v>
      </c>
      <c r="D245" s="64">
        <f>VLOOKUP(E245,'Age Groups'!B:C,2,FALSE)</f>
        <v>5</v>
      </c>
      <c r="E245" s="31" t="s">
        <v>1090</v>
      </c>
      <c r="F245" s="64">
        <f>VLOOKUP(G245,Items!J:L,3,FALSE)</f>
        <v>7</v>
      </c>
      <c r="G245" s="31" t="s">
        <v>926</v>
      </c>
      <c r="H245" s="31" t="s">
        <v>1109</v>
      </c>
      <c r="I245" s="64">
        <v>0</v>
      </c>
      <c r="J245" s="31"/>
      <c r="K245" s="31" t="s">
        <v>922</v>
      </c>
      <c r="L245" s="32" t="s">
        <v>932</v>
      </c>
      <c r="M245" s="32" t="s">
        <v>1068</v>
      </c>
      <c r="N245" s="61">
        <f>VLOOKUP(O245,Clubs!D:E,2,FALSE)</f>
        <v>3</v>
      </c>
      <c r="O245" s="32" t="s">
        <v>1080</v>
      </c>
      <c r="P245" s="32" t="s">
        <v>939</v>
      </c>
      <c r="Q245" s="34" t="s">
        <v>728</v>
      </c>
      <c r="U245" s="30" t="str">
        <f>"c"&amp;N245&amp;"ag"&amp;D245&amp;"y2d10"&amp;I245</f>
        <v>c3ag5y2d100</v>
      </c>
      <c r="V245" s="30">
        <f>VLOOKUP(U245,Cohorts!A:B,2,FALSE)</f>
        <v>134</v>
      </c>
      <c r="W245" s="30" t="str">
        <f>"            [ 'cohort_id' =&gt; "&amp;V245&amp;",  'team_rank_id' =&gt; "&amp;P245&amp;" ],"</f>
        <v xml:space="preserve">            [ 'cohort_id' =&gt; 134,  'team_rank_id' =&gt; 1 ],</v>
      </c>
      <c r="X245" s="30" t="str">
        <f>"                'competition_id' =&gt; 1, // this is May 2021###                'age_group_id'   =&gt; "&amp;D245&amp;", ###                'start'          =&gt; '"&amp;TEXT(C245,"yyyy-mm-dd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5" s="30" t="str">
        <f t="shared" si="6"/>
        <v xml:space="preserve">            [ 'session_id' =&gt; 46, 'division_id' =&gt; 100 ],</v>
      </c>
      <c r="Z245" s="30" t="str">
        <f t="shared" si="7"/>
        <v xml:space="preserve">            [ 'session_id' =&gt;   46, 'team_rank_id' =&gt; 1 ],</v>
      </c>
    </row>
    <row r="246" spans="1:26" x14ac:dyDescent="0.2">
      <c r="A246" s="30">
        <v>237</v>
      </c>
      <c r="B246" s="30">
        <f>VLOOKUP(C246,Sessions!C:D,2,FALSE)</f>
        <v>46</v>
      </c>
      <c r="C246" s="31">
        <v>44336.8125</v>
      </c>
      <c r="D246" s="64">
        <f>VLOOKUP(E246,'Age Groups'!B:C,2,FALSE)</f>
        <v>5</v>
      </c>
      <c r="E246" s="31" t="s">
        <v>1090</v>
      </c>
      <c r="F246" s="64">
        <f>VLOOKUP(G246,Items!J:L,3,FALSE)</f>
        <v>2</v>
      </c>
      <c r="G246" s="31" t="s">
        <v>924</v>
      </c>
      <c r="H246" s="31" t="s">
        <v>1110</v>
      </c>
      <c r="I246" s="64">
        <v>0</v>
      </c>
      <c r="J246" s="31"/>
      <c r="K246" s="31" t="s">
        <v>922</v>
      </c>
      <c r="L246" s="61" t="s">
        <v>932</v>
      </c>
      <c r="M246" s="61" t="s">
        <v>1068</v>
      </c>
      <c r="N246" s="61">
        <f>VLOOKUP(O246,Clubs!D:E,2,FALSE)</f>
        <v>36</v>
      </c>
      <c r="O246" s="61" t="s">
        <v>131</v>
      </c>
      <c r="P246" s="61">
        <v>1</v>
      </c>
      <c r="Q246" s="32"/>
      <c r="U246" s="30" t="str">
        <f>"c"&amp;N246&amp;"ag"&amp;D246&amp;"y2d10"&amp;I246</f>
        <v>c36ag5y2d100</v>
      </c>
      <c r="V246" s="30">
        <f>VLOOKUP(U246,Cohorts!A:B,2,FALSE)</f>
        <v>167</v>
      </c>
      <c r="W246" s="30" t="str">
        <f>"            [ 'cohort_id' =&gt; "&amp;V246&amp;",  'team_rank_id' =&gt; "&amp;P246&amp;" ],"</f>
        <v xml:space="preserve">            [ 'cohort_id' =&gt; 167,  'team_rank_id' =&gt; 1 ],</v>
      </c>
      <c r="X246" s="30" t="str">
        <f>"                'competition_id' =&gt; 1, // this is May 2021###                'age_group_id'   =&gt; "&amp;D246&amp;", ###                'start'          =&gt; '"&amp;TEXT(C246,"yyyy-mm-dd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6" s="30" t="str">
        <f t="shared" si="6"/>
        <v xml:space="preserve">            [ 'session_id' =&gt; 46, 'division_id' =&gt; 100 ],</v>
      </c>
      <c r="Z246" s="30" t="str">
        <f t="shared" si="7"/>
        <v xml:space="preserve">            [ 'session_id' =&gt;   46, 'team_rank_id' =&gt; 1 ],</v>
      </c>
    </row>
    <row r="247" spans="1:26" x14ac:dyDescent="0.2">
      <c r="A247" s="30">
        <v>242</v>
      </c>
      <c r="B247" s="30">
        <f>VLOOKUP(C247,Sessions!C:D,2,FALSE)</f>
        <v>46</v>
      </c>
      <c r="C247" s="31">
        <v>44336.8125</v>
      </c>
      <c r="D247" s="64">
        <f>VLOOKUP(E247,'Age Groups'!B:C,2,FALSE)</f>
        <v>5</v>
      </c>
      <c r="E247" s="31" t="s">
        <v>1090</v>
      </c>
      <c r="F247" s="64">
        <f>VLOOKUP(G247,Items!J:L,3,FALSE)</f>
        <v>3</v>
      </c>
      <c r="G247" s="31" t="s">
        <v>928</v>
      </c>
      <c r="H247" s="31" t="s">
        <v>1110</v>
      </c>
      <c r="I247" s="64">
        <v>0</v>
      </c>
      <c r="J247" s="31"/>
      <c r="K247" s="31" t="s">
        <v>922</v>
      </c>
      <c r="L247" s="61" t="s">
        <v>932</v>
      </c>
      <c r="M247" s="61" t="s">
        <v>1058</v>
      </c>
      <c r="N247" s="61">
        <f>VLOOKUP(O247,Clubs!D:E,2,FALSE)</f>
        <v>36</v>
      </c>
      <c r="O247" s="61" t="s">
        <v>131</v>
      </c>
      <c r="P247" s="61">
        <v>1</v>
      </c>
      <c r="Q247" s="32"/>
      <c r="U247" s="30" t="str">
        <f>"c"&amp;N247&amp;"ag"&amp;D247&amp;"y2d10"&amp;I247</f>
        <v>c36ag5y2d100</v>
      </c>
      <c r="V247" s="30">
        <f>VLOOKUP(U247,Cohorts!A:B,2,FALSE)</f>
        <v>167</v>
      </c>
      <c r="W247" s="30" t="str">
        <f>"            [ 'cohort_id' =&gt; "&amp;V247&amp;",  'team_rank_id' =&gt; "&amp;P247&amp;" ],"</f>
        <v xml:space="preserve">            [ 'cohort_id' =&gt; 167,  'team_rank_id' =&gt; 1 ],</v>
      </c>
      <c r="X247" s="30" t="str">
        <f>"                'competition_id' =&gt; 1, // this is May 2021###                'age_group_id'   =&gt; "&amp;D247&amp;", ###                'start'          =&gt; '"&amp;TEXT(C247,"yyyy-mm-dd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7" s="30" t="str">
        <f t="shared" si="6"/>
        <v xml:space="preserve">            [ 'session_id' =&gt; 46, 'division_id' =&gt; 100 ],</v>
      </c>
      <c r="Z247" s="30" t="str">
        <f t="shared" si="7"/>
        <v xml:space="preserve">            [ 'session_id' =&gt;   46, 'team_rank_id' =&gt; 1 ],</v>
      </c>
    </row>
    <row r="248" spans="1:26" ht="17" x14ac:dyDescent="0.2">
      <c r="A248" s="30">
        <v>247</v>
      </c>
      <c r="B248" s="30">
        <f>VLOOKUP(C248,Sessions!C:D,2,FALSE)</f>
        <v>46</v>
      </c>
      <c r="C248" s="31">
        <v>44336.8125</v>
      </c>
      <c r="D248" s="64">
        <f>VLOOKUP(E248,'Age Groups'!B:C,2,FALSE)</f>
        <v>5</v>
      </c>
      <c r="E248" s="31" t="s">
        <v>1090</v>
      </c>
      <c r="F248" s="64">
        <f>VLOOKUP(G248,Items!J:L,3,FALSE)</f>
        <v>7</v>
      </c>
      <c r="G248" s="31" t="s">
        <v>926</v>
      </c>
      <c r="H248" s="31" t="s">
        <v>1109</v>
      </c>
      <c r="I248" s="64">
        <v>0</v>
      </c>
      <c r="J248" s="31"/>
      <c r="K248" s="31" t="s">
        <v>922</v>
      </c>
      <c r="L248" s="61" t="s">
        <v>932</v>
      </c>
      <c r="M248" s="61" t="s">
        <v>1043</v>
      </c>
      <c r="N248" s="61">
        <f>VLOOKUP(O248,Clubs!D:E,2,FALSE)</f>
        <v>36</v>
      </c>
      <c r="O248" s="61" t="s">
        <v>131</v>
      </c>
      <c r="P248" s="61">
        <v>1</v>
      </c>
      <c r="Q248" s="34" t="s">
        <v>727</v>
      </c>
      <c r="U248" s="30" t="str">
        <f>"c"&amp;N248&amp;"ag"&amp;D248&amp;"y2d10"&amp;I248</f>
        <v>c36ag5y2d100</v>
      </c>
      <c r="V248" s="30">
        <f>VLOOKUP(U248,Cohorts!A:B,2,FALSE)</f>
        <v>167</v>
      </c>
      <c r="W248" s="30" t="str">
        <f>"            [ 'cohort_id' =&gt; "&amp;V248&amp;",  'team_rank_id' =&gt; "&amp;P248&amp;" ],"</f>
        <v xml:space="preserve">            [ 'cohort_id' =&gt; 167,  'team_rank_id' =&gt; 1 ],</v>
      </c>
      <c r="X248" s="30" t="str">
        <f>"                'competition_id' =&gt; 1, // this is May 2021###                'age_group_id'   =&gt; "&amp;D248&amp;", ###                'start'          =&gt; '"&amp;TEXT(C248,"yyyy-mm-dd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8" s="30" t="str">
        <f t="shared" si="6"/>
        <v xml:space="preserve">            [ 'session_id' =&gt; 46, 'division_id' =&gt; 100 ],</v>
      </c>
      <c r="Z248" s="30" t="str">
        <f t="shared" si="7"/>
        <v xml:space="preserve">            [ 'session_id' =&gt;   46, 'team_rank_id' =&gt; 1 ],</v>
      </c>
    </row>
    <row r="249" spans="1:26" x14ac:dyDescent="0.2">
      <c r="A249" s="30">
        <v>236</v>
      </c>
      <c r="B249" s="30">
        <f>VLOOKUP(C249,Sessions!C:D,2,FALSE)</f>
        <v>46</v>
      </c>
      <c r="C249" s="31">
        <v>44336.8125</v>
      </c>
      <c r="D249" s="64">
        <f>VLOOKUP(E249,'Age Groups'!B:C,2,FALSE)</f>
        <v>5</v>
      </c>
      <c r="E249" s="31" t="s">
        <v>1090</v>
      </c>
      <c r="F249" s="64">
        <f>VLOOKUP(G249,Items!J:L,3,FALSE)</f>
        <v>2</v>
      </c>
      <c r="G249" s="31" t="s">
        <v>924</v>
      </c>
      <c r="H249" s="31" t="s">
        <v>1110</v>
      </c>
      <c r="I249" s="64">
        <v>0</v>
      </c>
      <c r="J249" s="31"/>
      <c r="K249" s="31" t="s">
        <v>922</v>
      </c>
      <c r="L249" s="61" t="s">
        <v>932</v>
      </c>
      <c r="M249" s="61" t="s">
        <v>1058</v>
      </c>
      <c r="N249" s="61">
        <f>VLOOKUP(O249,Clubs!D:E,2,FALSE)</f>
        <v>7</v>
      </c>
      <c r="O249" s="61" t="s">
        <v>1076</v>
      </c>
      <c r="P249" s="61">
        <v>1</v>
      </c>
      <c r="Q249" s="32"/>
      <c r="U249" s="30" t="str">
        <f>"c"&amp;N249&amp;"ag"&amp;D249&amp;"y2d10"&amp;I249</f>
        <v>c7ag5y2d100</v>
      </c>
      <c r="V249" s="30">
        <f>VLOOKUP(U249,Cohorts!A:B,2,FALSE)</f>
        <v>230</v>
      </c>
      <c r="W249" s="30" t="str">
        <f>"            [ 'cohort_id' =&gt; "&amp;V249&amp;",  'team_rank_id' =&gt; "&amp;P249&amp;" ],"</f>
        <v xml:space="preserve">            [ 'cohort_id' =&gt; 230,  'team_rank_id' =&gt; 1 ],</v>
      </c>
      <c r="X249" s="30" t="str">
        <f>"                'competition_id' =&gt; 1, // this is May 2021###                'age_group_id'   =&gt; "&amp;D249&amp;", ###                'start'          =&gt; '"&amp;TEXT(C249,"yyyy-mm-dd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49" s="30" t="str">
        <f t="shared" si="6"/>
        <v xml:space="preserve">            [ 'session_id' =&gt; 46, 'division_id' =&gt; 100 ],</v>
      </c>
      <c r="Z249" s="30" t="str">
        <f t="shared" si="7"/>
        <v xml:space="preserve">            [ 'session_id' =&gt;   46, 'team_rank_id' =&gt; 1 ],</v>
      </c>
    </row>
    <row r="250" spans="1:26" x14ac:dyDescent="0.2">
      <c r="A250" s="30">
        <v>243</v>
      </c>
      <c r="B250" s="30">
        <f>VLOOKUP(C250,Sessions!C:D,2,FALSE)</f>
        <v>46</v>
      </c>
      <c r="C250" s="31">
        <v>44336.8125</v>
      </c>
      <c r="D250" s="64">
        <f>VLOOKUP(E250,'Age Groups'!B:C,2,FALSE)</f>
        <v>5</v>
      </c>
      <c r="E250" s="31" t="s">
        <v>1090</v>
      </c>
      <c r="F250" s="64">
        <f>VLOOKUP(G250,Items!J:L,3,FALSE)</f>
        <v>3</v>
      </c>
      <c r="G250" s="31" t="s">
        <v>928</v>
      </c>
      <c r="H250" s="31" t="s">
        <v>1110</v>
      </c>
      <c r="I250" s="64">
        <v>0</v>
      </c>
      <c r="J250" s="31"/>
      <c r="K250" s="31" t="s">
        <v>922</v>
      </c>
      <c r="L250" s="61" t="s">
        <v>932</v>
      </c>
      <c r="M250" s="61" t="s">
        <v>1068</v>
      </c>
      <c r="N250" s="61">
        <f>VLOOKUP(O250,Clubs!D:E,2,FALSE)</f>
        <v>7</v>
      </c>
      <c r="O250" s="61" t="s">
        <v>1076</v>
      </c>
      <c r="P250" s="61">
        <v>1</v>
      </c>
      <c r="Q250" s="32"/>
      <c r="U250" s="30" t="str">
        <f>"c"&amp;N250&amp;"ag"&amp;D250&amp;"y2d10"&amp;I250</f>
        <v>c7ag5y2d100</v>
      </c>
      <c r="V250" s="30">
        <f>VLOOKUP(U250,Cohorts!A:B,2,FALSE)</f>
        <v>230</v>
      </c>
      <c r="W250" s="30" t="str">
        <f>"            [ 'cohort_id' =&gt; "&amp;V250&amp;",  'team_rank_id' =&gt; "&amp;P250&amp;" ],"</f>
        <v xml:space="preserve">            [ 'cohort_id' =&gt; 230,  'team_rank_id' =&gt; 1 ],</v>
      </c>
      <c r="X250" s="30" t="str">
        <f>"                'competition_id' =&gt; 1, // this is May 2021###                'age_group_id'   =&gt; "&amp;D250&amp;", ###                'start'          =&gt; '"&amp;TEXT(C250,"yyyy-mm-dd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0" s="30" t="str">
        <f t="shared" si="6"/>
        <v xml:space="preserve">            [ 'session_id' =&gt; 46, 'division_id' =&gt; 100 ],</v>
      </c>
      <c r="Z250" s="30" t="str">
        <f t="shared" si="7"/>
        <v xml:space="preserve">            [ 'session_id' =&gt;   46, 'team_rank_id' =&gt; 1 ],</v>
      </c>
    </row>
    <row r="251" spans="1:26" ht="17" x14ac:dyDescent="0.2">
      <c r="A251" s="30">
        <v>246</v>
      </c>
      <c r="B251" s="30">
        <f>VLOOKUP(C251,Sessions!C:D,2,FALSE)</f>
        <v>46</v>
      </c>
      <c r="C251" s="31">
        <v>44336.8125</v>
      </c>
      <c r="D251" s="64">
        <f>VLOOKUP(E251,'Age Groups'!B:C,2,FALSE)</f>
        <v>5</v>
      </c>
      <c r="E251" s="31" t="s">
        <v>1090</v>
      </c>
      <c r="F251" s="64">
        <f>VLOOKUP(G251,Items!J:L,3,FALSE)</f>
        <v>7</v>
      </c>
      <c r="G251" s="31" t="s">
        <v>926</v>
      </c>
      <c r="H251" s="31" t="s">
        <v>1109</v>
      </c>
      <c r="I251" s="64">
        <v>0</v>
      </c>
      <c r="J251" s="31"/>
      <c r="K251" s="31" t="s">
        <v>922</v>
      </c>
      <c r="L251" s="61" t="s">
        <v>932</v>
      </c>
      <c r="M251" s="61" t="s">
        <v>1018</v>
      </c>
      <c r="N251" s="61">
        <f>VLOOKUP(O251,Clubs!D:E,2,FALSE)</f>
        <v>7</v>
      </c>
      <c r="O251" s="61" t="s">
        <v>1076</v>
      </c>
      <c r="P251" s="61">
        <v>1</v>
      </c>
      <c r="Q251" s="34" t="s">
        <v>726</v>
      </c>
      <c r="U251" s="30" t="str">
        <f>"c"&amp;N251&amp;"ag"&amp;D251&amp;"y2d10"&amp;I251</f>
        <v>c7ag5y2d100</v>
      </c>
      <c r="V251" s="30">
        <f>VLOOKUP(U251,Cohorts!A:B,2,FALSE)</f>
        <v>230</v>
      </c>
      <c r="W251" s="30" t="str">
        <f>"            [ 'cohort_id' =&gt; "&amp;V251&amp;",  'team_rank_id' =&gt; "&amp;P251&amp;" ],"</f>
        <v xml:space="preserve">            [ 'cohort_id' =&gt; 230,  'team_rank_id' =&gt; 1 ],</v>
      </c>
      <c r="X251" s="30" t="str">
        <f>"                'competition_id' =&gt; 1, // this is May 2021###                'age_group_id'   =&gt; "&amp;D251&amp;", ###                'start'          =&gt; '"&amp;TEXT(C251,"yyyy-mm-dd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1" s="30" t="str">
        <f t="shared" si="6"/>
        <v xml:space="preserve">            [ 'session_id' =&gt; 46, 'division_id' =&gt; 100 ],</v>
      </c>
      <c r="Z251" s="30" t="str">
        <f t="shared" si="7"/>
        <v xml:space="preserve">            [ 'session_id' =&gt;   46, 'team_rank_id' =&gt; 1 ],</v>
      </c>
    </row>
    <row r="252" spans="1:26" x14ac:dyDescent="0.2">
      <c r="A252" s="30">
        <v>232</v>
      </c>
      <c r="B252" s="30">
        <f>VLOOKUP(C252,Sessions!C:D,2,FALSE)</f>
        <v>46</v>
      </c>
      <c r="C252" s="31">
        <v>44336.8125</v>
      </c>
      <c r="D252" s="64">
        <f>VLOOKUP(E252,'Age Groups'!B:C,2,FALSE)</f>
        <v>5</v>
      </c>
      <c r="E252" s="31" t="s">
        <v>1090</v>
      </c>
      <c r="F252" s="64">
        <f>VLOOKUP(G252,Items!J:L,3,FALSE)</f>
        <v>2</v>
      </c>
      <c r="G252" s="31" t="s">
        <v>924</v>
      </c>
      <c r="H252" s="31" t="s">
        <v>1110</v>
      </c>
      <c r="I252" s="64">
        <v>0</v>
      </c>
      <c r="J252" s="31"/>
      <c r="K252" s="31" t="s">
        <v>922</v>
      </c>
      <c r="L252" s="61" t="s">
        <v>932</v>
      </c>
      <c r="M252" s="61" t="s">
        <v>939</v>
      </c>
      <c r="N252" s="61">
        <f>VLOOKUP(O252,Clubs!D:E,2,FALSE)</f>
        <v>8</v>
      </c>
      <c r="O252" s="61" t="s">
        <v>950</v>
      </c>
      <c r="P252" s="61">
        <v>1</v>
      </c>
      <c r="Q252" s="32"/>
      <c r="U252" s="30" t="str">
        <f>"c"&amp;N252&amp;"ag"&amp;D252&amp;"y2d10"&amp;I252</f>
        <v>c8ag5y2d100</v>
      </c>
      <c r="V252" s="30">
        <f>VLOOKUP(U252,Cohorts!A:B,2,FALSE)</f>
        <v>238</v>
      </c>
      <c r="W252" s="30" t="str">
        <f>"            [ 'cohort_id' =&gt; "&amp;V252&amp;",  'team_rank_id' =&gt; "&amp;P252&amp;" ],"</f>
        <v xml:space="preserve">            [ 'cohort_id' =&gt; 238,  'team_rank_id' =&gt; 1 ],</v>
      </c>
      <c r="X252" s="30" t="str">
        <f>"                'competition_id' =&gt; 1, // this is May 2021###                'age_group_id'   =&gt; "&amp;D252&amp;", ###                'start'          =&gt; '"&amp;TEXT(C252,"yyyy-mm-dd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2" s="30" t="str">
        <f t="shared" si="6"/>
        <v xml:space="preserve">            [ 'session_id' =&gt; 46, 'division_id' =&gt; 100 ],</v>
      </c>
      <c r="Z252" s="30" t="str">
        <f t="shared" si="7"/>
        <v xml:space="preserve">            [ 'session_id' =&gt;   46, 'team_rank_id' =&gt; 1 ],</v>
      </c>
    </row>
    <row r="253" spans="1:26" x14ac:dyDescent="0.2">
      <c r="A253" s="30">
        <v>238</v>
      </c>
      <c r="B253" s="30">
        <f>VLOOKUP(C253,Sessions!C:D,2,FALSE)</f>
        <v>46</v>
      </c>
      <c r="C253" s="31">
        <v>44336.8125</v>
      </c>
      <c r="D253" s="64">
        <f>VLOOKUP(E253,'Age Groups'!B:C,2,FALSE)</f>
        <v>5</v>
      </c>
      <c r="E253" s="31" t="s">
        <v>1090</v>
      </c>
      <c r="F253" s="64">
        <f>VLOOKUP(G253,Items!J:L,3,FALSE)</f>
        <v>3</v>
      </c>
      <c r="G253" s="31" t="s">
        <v>928</v>
      </c>
      <c r="H253" s="31" t="s">
        <v>1110</v>
      </c>
      <c r="I253" s="64">
        <v>0</v>
      </c>
      <c r="J253" s="31"/>
      <c r="K253" s="31" t="s">
        <v>922</v>
      </c>
      <c r="L253" s="61" t="s">
        <v>932</v>
      </c>
      <c r="M253" s="61" t="s">
        <v>939</v>
      </c>
      <c r="N253" s="61">
        <f>VLOOKUP(O253,Clubs!D:E,2,FALSE)</f>
        <v>8</v>
      </c>
      <c r="O253" s="61" t="s">
        <v>950</v>
      </c>
      <c r="P253" s="61">
        <v>1</v>
      </c>
      <c r="Q253" s="32"/>
      <c r="U253" s="30" t="str">
        <f>"c"&amp;N253&amp;"ag"&amp;D253&amp;"y2d10"&amp;I253</f>
        <v>c8ag5y2d100</v>
      </c>
      <c r="V253" s="30">
        <f>VLOOKUP(U253,Cohorts!A:B,2,FALSE)</f>
        <v>238</v>
      </c>
      <c r="W253" s="30" t="str">
        <f>"            [ 'cohort_id' =&gt; "&amp;V253&amp;",  'team_rank_id' =&gt; "&amp;P253&amp;" ],"</f>
        <v xml:space="preserve">            [ 'cohort_id' =&gt; 238,  'team_rank_id' =&gt; 1 ],</v>
      </c>
      <c r="X253" s="30" t="str">
        <f>"                'competition_id' =&gt; 1, // this is May 2021###                'age_group_id'   =&gt; "&amp;D253&amp;", ###                'start'          =&gt; '"&amp;TEXT(C253,"yyyy-mm-dd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3" s="30" t="str">
        <f t="shared" si="6"/>
        <v xml:space="preserve">            [ 'session_id' =&gt; 46, 'division_id' =&gt; 100 ],</v>
      </c>
      <c r="Z253" s="30" t="str">
        <f t="shared" si="7"/>
        <v xml:space="preserve">            [ 'session_id' =&gt;   46, 'team_rank_id' =&gt; 1 ],</v>
      </c>
    </row>
    <row r="254" spans="1:26" ht="17" x14ac:dyDescent="0.2">
      <c r="A254" s="30">
        <v>245</v>
      </c>
      <c r="B254" s="30">
        <f>VLOOKUP(C254,Sessions!C:D,2,FALSE)</f>
        <v>46</v>
      </c>
      <c r="C254" s="31">
        <v>44336.8125</v>
      </c>
      <c r="D254" s="64">
        <f>VLOOKUP(E254,'Age Groups'!B:C,2,FALSE)</f>
        <v>5</v>
      </c>
      <c r="E254" s="31" t="s">
        <v>1090</v>
      </c>
      <c r="F254" s="64">
        <f>VLOOKUP(G254,Items!J:L,3,FALSE)</f>
        <v>7</v>
      </c>
      <c r="G254" s="31" t="s">
        <v>926</v>
      </c>
      <c r="H254" s="31" t="s">
        <v>1109</v>
      </c>
      <c r="I254" s="64">
        <v>0</v>
      </c>
      <c r="J254" s="31"/>
      <c r="K254" s="31" t="s">
        <v>922</v>
      </c>
      <c r="L254" s="61" t="s">
        <v>932</v>
      </c>
      <c r="M254" s="61" t="s">
        <v>987</v>
      </c>
      <c r="N254" s="61">
        <f>VLOOKUP(O254,Clubs!D:E,2,FALSE)</f>
        <v>8</v>
      </c>
      <c r="O254" s="61" t="s">
        <v>950</v>
      </c>
      <c r="P254" s="61">
        <v>1</v>
      </c>
      <c r="Q254" s="34" t="s">
        <v>725</v>
      </c>
      <c r="U254" s="30" t="str">
        <f>"c"&amp;N254&amp;"ag"&amp;D254&amp;"y2d10"&amp;I254</f>
        <v>c8ag5y2d100</v>
      </c>
      <c r="V254" s="30">
        <f>VLOOKUP(U254,Cohorts!A:B,2,FALSE)</f>
        <v>238</v>
      </c>
      <c r="W254" s="30" t="str">
        <f>"            [ 'cohort_id' =&gt; "&amp;V254&amp;",  'team_rank_id' =&gt; "&amp;P254&amp;" ],"</f>
        <v xml:space="preserve">            [ 'cohort_id' =&gt; 238,  'team_rank_id' =&gt; 1 ],</v>
      </c>
      <c r="X254" s="30" t="str">
        <f>"                'competition_id' =&gt; 1, // this is May 2021###                'age_group_id'   =&gt; "&amp;D254&amp;", ###                'start'          =&gt; '"&amp;TEXT(C254,"yyyy-mm-dd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4" s="30" t="str">
        <f t="shared" si="6"/>
        <v xml:space="preserve">            [ 'session_id' =&gt; 46, 'division_id' =&gt; 100 ],</v>
      </c>
      <c r="Z254" s="30" t="str">
        <f t="shared" si="7"/>
        <v xml:space="preserve">            [ 'session_id' =&gt;   46, 'team_rank_id' =&gt; 1 ],</v>
      </c>
    </row>
    <row r="255" spans="1:26" x14ac:dyDescent="0.2">
      <c r="A255" s="30">
        <v>233</v>
      </c>
      <c r="B255" s="30">
        <f>VLOOKUP(C255,Sessions!C:D,2,FALSE)</f>
        <v>46</v>
      </c>
      <c r="C255" s="31">
        <v>44336.8125</v>
      </c>
      <c r="D255" s="64">
        <f>VLOOKUP(E255,'Age Groups'!B:C,2,FALSE)</f>
        <v>5</v>
      </c>
      <c r="E255" s="31" t="s">
        <v>1090</v>
      </c>
      <c r="F255" s="64">
        <f>VLOOKUP(G255,Items!J:L,3,FALSE)</f>
        <v>2</v>
      </c>
      <c r="G255" s="31" t="s">
        <v>924</v>
      </c>
      <c r="H255" s="31" t="s">
        <v>1110</v>
      </c>
      <c r="I255" s="64">
        <v>0</v>
      </c>
      <c r="J255" s="31"/>
      <c r="K255" s="31" t="s">
        <v>922</v>
      </c>
      <c r="L255" s="61" t="s">
        <v>932</v>
      </c>
      <c r="M255" s="61" t="s">
        <v>987</v>
      </c>
      <c r="N255" s="61">
        <f>VLOOKUP(O255,Clubs!D:E,2,FALSE)</f>
        <v>9</v>
      </c>
      <c r="O255" s="61" t="s">
        <v>967</v>
      </c>
      <c r="P255" s="61">
        <v>1</v>
      </c>
      <c r="Q255" s="32"/>
      <c r="U255" s="30" t="str">
        <f>"c"&amp;N255&amp;"ag"&amp;D255&amp;"y2d10"&amp;I255</f>
        <v>c9ag5y2d100</v>
      </c>
      <c r="V255" s="30">
        <f>VLOOKUP(U255,Cohorts!A:B,2,FALSE)</f>
        <v>246</v>
      </c>
      <c r="W255" s="30" t="str">
        <f>"            [ 'cohort_id' =&gt; "&amp;V255&amp;",  'team_rank_id' =&gt; "&amp;P255&amp;" ],"</f>
        <v xml:space="preserve">            [ 'cohort_id' =&gt; 246,  'team_rank_id' =&gt; 1 ],</v>
      </c>
      <c r="X255" s="30" t="str">
        <f>"                'competition_id' =&gt; 1, // this is May 2021###                'age_group_id'   =&gt; "&amp;D255&amp;", ###                'start'          =&gt; '"&amp;TEXT(C255,"yyyy-mm-dd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5" s="30" t="str">
        <f t="shared" si="6"/>
        <v xml:space="preserve">            [ 'session_id' =&gt; 46, 'division_id' =&gt; 100 ],</v>
      </c>
      <c r="Z255" s="30" t="str">
        <f t="shared" si="7"/>
        <v xml:space="preserve">            [ 'session_id' =&gt;   46, 'team_rank_id' =&gt; 1 ],</v>
      </c>
    </row>
    <row r="256" spans="1:26" x14ac:dyDescent="0.2">
      <c r="A256" s="30">
        <v>240</v>
      </c>
      <c r="B256" s="30">
        <f>VLOOKUP(C256,Sessions!C:D,2,FALSE)</f>
        <v>46</v>
      </c>
      <c r="C256" s="31">
        <v>44336.8125</v>
      </c>
      <c r="D256" s="64">
        <f>VLOOKUP(E256,'Age Groups'!B:C,2,FALSE)</f>
        <v>5</v>
      </c>
      <c r="E256" s="31" t="s">
        <v>1090</v>
      </c>
      <c r="F256" s="64">
        <f>VLOOKUP(G256,Items!J:L,3,FALSE)</f>
        <v>3</v>
      </c>
      <c r="G256" s="31" t="s">
        <v>928</v>
      </c>
      <c r="H256" s="31" t="s">
        <v>1110</v>
      </c>
      <c r="I256" s="64">
        <v>0</v>
      </c>
      <c r="J256" s="31"/>
      <c r="K256" s="31" t="s">
        <v>922</v>
      </c>
      <c r="L256" s="61" t="s">
        <v>932</v>
      </c>
      <c r="M256" s="61" t="s">
        <v>1018</v>
      </c>
      <c r="N256" s="61">
        <f>VLOOKUP(O256,Clubs!D:E,2,FALSE)</f>
        <v>9</v>
      </c>
      <c r="O256" s="61" t="s">
        <v>967</v>
      </c>
      <c r="P256" s="61">
        <v>1</v>
      </c>
      <c r="Q256" s="32"/>
      <c r="U256" s="30" t="str">
        <f>"c"&amp;N256&amp;"ag"&amp;D256&amp;"y2d10"&amp;I256</f>
        <v>c9ag5y2d100</v>
      </c>
      <c r="V256" s="30">
        <f>VLOOKUP(U256,Cohorts!A:B,2,FALSE)</f>
        <v>246</v>
      </c>
      <c r="W256" s="30" t="str">
        <f>"            [ 'cohort_id' =&gt; "&amp;V256&amp;",  'team_rank_id' =&gt; "&amp;P256&amp;" ],"</f>
        <v xml:space="preserve">            [ 'cohort_id' =&gt; 246,  'team_rank_id' =&gt; 1 ],</v>
      </c>
      <c r="X256" s="30" t="str">
        <f>"                'competition_id' =&gt; 1, // this is May 2021###                'age_group_id'   =&gt; "&amp;D256&amp;", ###                'start'          =&gt; '"&amp;TEXT(C256,"yyyy-mm-dd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6" s="30" t="str">
        <f t="shared" si="6"/>
        <v xml:space="preserve">            [ 'session_id' =&gt; 46, 'division_id' =&gt; 100 ],</v>
      </c>
      <c r="Z256" s="30" t="str">
        <f t="shared" si="7"/>
        <v xml:space="preserve">            [ 'session_id' =&gt;   46, 'team_rank_id' =&gt; 1 ],</v>
      </c>
    </row>
    <row r="257" spans="1:26" ht="17" x14ac:dyDescent="0.2">
      <c r="A257" s="30">
        <v>244</v>
      </c>
      <c r="B257" s="30">
        <f>VLOOKUP(C257,Sessions!C:D,2,FALSE)</f>
        <v>46</v>
      </c>
      <c r="C257" s="31">
        <v>44336.8125</v>
      </c>
      <c r="D257" s="64">
        <f>VLOOKUP(E257,'Age Groups'!B:C,2,FALSE)</f>
        <v>5</v>
      </c>
      <c r="E257" s="31" t="s">
        <v>1090</v>
      </c>
      <c r="F257" s="64">
        <f>VLOOKUP(G257,Items!J:L,3,FALSE)</f>
        <v>7</v>
      </c>
      <c r="G257" s="31" t="s">
        <v>926</v>
      </c>
      <c r="H257" s="31" t="s">
        <v>1109</v>
      </c>
      <c r="I257" s="64">
        <v>0</v>
      </c>
      <c r="J257" s="31"/>
      <c r="K257" s="31" t="s">
        <v>922</v>
      </c>
      <c r="L257" s="61" t="s">
        <v>932</v>
      </c>
      <c r="M257" s="61" t="s">
        <v>939</v>
      </c>
      <c r="N257" s="61">
        <f>VLOOKUP(O257,Clubs!D:E,2,FALSE)</f>
        <v>9</v>
      </c>
      <c r="O257" s="61" t="s">
        <v>967</v>
      </c>
      <c r="P257" s="61">
        <v>1</v>
      </c>
      <c r="Q257" s="34" t="s">
        <v>724</v>
      </c>
      <c r="U257" s="30" t="str">
        <f>"c"&amp;N257&amp;"ag"&amp;D257&amp;"y2d10"&amp;I257</f>
        <v>c9ag5y2d100</v>
      </c>
      <c r="V257" s="30">
        <f>VLOOKUP(U257,Cohorts!A:B,2,FALSE)</f>
        <v>246</v>
      </c>
      <c r="W257" s="30" t="str">
        <f>"            [ 'cohort_id' =&gt; "&amp;V257&amp;",  'team_rank_id' =&gt; "&amp;P257&amp;" ],"</f>
        <v xml:space="preserve">            [ 'cohort_id' =&gt; 246,  'team_rank_id' =&gt; 1 ],</v>
      </c>
      <c r="X257" s="30" t="str">
        <f>"                'competition_id' =&gt; 1, // this is May 2021###                'age_group_id'   =&gt; "&amp;D257&amp;", ###                'start'          =&gt; '"&amp;TEXT(C257,"yyyy-mm-dd hh:mm:ss")&amp;"', ###            ], ["</f>
        <v xml:space="preserve">                'competition_id' =&gt; 1, // this is May 2021###                'age_group_id'   =&gt; 5, ###                'start'          =&gt; '2021-05-20 19:30:00', ###            ], [</v>
      </c>
      <c r="Y257" s="30" t="str">
        <f t="shared" si="6"/>
        <v xml:space="preserve">            [ 'session_id' =&gt; 46, 'division_id' =&gt; 100 ],</v>
      </c>
      <c r="Z257" s="30" t="str">
        <f t="shared" si="7"/>
        <v xml:space="preserve">            [ 'session_id' =&gt;   46, 'team_rank_id' =&gt; 1 ],</v>
      </c>
    </row>
    <row r="258" spans="1:26" x14ac:dyDescent="0.2">
      <c r="A258" s="30">
        <v>167</v>
      </c>
      <c r="B258" s="30">
        <f>VLOOKUP(C258,Sessions!C:D,2,FALSE)</f>
        <v>52</v>
      </c>
      <c r="C258" s="31">
        <v>44334.75</v>
      </c>
      <c r="D258" s="64">
        <f>VLOOKUP(E258,'Age Groups'!B:C,2,FALSE)</f>
        <v>3</v>
      </c>
      <c r="E258" s="31" t="s">
        <v>1149</v>
      </c>
      <c r="F258" s="64">
        <f>VLOOKUP(G258,Items!J:L,3,FALSE)</f>
        <v>1</v>
      </c>
      <c r="G258" s="31" t="s">
        <v>921</v>
      </c>
      <c r="H258" s="31" t="s">
        <v>1110</v>
      </c>
      <c r="I258" s="64">
        <v>0</v>
      </c>
      <c r="J258" s="31"/>
      <c r="K258" s="31" t="s">
        <v>922</v>
      </c>
      <c r="L258" s="32" t="s">
        <v>932</v>
      </c>
      <c r="M258" s="32" t="s">
        <v>1068</v>
      </c>
      <c r="N258" s="61">
        <f>VLOOKUP(O258,Clubs!D:E,2,FALSE)</f>
        <v>3</v>
      </c>
      <c r="O258" s="32" t="s">
        <v>1080</v>
      </c>
      <c r="P258" s="32" t="s">
        <v>939</v>
      </c>
      <c r="Q258" s="32"/>
      <c r="U258" s="30" t="str">
        <f>"c"&amp;N258&amp;"ag"&amp;D258&amp;"y2d10"&amp;I258</f>
        <v>c3ag3y2d100</v>
      </c>
      <c r="V258" s="30">
        <f>VLOOKUP(U258,Cohorts!A:B,2,FALSE)</f>
        <v>130</v>
      </c>
      <c r="W258" s="30" t="str">
        <f>"            [ 'cohort_id' =&gt; "&amp;V258&amp;",  'team_rank_id' =&gt; "&amp;P258&amp;" ],"</f>
        <v xml:space="preserve">            [ 'cohort_id' =&gt; 130,  'team_rank_id' =&gt; 1 ],</v>
      </c>
      <c r="X258" s="30" t="str">
        <f>"                'competition_id' =&gt; 1, // this is May 2021###                'age_group_id'   =&gt; "&amp;D258&amp;", ###                'start'          =&gt; '"&amp;TEXT(C258,"yyyy-mm-dd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58" s="30" t="str">
        <f t="shared" si="6"/>
        <v xml:space="preserve">            [ 'session_id' =&gt; 52, 'division_id' =&gt; 100 ],</v>
      </c>
      <c r="Z258" s="30" t="str">
        <f t="shared" si="7"/>
        <v xml:space="preserve">            [ 'session_id' =&gt;   52, 'team_rank_id' =&gt; 1 ],</v>
      </c>
    </row>
    <row r="259" spans="1:26" x14ac:dyDescent="0.2">
      <c r="A259" s="30">
        <v>171</v>
      </c>
      <c r="B259" s="30">
        <f>VLOOKUP(C259,Sessions!C:D,2,FALSE)</f>
        <v>52</v>
      </c>
      <c r="C259" s="31">
        <v>44334.75</v>
      </c>
      <c r="D259" s="64">
        <f>VLOOKUP(E259,'Age Groups'!B:C,2,FALSE)</f>
        <v>3</v>
      </c>
      <c r="E259" s="31" t="s">
        <v>1149</v>
      </c>
      <c r="F259" s="64">
        <f>VLOOKUP(G259,Items!J:L,3,FALSE)</f>
        <v>3</v>
      </c>
      <c r="G259" s="31" t="s">
        <v>928</v>
      </c>
      <c r="H259" s="31" t="s">
        <v>1110</v>
      </c>
      <c r="I259" s="64">
        <v>0</v>
      </c>
      <c r="J259" s="31"/>
      <c r="K259" s="31" t="s">
        <v>922</v>
      </c>
      <c r="L259" s="32" t="s">
        <v>932</v>
      </c>
      <c r="M259" s="32" t="s">
        <v>1043</v>
      </c>
      <c r="N259" s="61">
        <f>VLOOKUP(O259,Clubs!D:E,2,FALSE)</f>
        <v>3</v>
      </c>
      <c r="O259" s="32" t="s">
        <v>1080</v>
      </c>
      <c r="P259" s="32" t="s">
        <v>939</v>
      </c>
      <c r="Q259" s="32"/>
      <c r="U259" s="30" t="str">
        <f>"c"&amp;N259&amp;"ag"&amp;D259&amp;"y2d10"&amp;I259</f>
        <v>c3ag3y2d100</v>
      </c>
      <c r="V259" s="30">
        <f>VLOOKUP(U259,Cohorts!A:B,2,FALSE)</f>
        <v>130</v>
      </c>
      <c r="W259" s="30" t="str">
        <f>"            [ 'cohort_id' =&gt; "&amp;V259&amp;",  'team_rank_id' =&gt; "&amp;P259&amp;" ],"</f>
        <v xml:space="preserve">            [ 'cohort_id' =&gt; 130,  'team_rank_id' =&gt; 1 ],</v>
      </c>
      <c r="X259" s="30" t="str">
        <f>"                'competition_id' =&gt; 1, // this is May 2021###                'age_group_id'   =&gt; "&amp;D259&amp;", ###                'start'          =&gt; '"&amp;TEXT(C259,"yyyy-mm-dd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59" s="30" t="str">
        <f t="shared" ref="Y259:Y322" si="8" xml:space="preserve"> "            [ 'session_id' =&gt; "&amp;B259&amp;", 'division_id' =&gt; 10"&amp;I259&amp;" ],"</f>
        <v xml:space="preserve">            [ 'session_id' =&gt; 52, 'division_id' =&gt; 100 ],</v>
      </c>
      <c r="Z259" s="30" t="str">
        <f t="shared" ref="Z259:Z322" si="9">"            [ 'session_id' =&gt;   "&amp;B259&amp;", 'team_rank_id' =&gt; "&amp;P259&amp;" ],"</f>
        <v xml:space="preserve">            [ 'session_id' =&gt;   52, 'team_rank_id' =&gt; 1 ],</v>
      </c>
    </row>
    <row r="260" spans="1:26" ht="17" x14ac:dyDescent="0.2">
      <c r="A260" s="30">
        <v>174</v>
      </c>
      <c r="B260" s="30">
        <f>VLOOKUP(C260,Sessions!C:D,2,FALSE)</f>
        <v>52</v>
      </c>
      <c r="C260" s="31">
        <v>44334.75</v>
      </c>
      <c r="D260" s="64">
        <f>VLOOKUP(E260,'Age Groups'!B:C,2,FALSE)</f>
        <v>3</v>
      </c>
      <c r="E260" s="31" t="s">
        <v>1149</v>
      </c>
      <c r="F260" s="64">
        <f>VLOOKUP(G260,Items!J:L,3,FALSE)</f>
        <v>13</v>
      </c>
      <c r="G260" s="31" t="s">
        <v>929</v>
      </c>
      <c r="H260" s="31" t="s">
        <v>1109</v>
      </c>
      <c r="I260" s="64">
        <v>0</v>
      </c>
      <c r="J260" s="31"/>
      <c r="K260" s="31" t="s">
        <v>922</v>
      </c>
      <c r="L260" s="32" t="s">
        <v>932</v>
      </c>
      <c r="M260" s="32" t="s">
        <v>939</v>
      </c>
      <c r="N260" s="61">
        <f>VLOOKUP(O260,Clubs!D:E,2,FALSE)</f>
        <v>3</v>
      </c>
      <c r="O260" s="32" t="s">
        <v>1080</v>
      </c>
      <c r="P260" s="32" t="s">
        <v>939</v>
      </c>
      <c r="Q260" s="34" t="s">
        <v>656</v>
      </c>
      <c r="U260" s="30" t="str">
        <f>"c"&amp;N260&amp;"ag"&amp;D260&amp;"y2d10"&amp;I260</f>
        <v>c3ag3y2d100</v>
      </c>
      <c r="V260" s="30">
        <f>VLOOKUP(U260,Cohorts!A:B,2,FALSE)</f>
        <v>130</v>
      </c>
      <c r="W260" s="30" t="str">
        <f>"            [ 'cohort_id' =&gt; "&amp;V260&amp;",  'team_rank_id' =&gt; "&amp;P260&amp;" ],"</f>
        <v xml:space="preserve">            [ 'cohort_id' =&gt; 130,  'team_rank_id' =&gt; 1 ],</v>
      </c>
      <c r="X260" s="30" t="str">
        <f>"                'competition_id' =&gt; 1, // this is May 2021###                'age_group_id'   =&gt; "&amp;D260&amp;", ###                'start'          =&gt; '"&amp;TEXT(C260,"yyyy-mm-dd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0" s="30" t="str">
        <f t="shared" si="8"/>
        <v xml:space="preserve">            [ 'session_id' =&gt; 52, 'division_id' =&gt; 100 ],</v>
      </c>
      <c r="Z260" s="30" t="str">
        <f t="shared" si="9"/>
        <v xml:space="preserve">            [ 'session_id' =&gt;   52, 'team_rank_id' =&gt; 1 ],</v>
      </c>
    </row>
    <row r="261" spans="1:26" x14ac:dyDescent="0.2">
      <c r="A261" s="30">
        <v>165</v>
      </c>
      <c r="B261" s="30">
        <f>VLOOKUP(C261,Sessions!C:D,2,FALSE)</f>
        <v>52</v>
      </c>
      <c r="C261" s="31">
        <v>44334.75</v>
      </c>
      <c r="D261" s="64">
        <f>VLOOKUP(E261,'Age Groups'!B:C,2,FALSE)</f>
        <v>3</v>
      </c>
      <c r="E261" s="31" t="s">
        <v>1149</v>
      </c>
      <c r="F261" s="64">
        <f>VLOOKUP(G261,Items!J:L,3,FALSE)</f>
        <v>1</v>
      </c>
      <c r="G261" s="31" t="s">
        <v>921</v>
      </c>
      <c r="H261" s="31" t="s">
        <v>1110</v>
      </c>
      <c r="I261" s="64">
        <v>0</v>
      </c>
      <c r="J261" s="31"/>
      <c r="K261" s="31" t="s">
        <v>922</v>
      </c>
      <c r="L261" s="61" t="s">
        <v>932</v>
      </c>
      <c r="M261" s="61" t="s">
        <v>1043</v>
      </c>
      <c r="N261" s="61">
        <f>VLOOKUP(O261,Clubs!D:E,2,FALSE)</f>
        <v>36</v>
      </c>
      <c r="O261" s="61" t="s">
        <v>131</v>
      </c>
      <c r="P261" s="61">
        <v>1</v>
      </c>
      <c r="Q261" s="32"/>
      <c r="U261" s="30" t="str">
        <f>"c"&amp;N261&amp;"ag"&amp;D261&amp;"y2d10"&amp;I261</f>
        <v>c36ag3y2d100</v>
      </c>
      <c r="V261" s="30">
        <f>VLOOKUP(U261,Cohorts!A:B,2,FALSE)</f>
        <v>163</v>
      </c>
      <c r="W261" s="30" t="str">
        <f>"            [ 'cohort_id' =&gt; "&amp;V261&amp;",  'team_rank_id' =&gt; "&amp;P261&amp;" ],"</f>
        <v xml:space="preserve">            [ 'cohort_id' =&gt; 163,  'team_rank_id' =&gt; 1 ],</v>
      </c>
      <c r="X261" s="30" t="str">
        <f>"                'competition_id' =&gt; 1, // this is May 2021###                'age_group_id'   =&gt; "&amp;D261&amp;", ###                'start'          =&gt; '"&amp;TEXT(C261,"yyyy-mm-dd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1" s="30" t="str">
        <f t="shared" si="8"/>
        <v xml:space="preserve">            [ 'session_id' =&gt; 52, 'division_id' =&gt; 100 ],</v>
      </c>
      <c r="Z261" s="30" t="str">
        <f t="shared" si="9"/>
        <v xml:space="preserve">            [ 'session_id' =&gt;   52, 'team_rank_id' =&gt; 1 ],</v>
      </c>
    </row>
    <row r="262" spans="1:26" x14ac:dyDescent="0.2">
      <c r="A262" s="30">
        <v>169</v>
      </c>
      <c r="B262" s="30">
        <f>VLOOKUP(C262,Sessions!C:D,2,FALSE)</f>
        <v>52</v>
      </c>
      <c r="C262" s="31">
        <v>44334.75</v>
      </c>
      <c r="D262" s="64">
        <f>VLOOKUP(E262,'Age Groups'!B:C,2,FALSE)</f>
        <v>3</v>
      </c>
      <c r="E262" s="31" t="s">
        <v>1149</v>
      </c>
      <c r="F262" s="64">
        <f>VLOOKUP(G262,Items!J:L,3,FALSE)</f>
        <v>3</v>
      </c>
      <c r="G262" s="31" t="s">
        <v>928</v>
      </c>
      <c r="H262" s="31" t="s">
        <v>1110</v>
      </c>
      <c r="I262" s="64">
        <v>0</v>
      </c>
      <c r="J262" s="31"/>
      <c r="K262" s="31" t="s">
        <v>922</v>
      </c>
      <c r="L262" s="61" t="s">
        <v>932</v>
      </c>
      <c r="M262" s="61" t="s">
        <v>987</v>
      </c>
      <c r="N262" s="61">
        <f>VLOOKUP(O262,Clubs!D:E,2,FALSE)</f>
        <v>36</v>
      </c>
      <c r="O262" s="61" t="s">
        <v>131</v>
      </c>
      <c r="P262" s="61">
        <v>1</v>
      </c>
      <c r="Q262" s="32"/>
      <c r="U262" s="30" t="str">
        <f>"c"&amp;N262&amp;"ag"&amp;D262&amp;"y2d10"&amp;I262</f>
        <v>c36ag3y2d100</v>
      </c>
      <c r="V262" s="30">
        <f>VLOOKUP(U262,Cohorts!A:B,2,FALSE)</f>
        <v>163</v>
      </c>
      <c r="W262" s="30" t="str">
        <f>"            [ 'cohort_id' =&gt; "&amp;V262&amp;",  'team_rank_id' =&gt; "&amp;P262&amp;" ],"</f>
        <v xml:space="preserve">            [ 'cohort_id' =&gt; 163,  'team_rank_id' =&gt; 1 ],</v>
      </c>
      <c r="X262" s="30" t="str">
        <f>"                'competition_id' =&gt; 1, // this is May 2021###                'age_group_id'   =&gt; "&amp;D262&amp;", ###                'start'          =&gt; '"&amp;TEXT(C262,"yyyy-mm-dd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2" s="30" t="str">
        <f t="shared" si="8"/>
        <v xml:space="preserve">            [ 'session_id' =&gt; 52, 'division_id' =&gt; 100 ],</v>
      </c>
      <c r="Z262" s="30" t="str">
        <f t="shared" si="9"/>
        <v xml:space="preserve">            [ 'session_id' =&gt;   52, 'team_rank_id' =&gt; 1 ],</v>
      </c>
    </row>
    <row r="263" spans="1:26" ht="17" x14ac:dyDescent="0.2">
      <c r="A263" s="30">
        <v>177</v>
      </c>
      <c r="B263" s="30">
        <f>VLOOKUP(C263,Sessions!C:D,2,FALSE)</f>
        <v>52</v>
      </c>
      <c r="C263" s="31">
        <v>44334.75</v>
      </c>
      <c r="D263" s="64">
        <f>VLOOKUP(E263,'Age Groups'!B:C,2,FALSE)</f>
        <v>3</v>
      </c>
      <c r="E263" s="31" t="s">
        <v>1149</v>
      </c>
      <c r="F263" s="64">
        <f>VLOOKUP(G263,Items!J:L,3,FALSE)</f>
        <v>13</v>
      </c>
      <c r="G263" s="31" t="s">
        <v>929</v>
      </c>
      <c r="H263" s="31" t="s">
        <v>1109</v>
      </c>
      <c r="I263" s="64">
        <v>0</v>
      </c>
      <c r="J263" s="31"/>
      <c r="K263" s="31" t="s">
        <v>922</v>
      </c>
      <c r="L263" s="61" t="s">
        <v>932</v>
      </c>
      <c r="M263" s="61" t="s">
        <v>1043</v>
      </c>
      <c r="N263" s="61">
        <f>VLOOKUP(O263,Clubs!D:E,2,FALSE)</f>
        <v>36</v>
      </c>
      <c r="O263" s="61" t="s">
        <v>131</v>
      </c>
      <c r="P263" s="61">
        <v>1</v>
      </c>
      <c r="Q263" s="34" t="s">
        <v>659</v>
      </c>
      <c r="U263" s="30" t="str">
        <f>"c"&amp;N263&amp;"ag"&amp;D263&amp;"y2d10"&amp;I263</f>
        <v>c36ag3y2d100</v>
      </c>
      <c r="V263" s="30">
        <f>VLOOKUP(U263,Cohorts!A:B,2,FALSE)</f>
        <v>163</v>
      </c>
      <c r="W263" s="30" t="str">
        <f>"            [ 'cohort_id' =&gt; "&amp;V263&amp;",  'team_rank_id' =&gt; "&amp;P263&amp;" ],"</f>
        <v xml:space="preserve">            [ 'cohort_id' =&gt; 163,  'team_rank_id' =&gt; 1 ],</v>
      </c>
      <c r="X263" s="30" t="str">
        <f>"                'competition_id' =&gt; 1, // this is May 2021###                'age_group_id'   =&gt; "&amp;D263&amp;", ###                'start'          =&gt; '"&amp;TEXT(C263,"yyyy-mm-dd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3" s="30" t="str">
        <f t="shared" si="8"/>
        <v xml:space="preserve">            [ 'session_id' =&gt; 52, 'division_id' =&gt; 100 ],</v>
      </c>
      <c r="Z263" s="30" t="str">
        <f t="shared" si="9"/>
        <v xml:space="preserve">            [ 'session_id' =&gt;   52, 'team_rank_id' =&gt; 1 ],</v>
      </c>
    </row>
    <row r="264" spans="1:26" x14ac:dyDescent="0.2">
      <c r="A264" s="30">
        <v>166</v>
      </c>
      <c r="B264" s="30">
        <f>VLOOKUP(C264,Sessions!C:D,2,FALSE)</f>
        <v>52</v>
      </c>
      <c r="C264" s="31">
        <v>44334.75</v>
      </c>
      <c r="D264" s="64">
        <f>VLOOKUP(E264,'Age Groups'!B:C,2,FALSE)</f>
        <v>3</v>
      </c>
      <c r="E264" s="31" t="s">
        <v>1149</v>
      </c>
      <c r="F264" s="64">
        <f>VLOOKUP(G264,Items!J:L,3,FALSE)</f>
        <v>1</v>
      </c>
      <c r="G264" s="31" t="s">
        <v>921</v>
      </c>
      <c r="H264" s="31" t="s">
        <v>1110</v>
      </c>
      <c r="I264" s="64">
        <v>0</v>
      </c>
      <c r="J264" s="31"/>
      <c r="K264" s="31" t="s">
        <v>922</v>
      </c>
      <c r="L264" s="61" t="s">
        <v>932</v>
      </c>
      <c r="M264" s="61" t="s">
        <v>1058</v>
      </c>
      <c r="N264" s="61">
        <f>VLOOKUP(O264,Clubs!D:E,2,FALSE)</f>
        <v>12</v>
      </c>
      <c r="O264" s="61" t="s">
        <v>975</v>
      </c>
      <c r="P264" s="61">
        <v>1</v>
      </c>
      <c r="Q264" s="32"/>
      <c r="U264" s="30" t="str">
        <f>"c"&amp;N264&amp;"ag"&amp;D264&amp;"y2d10"&amp;I264</f>
        <v>c12ag3y2d100</v>
      </c>
      <c r="V264" s="30">
        <f>VLOOKUP(U264,Cohorts!A:B,2,FALSE)</f>
        <v>19</v>
      </c>
      <c r="W264" s="30" t="str">
        <f>"            [ 'cohort_id' =&gt; "&amp;V264&amp;",  'team_rank_id' =&gt; "&amp;P264&amp;" ],"</f>
        <v xml:space="preserve">            [ 'cohort_id' =&gt; 19,  'team_rank_id' =&gt; 1 ],</v>
      </c>
      <c r="X264" s="30" t="str">
        <f>"                'competition_id' =&gt; 1, // this is May 2021###                'age_group_id'   =&gt; "&amp;D264&amp;", ###                'start'          =&gt; '"&amp;TEXT(C264,"yyyy-mm-dd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4" s="30" t="str">
        <f t="shared" si="8"/>
        <v xml:space="preserve">            [ 'session_id' =&gt; 52, 'division_id' =&gt; 100 ],</v>
      </c>
      <c r="Z264" s="30" t="str">
        <f t="shared" si="9"/>
        <v xml:space="preserve">            [ 'session_id' =&gt;   52, 'team_rank_id' =&gt; 1 ],</v>
      </c>
    </row>
    <row r="265" spans="1:26" x14ac:dyDescent="0.2">
      <c r="A265" s="30">
        <v>172</v>
      </c>
      <c r="B265" s="30">
        <f>VLOOKUP(C265,Sessions!C:D,2,FALSE)</f>
        <v>52</v>
      </c>
      <c r="C265" s="31">
        <v>44334.75</v>
      </c>
      <c r="D265" s="64">
        <f>VLOOKUP(E265,'Age Groups'!B:C,2,FALSE)</f>
        <v>3</v>
      </c>
      <c r="E265" s="31" t="s">
        <v>1149</v>
      </c>
      <c r="F265" s="64">
        <f>VLOOKUP(G265,Items!J:L,3,FALSE)</f>
        <v>3</v>
      </c>
      <c r="G265" s="31" t="s">
        <v>928</v>
      </c>
      <c r="H265" s="31" t="s">
        <v>1110</v>
      </c>
      <c r="I265" s="64">
        <v>0</v>
      </c>
      <c r="J265" s="31"/>
      <c r="K265" s="31" t="s">
        <v>922</v>
      </c>
      <c r="L265" s="61" t="s">
        <v>932</v>
      </c>
      <c r="M265" s="61" t="s">
        <v>1058</v>
      </c>
      <c r="N265" s="61">
        <f>VLOOKUP(O265,Clubs!D:E,2,FALSE)</f>
        <v>12</v>
      </c>
      <c r="O265" s="61" t="s">
        <v>975</v>
      </c>
      <c r="P265" s="61">
        <v>1</v>
      </c>
      <c r="Q265" s="32"/>
      <c r="U265" s="30" t="str">
        <f>"c"&amp;N265&amp;"ag"&amp;D265&amp;"y2d10"&amp;I265</f>
        <v>c12ag3y2d100</v>
      </c>
      <c r="V265" s="30">
        <f>VLOOKUP(U265,Cohorts!A:B,2,FALSE)</f>
        <v>19</v>
      </c>
      <c r="W265" s="30" t="str">
        <f>"            [ 'cohort_id' =&gt; "&amp;V265&amp;",  'team_rank_id' =&gt; "&amp;P265&amp;" ],"</f>
        <v xml:space="preserve">            [ 'cohort_id' =&gt; 19,  'team_rank_id' =&gt; 1 ],</v>
      </c>
      <c r="X265" s="30" t="str">
        <f>"                'competition_id' =&gt; 1, // this is May 2021###                'age_group_id'   =&gt; "&amp;D265&amp;", ###                'start'          =&gt; '"&amp;TEXT(C265,"yyyy-mm-dd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5" s="30" t="str">
        <f t="shared" si="8"/>
        <v xml:space="preserve">            [ 'session_id' =&gt; 52, 'division_id' =&gt; 100 ],</v>
      </c>
      <c r="Z265" s="30" t="str">
        <f t="shared" si="9"/>
        <v xml:space="preserve">            [ 'session_id' =&gt;   52, 'team_rank_id' =&gt; 1 ],</v>
      </c>
    </row>
    <row r="266" spans="1:26" ht="17" x14ac:dyDescent="0.2">
      <c r="A266" s="30">
        <v>176</v>
      </c>
      <c r="B266" s="30">
        <f>VLOOKUP(C266,Sessions!C:D,2,FALSE)</f>
        <v>52</v>
      </c>
      <c r="C266" s="31">
        <v>44334.75</v>
      </c>
      <c r="D266" s="64">
        <f>VLOOKUP(E266,'Age Groups'!B:C,2,FALSE)</f>
        <v>3</v>
      </c>
      <c r="E266" s="31" t="s">
        <v>1149</v>
      </c>
      <c r="F266" s="64">
        <f>VLOOKUP(G266,Items!J:L,3,FALSE)</f>
        <v>13</v>
      </c>
      <c r="G266" s="31" t="s">
        <v>929</v>
      </c>
      <c r="H266" s="31" t="s">
        <v>1109</v>
      </c>
      <c r="I266" s="64">
        <v>0</v>
      </c>
      <c r="J266" s="31"/>
      <c r="K266" s="31" t="s">
        <v>922</v>
      </c>
      <c r="L266" s="61" t="s">
        <v>932</v>
      </c>
      <c r="M266" s="61" t="s">
        <v>1018</v>
      </c>
      <c r="N266" s="61">
        <f>VLOOKUP(O266,Clubs!D:E,2,FALSE)</f>
        <v>12</v>
      </c>
      <c r="O266" s="61" t="s">
        <v>975</v>
      </c>
      <c r="P266" s="61">
        <v>1</v>
      </c>
      <c r="Q266" s="34" t="s">
        <v>658</v>
      </c>
      <c r="U266" s="30" t="str">
        <f>"c"&amp;N266&amp;"ag"&amp;D266&amp;"y2d10"&amp;I266</f>
        <v>c12ag3y2d100</v>
      </c>
      <c r="V266" s="30">
        <f>VLOOKUP(U266,Cohorts!A:B,2,FALSE)</f>
        <v>19</v>
      </c>
      <c r="W266" s="30" t="str">
        <f>"            [ 'cohort_id' =&gt; "&amp;V266&amp;",  'team_rank_id' =&gt; "&amp;P266&amp;" ],"</f>
        <v xml:space="preserve">            [ 'cohort_id' =&gt; 19,  'team_rank_id' =&gt; 1 ],</v>
      </c>
      <c r="X266" s="30" t="str">
        <f>"                'competition_id' =&gt; 1, // this is May 2021###                'age_group_id'   =&gt; "&amp;D266&amp;", ###                'start'          =&gt; '"&amp;TEXT(C266,"yyyy-mm-dd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6" s="30" t="str">
        <f t="shared" si="8"/>
        <v xml:space="preserve">            [ 'session_id' =&gt; 52, 'division_id' =&gt; 100 ],</v>
      </c>
      <c r="Z266" s="30" t="str">
        <f t="shared" si="9"/>
        <v xml:space="preserve">            [ 'session_id' =&gt;   52, 'team_rank_id' =&gt; 1 ],</v>
      </c>
    </row>
    <row r="267" spans="1:26" x14ac:dyDescent="0.2">
      <c r="A267" s="30">
        <v>163</v>
      </c>
      <c r="B267" s="30">
        <f>VLOOKUP(C267,Sessions!C:D,2,FALSE)</f>
        <v>52</v>
      </c>
      <c r="C267" s="31">
        <v>44334.75</v>
      </c>
      <c r="D267" s="64">
        <f>VLOOKUP(E267,'Age Groups'!B:C,2,FALSE)</f>
        <v>3</v>
      </c>
      <c r="E267" s="31" t="s">
        <v>1149</v>
      </c>
      <c r="F267" s="64">
        <f>VLOOKUP(G267,Items!J:L,3,FALSE)</f>
        <v>1</v>
      </c>
      <c r="G267" s="31" t="s">
        <v>921</v>
      </c>
      <c r="H267" s="31" t="s">
        <v>1110</v>
      </c>
      <c r="I267" s="64">
        <v>0</v>
      </c>
      <c r="J267" s="31"/>
      <c r="K267" s="31" t="s">
        <v>922</v>
      </c>
      <c r="L267" s="61" t="s">
        <v>932</v>
      </c>
      <c r="M267" s="61" t="s">
        <v>987</v>
      </c>
      <c r="N267" s="61">
        <f>VLOOKUP(O267,Clubs!D:E,2,FALSE)</f>
        <v>8</v>
      </c>
      <c r="O267" s="61" t="s">
        <v>950</v>
      </c>
      <c r="P267" s="61">
        <v>1</v>
      </c>
      <c r="Q267" s="32"/>
      <c r="U267" s="30" t="str">
        <f>"c"&amp;N267&amp;"ag"&amp;D267&amp;"y2d10"&amp;I267</f>
        <v>c8ag3y2d100</v>
      </c>
      <c r="V267" s="30">
        <f>VLOOKUP(U267,Cohorts!A:B,2,FALSE)</f>
        <v>234</v>
      </c>
      <c r="W267" s="30" t="str">
        <f>"            [ 'cohort_id' =&gt; "&amp;V267&amp;",  'team_rank_id' =&gt; "&amp;P267&amp;" ],"</f>
        <v xml:space="preserve">            [ 'cohort_id' =&gt; 234,  'team_rank_id' =&gt; 1 ],</v>
      </c>
      <c r="X267" s="30" t="str">
        <f>"                'competition_id' =&gt; 1, // this is May 2021###                'age_group_id'   =&gt; "&amp;D267&amp;", ###                'start'          =&gt; '"&amp;TEXT(C267,"yyyy-mm-dd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7" s="30" t="str">
        <f t="shared" si="8"/>
        <v xml:space="preserve">            [ 'session_id' =&gt; 52, 'division_id' =&gt; 100 ],</v>
      </c>
      <c r="Z267" s="30" t="str">
        <f t="shared" si="9"/>
        <v xml:space="preserve">            [ 'session_id' =&gt;   52, 'team_rank_id' =&gt; 1 ],</v>
      </c>
    </row>
    <row r="268" spans="1:26" x14ac:dyDescent="0.2">
      <c r="A268" s="30">
        <v>170</v>
      </c>
      <c r="B268" s="30">
        <f>VLOOKUP(C268,Sessions!C:D,2,FALSE)</f>
        <v>52</v>
      </c>
      <c r="C268" s="31">
        <v>44334.75</v>
      </c>
      <c r="D268" s="64">
        <f>VLOOKUP(E268,'Age Groups'!B:C,2,FALSE)</f>
        <v>3</v>
      </c>
      <c r="E268" s="31" t="s">
        <v>1149</v>
      </c>
      <c r="F268" s="64">
        <f>VLOOKUP(G268,Items!J:L,3,FALSE)</f>
        <v>3</v>
      </c>
      <c r="G268" s="31" t="s">
        <v>928</v>
      </c>
      <c r="H268" s="31" t="s">
        <v>1110</v>
      </c>
      <c r="I268" s="64">
        <v>0</v>
      </c>
      <c r="J268" s="31"/>
      <c r="K268" s="31" t="s">
        <v>922</v>
      </c>
      <c r="L268" s="61" t="s">
        <v>932</v>
      </c>
      <c r="M268" s="61" t="s">
        <v>1018</v>
      </c>
      <c r="N268" s="61">
        <f>VLOOKUP(O268,Clubs!D:E,2,FALSE)</f>
        <v>8</v>
      </c>
      <c r="O268" s="61" t="s">
        <v>950</v>
      </c>
      <c r="P268" s="61">
        <v>1</v>
      </c>
      <c r="Q268" s="32"/>
      <c r="U268" s="30" t="str">
        <f>"c"&amp;N268&amp;"ag"&amp;D268&amp;"y2d10"&amp;I268</f>
        <v>c8ag3y2d100</v>
      </c>
      <c r="V268" s="30">
        <f>VLOOKUP(U268,Cohorts!A:B,2,FALSE)</f>
        <v>234</v>
      </c>
      <c r="W268" s="30" t="str">
        <f>"            [ 'cohort_id' =&gt; "&amp;V268&amp;",  'team_rank_id' =&gt; "&amp;P268&amp;" ],"</f>
        <v xml:space="preserve">            [ 'cohort_id' =&gt; 234,  'team_rank_id' =&gt; 1 ],</v>
      </c>
      <c r="X268" s="30" t="str">
        <f>"                'competition_id' =&gt; 1, // this is May 2021###                'age_group_id'   =&gt; "&amp;D268&amp;", ###                'start'          =&gt; '"&amp;TEXT(C268,"yyyy-mm-dd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8" s="30" t="str">
        <f t="shared" si="8"/>
        <v xml:space="preserve">            [ 'session_id' =&gt; 52, 'division_id' =&gt; 100 ],</v>
      </c>
      <c r="Z268" s="30" t="str">
        <f t="shared" si="9"/>
        <v xml:space="preserve">            [ 'session_id' =&gt;   52, 'team_rank_id' =&gt; 1 ],</v>
      </c>
    </row>
    <row r="269" spans="1:26" ht="17" x14ac:dyDescent="0.2">
      <c r="A269" s="30">
        <v>175</v>
      </c>
      <c r="B269" s="30">
        <f>VLOOKUP(C269,Sessions!C:D,2,FALSE)</f>
        <v>52</v>
      </c>
      <c r="C269" s="31">
        <v>44334.75</v>
      </c>
      <c r="D269" s="64">
        <f>VLOOKUP(E269,'Age Groups'!B:C,2,FALSE)</f>
        <v>3</v>
      </c>
      <c r="E269" s="31" t="s">
        <v>1149</v>
      </c>
      <c r="F269" s="64">
        <f>VLOOKUP(G269,Items!J:L,3,FALSE)</f>
        <v>13</v>
      </c>
      <c r="G269" s="31" t="s">
        <v>929</v>
      </c>
      <c r="H269" s="31" t="s">
        <v>1109</v>
      </c>
      <c r="I269" s="64">
        <v>0</v>
      </c>
      <c r="J269" s="31"/>
      <c r="K269" s="31" t="s">
        <v>922</v>
      </c>
      <c r="L269" s="61" t="s">
        <v>932</v>
      </c>
      <c r="M269" s="61" t="s">
        <v>987</v>
      </c>
      <c r="N269" s="61">
        <f>VLOOKUP(O269,Clubs!D:E,2,FALSE)</f>
        <v>8</v>
      </c>
      <c r="O269" s="61" t="s">
        <v>950</v>
      </c>
      <c r="P269" s="61">
        <v>1</v>
      </c>
      <c r="Q269" s="34" t="s">
        <v>657</v>
      </c>
      <c r="U269" s="30" t="str">
        <f>"c"&amp;N269&amp;"ag"&amp;D269&amp;"y2d10"&amp;I269</f>
        <v>c8ag3y2d100</v>
      </c>
      <c r="V269" s="30">
        <f>VLOOKUP(U269,Cohorts!A:B,2,FALSE)</f>
        <v>234</v>
      </c>
      <c r="W269" s="30" t="str">
        <f>"            [ 'cohort_id' =&gt; "&amp;V269&amp;",  'team_rank_id' =&gt; "&amp;P269&amp;" ],"</f>
        <v xml:space="preserve">            [ 'cohort_id' =&gt; 234,  'team_rank_id' =&gt; 1 ],</v>
      </c>
      <c r="X269" s="30" t="str">
        <f>"                'competition_id' =&gt; 1, // this is May 2021###                'age_group_id'   =&gt; "&amp;D269&amp;", ###                'start'          =&gt; '"&amp;TEXT(C269,"yyyy-mm-dd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69" s="30" t="str">
        <f t="shared" si="8"/>
        <v xml:space="preserve">            [ 'session_id' =&gt; 52, 'division_id' =&gt; 100 ],</v>
      </c>
      <c r="Z269" s="30" t="str">
        <f t="shared" si="9"/>
        <v xml:space="preserve">            [ 'session_id' =&gt;   52, 'team_rank_id' =&gt; 1 ],</v>
      </c>
    </row>
    <row r="270" spans="1:26" x14ac:dyDescent="0.2">
      <c r="A270" s="30">
        <v>164</v>
      </c>
      <c r="B270" s="30">
        <f>VLOOKUP(C270,Sessions!C:D,2,FALSE)</f>
        <v>52</v>
      </c>
      <c r="C270" s="31">
        <v>44334.75</v>
      </c>
      <c r="D270" s="64">
        <f>VLOOKUP(E270,'Age Groups'!B:C,2,FALSE)</f>
        <v>3</v>
      </c>
      <c r="E270" s="31" t="s">
        <v>1149</v>
      </c>
      <c r="F270" s="64">
        <f>VLOOKUP(G270,Items!J:L,3,FALSE)</f>
        <v>1</v>
      </c>
      <c r="G270" s="31" t="s">
        <v>921</v>
      </c>
      <c r="H270" s="31" t="s">
        <v>1110</v>
      </c>
      <c r="I270" s="64">
        <v>0</v>
      </c>
      <c r="J270" s="31"/>
      <c r="K270" s="31" t="s">
        <v>922</v>
      </c>
      <c r="L270" s="61" t="s">
        <v>932</v>
      </c>
      <c r="M270" s="61" t="s">
        <v>1018</v>
      </c>
      <c r="N270" s="61">
        <f>VLOOKUP(O270,Clubs!D:E,2,FALSE)</f>
        <v>9</v>
      </c>
      <c r="O270" s="61" t="s">
        <v>967</v>
      </c>
      <c r="P270" s="61">
        <v>1</v>
      </c>
      <c r="Q270" s="32"/>
      <c r="U270" s="30" t="str">
        <f>"c"&amp;N270&amp;"ag"&amp;D270&amp;"y2d10"&amp;I270</f>
        <v>c9ag3y2d100</v>
      </c>
      <c r="V270" s="30">
        <f>VLOOKUP(U270,Cohorts!A:B,2,FALSE)</f>
        <v>242</v>
      </c>
      <c r="W270" s="30" t="str">
        <f>"            [ 'cohort_id' =&gt; "&amp;V270&amp;",  'team_rank_id' =&gt; "&amp;P270&amp;" ],"</f>
        <v xml:space="preserve">            [ 'cohort_id' =&gt; 242,  'team_rank_id' =&gt; 1 ],</v>
      </c>
      <c r="X270" s="30" t="str">
        <f>"                'competition_id' =&gt; 1, // this is May 2021###                'age_group_id'   =&gt; "&amp;D270&amp;", ###                'start'          =&gt; '"&amp;TEXT(C270,"yyyy-mm-dd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70" s="30" t="str">
        <f t="shared" si="8"/>
        <v xml:space="preserve">            [ 'session_id' =&gt; 52, 'division_id' =&gt; 100 ],</v>
      </c>
      <c r="Z270" s="30" t="str">
        <f t="shared" si="9"/>
        <v xml:space="preserve">            [ 'session_id' =&gt;   52, 'team_rank_id' =&gt; 1 ],</v>
      </c>
    </row>
    <row r="271" spans="1:26" x14ac:dyDescent="0.2">
      <c r="A271" s="30">
        <v>173</v>
      </c>
      <c r="B271" s="30">
        <f>VLOOKUP(C271,Sessions!C:D,2,FALSE)</f>
        <v>52</v>
      </c>
      <c r="C271" s="31">
        <v>44334.75</v>
      </c>
      <c r="D271" s="64">
        <f>VLOOKUP(E271,'Age Groups'!B:C,2,FALSE)</f>
        <v>3</v>
      </c>
      <c r="E271" s="31" t="s">
        <v>1149</v>
      </c>
      <c r="F271" s="64">
        <f>VLOOKUP(G271,Items!J:L,3,FALSE)</f>
        <v>3</v>
      </c>
      <c r="G271" s="31" t="s">
        <v>928</v>
      </c>
      <c r="H271" s="31" t="s">
        <v>1110</v>
      </c>
      <c r="I271" s="64">
        <v>0</v>
      </c>
      <c r="J271" s="31"/>
      <c r="K271" s="31" t="s">
        <v>922</v>
      </c>
      <c r="L271" s="61" t="s">
        <v>932</v>
      </c>
      <c r="M271" s="61" t="s">
        <v>1068</v>
      </c>
      <c r="N271" s="61">
        <f>VLOOKUP(O271,Clubs!D:E,2,FALSE)</f>
        <v>9</v>
      </c>
      <c r="O271" s="61" t="s">
        <v>967</v>
      </c>
      <c r="P271" s="61">
        <v>1</v>
      </c>
      <c r="Q271" s="32"/>
      <c r="U271" s="30" t="str">
        <f>"c"&amp;N271&amp;"ag"&amp;D271&amp;"y2d10"&amp;I271</f>
        <v>c9ag3y2d100</v>
      </c>
      <c r="V271" s="30">
        <f>VLOOKUP(U271,Cohorts!A:B,2,FALSE)</f>
        <v>242</v>
      </c>
      <c r="W271" s="30" t="str">
        <f>"            [ 'cohort_id' =&gt; "&amp;V271&amp;",  'team_rank_id' =&gt; "&amp;P271&amp;" ],"</f>
        <v xml:space="preserve">            [ 'cohort_id' =&gt; 242,  'team_rank_id' =&gt; 1 ],</v>
      </c>
      <c r="X271" s="30" t="str">
        <f>"                'competition_id' =&gt; 1, // this is May 2021###                'age_group_id'   =&gt; "&amp;D271&amp;", ###                'start'          =&gt; '"&amp;TEXT(C271,"yyyy-mm-dd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71" s="30" t="str">
        <f t="shared" si="8"/>
        <v xml:space="preserve">            [ 'session_id' =&gt; 52, 'division_id' =&gt; 100 ],</v>
      </c>
      <c r="Z271" s="30" t="str">
        <f t="shared" si="9"/>
        <v xml:space="preserve">            [ 'session_id' =&gt;   52, 'team_rank_id' =&gt; 1 ],</v>
      </c>
    </row>
    <row r="272" spans="1:26" ht="17" x14ac:dyDescent="0.2">
      <c r="A272" s="30">
        <v>179</v>
      </c>
      <c r="B272" s="30">
        <f>VLOOKUP(C272,Sessions!C:D,2,FALSE)</f>
        <v>52</v>
      </c>
      <c r="C272" s="31">
        <v>44334.75</v>
      </c>
      <c r="D272" s="64">
        <f>VLOOKUP(E272,'Age Groups'!B:C,2,FALSE)</f>
        <v>3</v>
      </c>
      <c r="E272" s="31" t="s">
        <v>1149</v>
      </c>
      <c r="F272" s="64">
        <f>VLOOKUP(G272,Items!J:L,3,FALSE)</f>
        <v>13</v>
      </c>
      <c r="G272" s="31" t="s">
        <v>929</v>
      </c>
      <c r="H272" s="31" t="s">
        <v>1109</v>
      </c>
      <c r="I272" s="64">
        <v>0</v>
      </c>
      <c r="J272" s="31"/>
      <c r="K272" s="31" t="s">
        <v>922</v>
      </c>
      <c r="L272" s="61" t="s">
        <v>932</v>
      </c>
      <c r="M272" s="61" t="s">
        <v>1068</v>
      </c>
      <c r="N272" s="61">
        <f>VLOOKUP(O272,Clubs!D:E,2,FALSE)</f>
        <v>9</v>
      </c>
      <c r="O272" s="61" t="s">
        <v>967</v>
      </c>
      <c r="P272" s="61">
        <v>1</v>
      </c>
      <c r="Q272" s="34" t="s">
        <v>660</v>
      </c>
      <c r="U272" s="30" t="str">
        <f>"c"&amp;N272&amp;"ag"&amp;D272&amp;"y2d10"&amp;I272</f>
        <v>c9ag3y2d100</v>
      </c>
      <c r="V272" s="30">
        <f>VLOOKUP(U272,Cohorts!A:B,2,FALSE)</f>
        <v>242</v>
      </c>
      <c r="W272" s="30" t="str">
        <f>"            [ 'cohort_id' =&gt; "&amp;V272&amp;",  'team_rank_id' =&gt; "&amp;P272&amp;" ],"</f>
        <v xml:space="preserve">            [ 'cohort_id' =&gt; 242,  'team_rank_id' =&gt; 1 ],</v>
      </c>
      <c r="X272" s="30" t="str">
        <f>"                'competition_id' =&gt; 1, // this is May 2021###                'age_group_id'   =&gt; "&amp;D272&amp;", ###                'start'          =&gt; '"&amp;TEXT(C272,"yyyy-mm-dd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72" s="30" t="str">
        <f t="shared" si="8"/>
        <v xml:space="preserve">            [ 'session_id' =&gt; 52, 'division_id' =&gt; 100 ],</v>
      </c>
      <c r="Z272" s="30" t="str">
        <f t="shared" si="9"/>
        <v xml:space="preserve">            [ 'session_id' =&gt;   52, 'team_rank_id' =&gt; 1 ],</v>
      </c>
    </row>
    <row r="273" spans="1:26" x14ac:dyDescent="0.2">
      <c r="A273" s="30">
        <v>162</v>
      </c>
      <c r="B273" s="30">
        <f>VLOOKUP(C273,Sessions!C:D,2,FALSE)</f>
        <v>52</v>
      </c>
      <c r="C273" s="31">
        <v>44334.75</v>
      </c>
      <c r="D273" s="64">
        <f>VLOOKUP(E273,'Age Groups'!B:C,2,FALSE)</f>
        <v>3</v>
      </c>
      <c r="E273" s="31" t="s">
        <v>1149</v>
      </c>
      <c r="F273" s="64">
        <f>VLOOKUP(G273,Items!J:L,3,FALSE)</f>
        <v>1</v>
      </c>
      <c r="G273" s="31" t="s">
        <v>921</v>
      </c>
      <c r="H273" s="31" t="s">
        <v>1110</v>
      </c>
      <c r="I273" s="64">
        <v>0</v>
      </c>
      <c r="J273" s="31"/>
      <c r="K273" s="31" t="s">
        <v>922</v>
      </c>
      <c r="L273" s="61" t="s">
        <v>932</v>
      </c>
      <c r="M273" s="61" t="s">
        <v>939</v>
      </c>
      <c r="N273" s="61">
        <f>VLOOKUP(O273,Clubs!D:E,2,FALSE)</f>
        <v>14</v>
      </c>
      <c r="O273" s="61" t="s">
        <v>49</v>
      </c>
      <c r="P273" s="61">
        <v>1</v>
      </c>
      <c r="Q273" s="32"/>
      <c r="U273" s="30" t="str">
        <f>"c"&amp;N273&amp;"ag"&amp;D273&amp;"y2d10"&amp;I273</f>
        <v>c14ag3y2d100</v>
      </c>
      <c r="V273" s="30">
        <f>VLOOKUP(U273,Cohorts!A:B,2,FALSE)</f>
        <v>35</v>
      </c>
      <c r="W273" s="30" t="str">
        <f>"            [ 'cohort_id' =&gt; "&amp;V273&amp;",  'team_rank_id' =&gt; "&amp;P273&amp;" ],"</f>
        <v xml:space="preserve">            [ 'cohort_id' =&gt; 35,  'team_rank_id' =&gt; 1 ],</v>
      </c>
      <c r="X273" s="30" t="str">
        <f>"                'competition_id' =&gt; 1, // this is May 2021###                'age_group_id'   =&gt; "&amp;D273&amp;", ###                'start'          =&gt; '"&amp;TEXT(C273,"yyyy-mm-dd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73" s="30" t="str">
        <f t="shared" si="8"/>
        <v xml:space="preserve">            [ 'session_id' =&gt; 52, 'division_id' =&gt; 100 ],</v>
      </c>
      <c r="Z273" s="30" t="str">
        <f t="shared" si="9"/>
        <v xml:space="preserve">            [ 'session_id' =&gt;   52, 'team_rank_id' =&gt; 1 ],</v>
      </c>
    </row>
    <row r="274" spans="1:26" x14ac:dyDescent="0.2">
      <c r="A274" s="30">
        <v>168</v>
      </c>
      <c r="B274" s="30">
        <f>VLOOKUP(C274,Sessions!C:D,2,FALSE)</f>
        <v>52</v>
      </c>
      <c r="C274" s="31">
        <v>44334.75</v>
      </c>
      <c r="D274" s="64">
        <f>VLOOKUP(E274,'Age Groups'!B:C,2,FALSE)</f>
        <v>3</v>
      </c>
      <c r="E274" s="31" t="s">
        <v>1149</v>
      </c>
      <c r="F274" s="64">
        <f>VLOOKUP(G274,Items!J:L,3,FALSE)</f>
        <v>3</v>
      </c>
      <c r="G274" s="31" t="s">
        <v>928</v>
      </c>
      <c r="H274" s="31" t="s">
        <v>1110</v>
      </c>
      <c r="I274" s="64">
        <v>0</v>
      </c>
      <c r="J274" s="31"/>
      <c r="K274" s="31" t="s">
        <v>922</v>
      </c>
      <c r="L274" s="61" t="s">
        <v>932</v>
      </c>
      <c r="M274" s="61" t="s">
        <v>939</v>
      </c>
      <c r="N274" s="61">
        <f>VLOOKUP(O274,Clubs!D:E,2,FALSE)</f>
        <v>14</v>
      </c>
      <c r="O274" s="61" t="s">
        <v>49</v>
      </c>
      <c r="P274" s="61">
        <v>1</v>
      </c>
      <c r="Q274" s="32"/>
      <c r="U274" s="30" t="str">
        <f>"c"&amp;N274&amp;"ag"&amp;D274&amp;"y2d10"&amp;I274</f>
        <v>c14ag3y2d100</v>
      </c>
      <c r="V274" s="30">
        <f>VLOOKUP(U274,Cohorts!A:B,2,FALSE)</f>
        <v>35</v>
      </c>
      <c r="W274" s="30" t="str">
        <f>"            [ 'cohort_id' =&gt; "&amp;V274&amp;",  'team_rank_id' =&gt; "&amp;P274&amp;" ],"</f>
        <v xml:space="preserve">            [ 'cohort_id' =&gt; 35,  'team_rank_id' =&gt; 1 ],</v>
      </c>
      <c r="X274" s="30" t="str">
        <f>"                'competition_id' =&gt; 1, // this is May 2021###                'age_group_id'   =&gt; "&amp;D274&amp;", ###                'start'          =&gt; '"&amp;TEXT(C274,"yyyy-mm-dd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74" s="30" t="str">
        <f t="shared" si="8"/>
        <v xml:space="preserve">            [ 'session_id' =&gt; 52, 'division_id' =&gt; 100 ],</v>
      </c>
      <c r="Z274" s="30" t="str">
        <f t="shared" si="9"/>
        <v xml:space="preserve">            [ 'session_id' =&gt;   52, 'team_rank_id' =&gt; 1 ],</v>
      </c>
    </row>
    <row r="275" spans="1:26" ht="17" x14ac:dyDescent="0.2">
      <c r="A275" s="30">
        <v>178</v>
      </c>
      <c r="B275" s="30">
        <f>VLOOKUP(C275,Sessions!C:D,2,FALSE)</f>
        <v>52</v>
      </c>
      <c r="C275" s="31">
        <v>44334.75</v>
      </c>
      <c r="D275" s="64">
        <f>VLOOKUP(E275,'Age Groups'!B:C,2,FALSE)</f>
        <v>3</v>
      </c>
      <c r="E275" s="31" t="s">
        <v>1149</v>
      </c>
      <c r="F275" s="64">
        <f>VLOOKUP(G275,Items!J:L,3,FALSE)</f>
        <v>13</v>
      </c>
      <c r="G275" s="31" t="s">
        <v>929</v>
      </c>
      <c r="H275" s="31" t="s">
        <v>1109</v>
      </c>
      <c r="I275" s="64">
        <v>0</v>
      </c>
      <c r="J275" s="31"/>
      <c r="K275" s="31" t="s">
        <v>922</v>
      </c>
      <c r="L275" s="61" t="s">
        <v>932</v>
      </c>
      <c r="M275" s="61" t="s">
        <v>1058</v>
      </c>
      <c r="N275" s="61">
        <f>VLOOKUP(O275,Clubs!D:E,2,FALSE)</f>
        <v>14</v>
      </c>
      <c r="O275" s="61" t="s">
        <v>49</v>
      </c>
      <c r="P275" s="61">
        <v>1</v>
      </c>
      <c r="Q275" s="34" t="s">
        <v>570</v>
      </c>
      <c r="U275" s="30" t="str">
        <f>"c"&amp;N275&amp;"ag"&amp;D275&amp;"y2d10"&amp;I275</f>
        <v>c14ag3y2d100</v>
      </c>
      <c r="V275" s="30">
        <f>VLOOKUP(U275,Cohorts!A:B,2,FALSE)</f>
        <v>35</v>
      </c>
      <c r="W275" s="30" t="str">
        <f>"            [ 'cohort_id' =&gt; "&amp;V275&amp;",  'team_rank_id' =&gt; "&amp;P275&amp;" ],"</f>
        <v xml:space="preserve">            [ 'cohort_id' =&gt; 35,  'team_rank_id' =&gt; 1 ],</v>
      </c>
      <c r="X275" s="30" t="str">
        <f>"                'competition_id' =&gt; 1, // this is May 2021###                'age_group_id'   =&gt; "&amp;D275&amp;", ###                'start'          =&gt; '"&amp;TEXT(C275,"yyyy-mm-dd hh:mm:ss")&amp;"', ###            ], ["</f>
        <v xml:space="preserve">                'competition_id' =&gt; 1, // this is May 2021###                'age_group_id'   =&gt; 3, ###                'start'          =&gt; '2021-05-18 18:00:00', ###            ], [</v>
      </c>
      <c r="Y275" s="30" t="str">
        <f t="shared" si="8"/>
        <v xml:space="preserve">            [ 'session_id' =&gt; 52, 'division_id' =&gt; 100 ],</v>
      </c>
      <c r="Z275" s="30" t="str">
        <f t="shared" si="9"/>
        <v xml:space="preserve">            [ 'session_id' =&gt;   52, 'team_rank_id' =&gt; 1 ],</v>
      </c>
    </row>
    <row r="276" spans="1:26" x14ac:dyDescent="0.2">
      <c r="A276" s="30">
        <v>81</v>
      </c>
      <c r="B276" s="30">
        <f>VLOOKUP(C276,Sessions!C:D,2,FALSE)</f>
        <v>55</v>
      </c>
      <c r="C276" s="31">
        <v>44329.75</v>
      </c>
      <c r="D276" s="64">
        <f>VLOOKUP(E276,'Age Groups'!B:C,2,FALSE)</f>
        <v>3</v>
      </c>
      <c r="E276" s="31" t="s">
        <v>1149</v>
      </c>
      <c r="F276" s="64">
        <f>VLOOKUP(G276,Items!J:L,3,FALSE)</f>
        <v>1</v>
      </c>
      <c r="G276" s="31" t="s">
        <v>921</v>
      </c>
      <c r="H276" s="31" t="s">
        <v>1110</v>
      </c>
      <c r="I276" s="64">
        <v>0</v>
      </c>
      <c r="J276" s="31"/>
      <c r="K276" s="31" t="s">
        <v>922</v>
      </c>
      <c r="L276" s="32" t="s">
        <v>934</v>
      </c>
      <c r="M276" s="32" t="s">
        <v>1043</v>
      </c>
      <c r="N276" s="61">
        <f>VLOOKUP(O276,Clubs!D:E,2,FALSE)</f>
        <v>3</v>
      </c>
      <c r="O276" s="32" t="s">
        <v>1080</v>
      </c>
      <c r="P276" s="32" t="s">
        <v>987</v>
      </c>
      <c r="Q276" s="32"/>
      <c r="U276" s="30" t="str">
        <f>"c"&amp;N276&amp;"ag"&amp;D276&amp;"y2d10"&amp;I276</f>
        <v>c3ag3y2d100</v>
      </c>
      <c r="V276" s="30">
        <f>VLOOKUP(U276,Cohorts!A:B,2,FALSE)</f>
        <v>130</v>
      </c>
      <c r="W276" s="30" t="str">
        <f>"            [ 'cohort_id' =&gt; "&amp;V276&amp;",  'team_rank_id' =&gt; "&amp;P276&amp;" ],"</f>
        <v xml:space="preserve">            [ 'cohort_id' =&gt; 130,  'team_rank_id' =&gt; 2 ],</v>
      </c>
      <c r="X276" s="30" t="str">
        <f>"                'competition_id' =&gt; 1, // this is May 2021###                'age_group_id'   =&gt; "&amp;D276&amp;", ###                'start'          =&gt; '"&amp;TEXT(C276,"yyyy-mm-dd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76" s="30" t="str">
        <f t="shared" si="8"/>
        <v xml:space="preserve">            [ 'session_id' =&gt; 55, 'division_id' =&gt; 100 ],</v>
      </c>
      <c r="Z276" s="30" t="str">
        <f t="shared" si="9"/>
        <v xml:space="preserve">            [ 'session_id' =&gt;   55, 'team_rank_id' =&gt; 2 ],</v>
      </c>
    </row>
    <row r="277" spans="1:26" x14ac:dyDescent="0.2">
      <c r="A277" s="30">
        <v>85</v>
      </c>
      <c r="B277" s="30">
        <f>VLOOKUP(C277,Sessions!C:D,2,FALSE)</f>
        <v>55</v>
      </c>
      <c r="C277" s="31">
        <v>44329.75</v>
      </c>
      <c r="D277" s="64">
        <f>VLOOKUP(E277,'Age Groups'!B:C,2,FALSE)</f>
        <v>3</v>
      </c>
      <c r="E277" s="31" t="s">
        <v>1149</v>
      </c>
      <c r="F277" s="64">
        <f>VLOOKUP(G277,Items!J:L,3,FALSE)</f>
        <v>3</v>
      </c>
      <c r="G277" s="31" t="s">
        <v>928</v>
      </c>
      <c r="H277" s="31" t="s">
        <v>1110</v>
      </c>
      <c r="I277" s="64">
        <v>0</v>
      </c>
      <c r="J277" s="31"/>
      <c r="K277" s="31" t="s">
        <v>922</v>
      </c>
      <c r="L277" s="32" t="s">
        <v>934</v>
      </c>
      <c r="M277" s="32" t="s">
        <v>1018</v>
      </c>
      <c r="N277" s="61">
        <f>VLOOKUP(O277,Clubs!D:E,2,FALSE)</f>
        <v>3</v>
      </c>
      <c r="O277" s="32" t="s">
        <v>1080</v>
      </c>
      <c r="P277" s="32" t="s">
        <v>987</v>
      </c>
      <c r="Q277" s="32"/>
      <c r="U277" s="30" t="str">
        <f>"c"&amp;N277&amp;"ag"&amp;D277&amp;"y2d10"&amp;I277</f>
        <v>c3ag3y2d100</v>
      </c>
      <c r="V277" s="30">
        <f>VLOOKUP(U277,Cohorts!A:B,2,FALSE)</f>
        <v>130</v>
      </c>
      <c r="W277" s="30" t="str">
        <f>"            [ 'cohort_id' =&gt; "&amp;V277&amp;",  'team_rank_id' =&gt; "&amp;P277&amp;" ],"</f>
        <v xml:space="preserve">            [ 'cohort_id' =&gt; 130,  'team_rank_id' =&gt; 2 ],</v>
      </c>
      <c r="X277" s="30" t="str">
        <f>"                'competition_id' =&gt; 1, // this is May 2021###                'age_group_id'   =&gt; "&amp;D277&amp;", ###                'start'          =&gt; '"&amp;TEXT(C277,"yyyy-mm-dd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77" s="30" t="str">
        <f t="shared" si="8"/>
        <v xml:space="preserve">            [ 'session_id' =&gt; 55, 'division_id' =&gt; 100 ],</v>
      </c>
      <c r="Z277" s="30" t="str">
        <f t="shared" si="9"/>
        <v xml:space="preserve">            [ 'session_id' =&gt;   55, 'team_rank_id' =&gt; 2 ],</v>
      </c>
    </row>
    <row r="278" spans="1:26" ht="17" x14ac:dyDescent="0.2">
      <c r="A278" s="30">
        <v>91</v>
      </c>
      <c r="B278" s="30">
        <f>VLOOKUP(C278,Sessions!C:D,2,FALSE)</f>
        <v>55</v>
      </c>
      <c r="C278" s="31">
        <v>44329.75</v>
      </c>
      <c r="D278" s="64">
        <f>VLOOKUP(E278,'Age Groups'!B:C,2,FALSE)</f>
        <v>3</v>
      </c>
      <c r="E278" s="31" t="s">
        <v>1149</v>
      </c>
      <c r="F278" s="64">
        <f>VLOOKUP(G278,Items!J:L,3,FALSE)</f>
        <v>13</v>
      </c>
      <c r="G278" s="31" t="s">
        <v>929</v>
      </c>
      <c r="H278" s="31" t="s">
        <v>1109</v>
      </c>
      <c r="I278" s="64">
        <v>0</v>
      </c>
      <c r="J278" s="31"/>
      <c r="K278" s="31" t="s">
        <v>922</v>
      </c>
      <c r="L278" s="32" t="s">
        <v>934</v>
      </c>
      <c r="M278" s="32" t="s">
        <v>1043</v>
      </c>
      <c r="N278" s="61">
        <f>VLOOKUP(O278,Clubs!D:E,2,FALSE)</f>
        <v>3</v>
      </c>
      <c r="O278" s="32" t="s">
        <v>1080</v>
      </c>
      <c r="P278" s="32" t="s">
        <v>987</v>
      </c>
      <c r="Q278" s="34" t="s">
        <v>572</v>
      </c>
      <c r="U278" s="30" t="str">
        <f>"c"&amp;N278&amp;"ag"&amp;D278&amp;"y2d10"&amp;I278</f>
        <v>c3ag3y2d100</v>
      </c>
      <c r="V278" s="30">
        <f>VLOOKUP(U278,Cohorts!A:B,2,FALSE)</f>
        <v>130</v>
      </c>
      <c r="W278" s="30" t="str">
        <f>"            [ 'cohort_id' =&gt; "&amp;V278&amp;",  'team_rank_id' =&gt; "&amp;P278&amp;" ],"</f>
        <v xml:space="preserve">            [ 'cohort_id' =&gt; 130,  'team_rank_id' =&gt; 2 ],</v>
      </c>
      <c r="X278" s="30" t="str">
        <f>"                'competition_id' =&gt; 1, // this is May 2021###                'age_group_id'   =&gt; "&amp;D278&amp;", ###                'start'          =&gt; '"&amp;TEXT(C278,"yyyy-mm-dd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78" s="30" t="str">
        <f t="shared" si="8"/>
        <v xml:space="preserve">            [ 'session_id' =&gt; 55, 'division_id' =&gt; 100 ],</v>
      </c>
      <c r="Z278" s="30" t="str">
        <f t="shared" si="9"/>
        <v xml:space="preserve">            [ 'session_id' =&gt;   55, 'team_rank_id' =&gt; 2 ],</v>
      </c>
    </row>
    <row r="279" spans="1:26" x14ac:dyDescent="0.2">
      <c r="A279" s="30">
        <v>79</v>
      </c>
      <c r="B279" s="30">
        <f>VLOOKUP(C279,Sessions!C:D,2,FALSE)</f>
        <v>55</v>
      </c>
      <c r="C279" s="31">
        <v>44329.75</v>
      </c>
      <c r="D279" s="64">
        <f>VLOOKUP(E279,'Age Groups'!B:C,2,FALSE)</f>
        <v>3</v>
      </c>
      <c r="E279" s="31" t="s">
        <v>1149</v>
      </c>
      <c r="F279" s="64">
        <f>VLOOKUP(G279,Items!J:L,3,FALSE)</f>
        <v>1</v>
      </c>
      <c r="G279" s="31" t="s">
        <v>921</v>
      </c>
      <c r="H279" s="31" t="s">
        <v>1110</v>
      </c>
      <c r="I279" s="64">
        <v>0</v>
      </c>
      <c r="J279" s="31"/>
      <c r="K279" s="31" t="s">
        <v>922</v>
      </c>
      <c r="L279" s="32" t="s">
        <v>934</v>
      </c>
      <c r="M279" s="32" t="s">
        <v>987</v>
      </c>
      <c r="N279" s="61">
        <f>VLOOKUP(O279,Clubs!D:E,2,FALSE)</f>
        <v>36</v>
      </c>
      <c r="O279" s="32" t="s">
        <v>131</v>
      </c>
      <c r="P279" s="32" t="s">
        <v>987</v>
      </c>
      <c r="Q279" s="32"/>
      <c r="U279" s="30" t="str">
        <f>"c"&amp;N279&amp;"ag"&amp;D279&amp;"y2d10"&amp;I279</f>
        <v>c36ag3y2d100</v>
      </c>
      <c r="V279" s="30">
        <f>VLOOKUP(U279,Cohorts!A:B,2,FALSE)</f>
        <v>163</v>
      </c>
      <c r="W279" s="30" t="str">
        <f>"            [ 'cohort_id' =&gt; "&amp;V279&amp;",  'team_rank_id' =&gt; "&amp;P279&amp;" ],"</f>
        <v xml:space="preserve">            [ 'cohort_id' =&gt; 163,  'team_rank_id' =&gt; 2 ],</v>
      </c>
      <c r="X279" s="30" t="str">
        <f>"                'competition_id' =&gt; 1, // this is May 2021###                'age_group_id'   =&gt; "&amp;D279&amp;", ###                'start'          =&gt; '"&amp;TEXT(C279,"yyyy-mm-dd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79" s="30" t="str">
        <f t="shared" si="8"/>
        <v xml:space="preserve">            [ 'session_id' =&gt; 55, 'division_id' =&gt; 100 ],</v>
      </c>
      <c r="Z279" s="30" t="str">
        <f t="shared" si="9"/>
        <v xml:space="preserve">            [ 'session_id' =&gt;   55, 'team_rank_id' =&gt; 2 ],</v>
      </c>
    </row>
    <row r="280" spans="1:26" x14ac:dyDescent="0.2">
      <c r="A280" s="30">
        <v>87</v>
      </c>
      <c r="B280" s="30">
        <f>VLOOKUP(C280,Sessions!C:D,2,FALSE)</f>
        <v>55</v>
      </c>
      <c r="C280" s="31">
        <v>44329.75</v>
      </c>
      <c r="D280" s="64">
        <f>VLOOKUP(E280,'Age Groups'!B:C,2,FALSE)</f>
        <v>3</v>
      </c>
      <c r="E280" s="31" t="s">
        <v>1149</v>
      </c>
      <c r="F280" s="64">
        <f>VLOOKUP(G280,Items!J:L,3,FALSE)</f>
        <v>3</v>
      </c>
      <c r="G280" s="31" t="s">
        <v>928</v>
      </c>
      <c r="H280" s="31" t="s">
        <v>1110</v>
      </c>
      <c r="I280" s="64">
        <v>0</v>
      </c>
      <c r="J280" s="31"/>
      <c r="K280" s="31" t="s">
        <v>922</v>
      </c>
      <c r="L280" s="32" t="s">
        <v>934</v>
      </c>
      <c r="M280" s="32" t="s">
        <v>1058</v>
      </c>
      <c r="N280" s="61">
        <f>VLOOKUP(O280,Clubs!D:E,2,FALSE)</f>
        <v>36</v>
      </c>
      <c r="O280" s="32" t="s">
        <v>131</v>
      </c>
      <c r="P280" s="32" t="s">
        <v>987</v>
      </c>
      <c r="Q280" s="32"/>
      <c r="U280" s="30" t="str">
        <f>"c"&amp;N280&amp;"ag"&amp;D280&amp;"y2d10"&amp;I280</f>
        <v>c36ag3y2d100</v>
      </c>
      <c r="V280" s="30">
        <f>VLOOKUP(U280,Cohorts!A:B,2,FALSE)</f>
        <v>163</v>
      </c>
      <c r="W280" s="30" t="str">
        <f>"            [ 'cohort_id' =&gt; "&amp;V280&amp;",  'team_rank_id' =&gt; "&amp;P280&amp;" ],"</f>
        <v xml:space="preserve">            [ 'cohort_id' =&gt; 163,  'team_rank_id' =&gt; 2 ],</v>
      </c>
      <c r="X280" s="30" t="str">
        <f>"                'competition_id' =&gt; 1, // this is May 2021###                'age_group_id'   =&gt; "&amp;D280&amp;", ###                'start'          =&gt; '"&amp;TEXT(C280,"yyyy-mm-dd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0" s="30" t="str">
        <f t="shared" si="8"/>
        <v xml:space="preserve">            [ 'session_id' =&gt; 55, 'division_id' =&gt; 100 ],</v>
      </c>
      <c r="Z280" s="30" t="str">
        <f t="shared" si="9"/>
        <v xml:space="preserve">            [ 'session_id' =&gt;   55, 'team_rank_id' =&gt; 2 ],</v>
      </c>
    </row>
    <row r="281" spans="1:26" ht="17" x14ac:dyDescent="0.2">
      <c r="A281" s="30">
        <v>92</v>
      </c>
      <c r="B281" s="30">
        <f>VLOOKUP(C281,Sessions!C:D,2,FALSE)</f>
        <v>55</v>
      </c>
      <c r="C281" s="31">
        <v>44329.75</v>
      </c>
      <c r="D281" s="64">
        <f>VLOOKUP(E281,'Age Groups'!B:C,2,FALSE)</f>
        <v>3</v>
      </c>
      <c r="E281" s="31" t="s">
        <v>1149</v>
      </c>
      <c r="F281" s="64">
        <f>VLOOKUP(G281,Items!J:L,3,FALSE)</f>
        <v>13</v>
      </c>
      <c r="G281" s="31" t="s">
        <v>929</v>
      </c>
      <c r="H281" s="31" t="s">
        <v>1109</v>
      </c>
      <c r="I281" s="64">
        <v>0</v>
      </c>
      <c r="J281" s="31"/>
      <c r="K281" s="31" t="s">
        <v>922</v>
      </c>
      <c r="L281" s="32" t="s">
        <v>934</v>
      </c>
      <c r="M281" s="32" t="s">
        <v>1058</v>
      </c>
      <c r="N281" s="61">
        <f>VLOOKUP(O281,Clubs!D:E,2,FALSE)</f>
        <v>36</v>
      </c>
      <c r="O281" s="32" t="s">
        <v>131</v>
      </c>
      <c r="P281" s="32" t="s">
        <v>987</v>
      </c>
      <c r="Q281" s="34" t="s">
        <v>573</v>
      </c>
      <c r="U281" s="30" t="str">
        <f>"c"&amp;N281&amp;"ag"&amp;D281&amp;"y2d10"&amp;I281</f>
        <v>c36ag3y2d100</v>
      </c>
      <c r="V281" s="30">
        <f>VLOOKUP(U281,Cohorts!A:B,2,FALSE)</f>
        <v>163</v>
      </c>
      <c r="W281" s="30" t="str">
        <f>"            [ 'cohort_id' =&gt; "&amp;V281&amp;",  'team_rank_id' =&gt; "&amp;P281&amp;" ],"</f>
        <v xml:space="preserve">            [ 'cohort_id' =&gt; 163,  'team_rank_id' =&gt; 2 ],</v>
      </c>
      <c r="X281" s="30" t="str">
        <f>"                'competition_id' =&gt; 1, // this is May 2021###                'age_group_id'   =&gt; "&amp;D281&amp;", ###                'start'          =&gt; '"&amp;TEXT(C281,"yyyy-mm-dd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1" s="30" t="str">
        <f t="shared" si="8"/>
        <v xml:space="preserve">            [ 'session_id' =&gt; 55, 'division_id' =&gt; 100 ],</v>
      </c>
      <c r="Z281" s="30" t="str">
        <f t="shared" si="9"/>
        <v xml:space="preserve">            [ 'session_id' =&gt;   55, 'team_rank_id' =&gt; 2 ],</v>
      </c>
    </row>
    <row r="282" spans="1:26" x14ac:dyDescent="0.2">
      <c r="A282" s="30">
        <v>78</v>
      </c>
      <c r="B282" s="30">
        <f>VLOOKUP(C282,Sessions!C:D,2,FALSE)</f>
        <v>55</v>
      </c>
      <c r="C282" s="31">
        <v>44329.75</v>
      </c>
      <c r="D282" s="64">
        <f>VLOOKUP(E282,'Age Groups'!B:C,2,FALSE)</f>
        <v>3</v>
      </c>
      <c r="E282" s="31" t="s">
        <v>1149</v>
      </c>
      <c r="F282" s="64">
        <f>VLOOKUP(G282,Items!J:L,3,FALSE)</f>
        <v>1</v>
      </c>
      <c r="G282" s="31" t="s">
        <v>921</v>
      </c>
      <c r="H282" s="31" t="s">
        <v>1110</v>
      </c>
      <c r="I282" s="64">
        <v>0</v>
      </c>
      <c r="J282" s="31"/>
      <c r="K282" s="31" t="s">
        <v>922</v>
      </c>
      <c r="L282" s="32" t="s">
        <v>934</v>
      </c>
      <c r="M282" s="32" t="s">
        <v>939</v>
      </c>
      <c r="N282" s="61">
        <f>VLOOKUP(O282,Clubs!D:E,2,FALSE)</f>
        <v>12</v>
      </c>
      <c r="O282" s="32" t="s">
        <v>975</v>
      </c>
      <c r="P282" s="32" t="s">
        <v>987</v>
      </c>
      <c r="Q282" s="32"/>
      <c r="U282" s="30" t="str">
        <f>"c"&amp;N282&amp;"ag"&amp;D282&amp;"y2d10"&amp;I282</f>
        <v>c12ag3y2d100</v>
      </c>
      <c r="V282" s="30">
        <f>VLOOKUP(U282,Cohorts!A:B,2,FALSE)</f>
        <v>19</v>
      </c>
      <c r="W282" s="30" t="str">
        <f>"            [ 'cohort_id' =&gt; "&amp;V282&amp;",  'team_rank_id' =&gt; "&amp;P282&amp;" ],"</f>
        <v xml:space="preserve">            [ 'cohort_id' =&gt; 19,  'team_rank_id' =&gt; 2 ],</v>
      </c>
      <c r="X282" s="30" t="str">
        <f>"                'competition_id' =&gt; 1, // this is May 2021###                'age_group_id'   =&gt; "&amp;D282&amp;", ###                'start'          =&gt; '"&amp;TEXT(C282,"yyyy-mm-dd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2" s="30" t="str">
        <f t="shared" si="8"/>
        <v xml:space="preserve">            [ 'session_id' =&gt; 55, 'division_id' =&gt; 100 ],</v>
      </c>
      <c r="Z282" s="30" t="str">
        <f t="shared" si="9"/>
        <v xml:space="preserve">            [ 'session_id' =&gt;   55, 'team_rank_id' =&gt; 2 ],</v>
      </c>
    </row>
    <row r="283" spans="1:26" x14ac:dyDescent="0.2">
      <c r="A283" s="30">
        <v>84</v>
      </c>
      <c r="B283" s="30">
        <f>VLOOKUP(C283,Sessions!C:D,2,FALSE)</f>
        <v>55</v>
      </c>
      <c r="C283" s="31">
        <v>44329.75</v>
      </c>
      <c r="D283" s="64">
        <f>VLOOKUP(E283,'Age Groups'!B:C,2,FALSE)</f>
        <v>3</v>
      </c>
      <c r="E283" s="31" t="s">
        <v>1149</v>
      </c>
      <c r="F283" s="64">
        <f>VLOOKUP(G283,Items!J:L,3,FALSE)</f>
        <v>3</v>
      </c>
      <c r="G283" s="31" t="s">
        <v>928</v>
      </c>
      <c r="H283" s="31" t="s">
        <v>1110</v>
      </c>
      <c r="I283" s="64">
        <v>0</v>
      </c>
      <c r="J283" s="31"/>
      <c r="K283" s="31" t="s">
        <v>922</v>
      </c>
      <c r="L283" s="32" t="s">
        <v>934</v>
      </c>
      <c r="M283" s="32" t="s">
        <v>987</v>
      </c>
      <c r="N283" s="61">
        <f>VLOOKUP(O283,Clubs!D:E,2,FALSE)</f>
        <v>12</v>
      </c>
      <c r="O283" s="32" t="s">
        <v>975</v>
      </c>
      <c r="P283" s="32" t="s">
        <v>987</v>
      </c>
      <c r="Q283" s="32"/>
      <c r="U283" s="30" t="str">
        <f>"c"&amp;N283&amp;"ag"&amp;D283&amp;"y2d10"&amp;I283</f>
        <v>c12ag3y2d100</v>
      </c>
      <c r="V283" s="30">
        <f>VLOOKUP(U283,Cohorts!A:B,2,FALSE)</f>
        <v>19</v>
      </c>
      <c r="W283" s="30" t="str">
        <f>"            [ 'cohort_id' =&gt; "&amp;V283&amp;",  'team_rank_id' =&gt; "&amp;P283&amp;" ],"</f>
        <v xml:space="preserve">            [ 'cohort_id' =&gt; 19,  'team_rank_id' =&gt; 2 ],</v>
      </c>
      <c r="X283" s="30" t="str">
        <f>"                'competition_id' =&gt; 1, // this is May 2021###                'age_group_id'   =&gt; "&amp;D283&amp;", ###                'start'          =&gt; '"&amp;TEXT(C283,"yyyy-mm-dd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3" s="30" t="str">
        <f t="shared" si="8"/>
        <v xml:space="preserve">            [ 'session_id' =&gt; 55, 'division_id' =&gt; 100 ],</v>
      </c>
      <c r="Z283" s="30" t="str">
        <f t="shared" si="9"/>
        <v xml:space="preserve">            [ 'session_id' =&gt;   55, 'team_rank_id' =&gt; 2 ],</v>
      </c>
    </row>
    <row r="284" spans="1:26" ht="17" x14ac:dyDescent="0.2">
      <c r="A284" s="30">
        <v>88</v>
      </c>
      <c r="B284" s="30">
        <f>VLOOKUP(C284,Sessions!C:D,2,FALSE)</f>
        <v>55</v>
      </c>
      <c r="C284" s="31">
        <v>44329.75</v>
      </c>
      <c r="D284" s="64">
        <f>VLOOKUP(E284,'Age Groups'!B:C,2,FALSE)</f>
        <v>3</v>
      </c>
      <c r="E284" s="31" t="s">
        <v>1149</v>
      </c>
      <c r="F284" s="64">
        <f>VLOOKUP(G284,Items!J:L,3,FALSE)</f>
        <v>13</v>
      </c>
      <c r="G284" s="31" t="s">
        <v>929</v>
      </c>
      <c r="H284" s="31" t="s">
        <v>1109</v>
      </c>
      <c r="I284" s="64">
        <v>0</v>
      </c>
      <c r="J284" s="31"/>
      <c r="K284" s="31" t="s">
        <v>922</v>
      </c>
      <c r="L284" s="32" t="s">
        <v>934</v>
      </c>
      <c r="M284" s="32" t="s">
        <v>939</v>
      </c>
      <c r="N284" s="61">
        <f>VLOOKUP(O284,Clubs!D:E,2,FALSE)</f>
        <v>12</v>
      </c>
      <c r="O284" s="32" t="s">
        <v>975</v>
      </c>
      <c r="P284" s="32" t="s">
        <v>987</v>
      </c>
      <c r="Q284" s="34" t="s">
        <v>569</v>
      </c>
      <c r="U284" s="30" t="str">
        <f>"c"&amp;N284&amp;"ag"&amp;D284&amp;"y2d10"&amp;I284</f>
        <v>c12ag3y2d100</v>
      </c>
      <c r="V284" s="30">
        <f>VLOOKUP(U284,Cohorts!A:B,2,FALSE)</f>
        <v>19</v>
      </c>
      <c r="W284" s="30" t="str">
        <f>"            [ 'cohort_id' =&gt; "&amp;V284&amp;",  'team_rank_id' =&gt; "&amp;P284&amp;" ],"</f>
        <v xml:space="preserve">            [ 'cohort_id' =&gt; 19,  'team_rank_id' =&gt; 2 ],</v>
      </c>
      <c r="X284" s="30" t="str">
        <f>"                'competition_id' =&gt; 1, // this is May 2021###                'age_group_id'   =&gt; "&amp;D284&amp;", ###                'start'          =&gt; '"&amp;TEXT(C284,"yyyy-mm-dd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4" s="30" t="str">
        <f t="shared" si="8"/>
        <v xml:space="preserve">            [ 'session_id' =&gt; 55, 'division_id' =&gt; 100 ],</v>
      </c>
      <c r="Z284" s="30" t="str">
        <f t="shared" si="9"/>
        <v xml:space="preserve">            [ 'session_id' =&gt;   55, 'team_rank_id' =&gt; 2 ],</v>
      </c>
    </row>
    <row r="285" spans="1:26" x14ac:dyDescent="0.2">
      <c r="A285" s="30">
        <v>80</v>
      </c>
      <c r="B285" s="30">
        <f>VLOOKUP(C285,Sessions!C:D,2,FALSE)</f>
        <v>55</v>
      </c>
      <c r="C285" s="31">
        <v>44329.75</v>
      </c>
      <c r="D285" s="64">
        <f>VLOOKUP(E285,'Age Groups'!B:C,2,FALSE)</f>
        <v>3</v>
      </c>
      <c r="E285" s="31" t="s">
        <v>1149</v>
      </c>
      <c r="F285" s="64">
        <f>VLOOKUP(G285,Items!J:L,3,FALSE)</f>
        <v>1</v>
      </c>
      <c r="G285" s="31" t="s">
        <v>921</v>
      </c>
      <c r="H285" s="31" t="s">
        <v>1110</v>
      </c>
      <c r="I285" s="64">
        <v>0</v>
      </c>
      <c r="J285" s="31"/>
      <c r="K285" s="31" t="s">
        <v>922</v>
      </c>
      <c r="L285" s="32" t="s">
        <v>934</v>
      </c>
      <c r="M285" s="32" t="s">
        <v>1018</v>
      </c>
      <c r="N285" s="61">
        <f>VLOOKUP(O285,Clubs!D:E,2,FALSE)</f>
        <v>9</v>
      </c>
      <c r="O285" s="32" t="s">
        <v>967</v>
      </c>
      <c r="P285" s="32" t="s">
        <v>987</v>
      </c>
      <c r="Q285" s="32"/>
      <c r="U285" s="30" t="str">
        <f>"c"&amp;N285&amp;"ag"&amp;D285&amp;"y2d10"&amp;I285</f>
        <v>c9ag3y2d100</v>
      </c>
      <c r="V285" s="30">
        <f>VLOOKUP(U285,Cohorts!A:B,2,FALSE)</f>
        <v>242</v>
      </c>
      <c r="W285" s="30" t="str">
        <f>"            [ 'cohort_id' =&gt; "&amp;V285&amp;",  'team_rank_id' =&gt; "&amp;P285&amp;" ],"</f>
        <v xml:space="preserve">            [ 'cohort_id' =&gt; 242,  'team_rank_id' =&gt; 2 ],</v>
      </c>
      <c r="X285" s="30" t="str">
        <f>"                'competition_id' =&gt; 1, // this is May 2021###                'age_group_id'   =&gt; "&amp;D285&amp;", ###                'start'          =&gt; '"&amp;TEXT(C285,"yyyy-mm-dd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5" s="30" t="str">
        <f t="shared" si="8"/>
        <v xml:space="preserve">            [ 'session_id' =&gt; 55, 'division_id' =&gt; 100 ],</v>
      </c>
      <c r="Z285" s="30" t="str">
        <f t="shared" si="9"/>
        <v xml:space="preserve">            [ 'session_id' =&gt;   55, 'team_rank_id' =&gt; 2 ],</v>
      </c>
    </row>
    <row r="286" spans="1:26" x14ac:dyDescent="0.2">
      <c r="A286" s="30">
        <v>83</v>
      </c>
      <c r="B286" s="30">
        <f>VLOOKUP(C286,Sessions!C:D,2,FALSE)</f>
        <v>55</v>
      </c>
      <c r="C286" s="31">
        <v>44329.75</v>
      </c>
      <c r="D286" s="64">
        <f>VLOOKUP(E286,'Age Groups'!B:C,2,FALSE)</f>
        <v>3</v>
      </c>
      <c r="E286" s="31" t="s">
        <v>1149</v>
      </c>
      <c r="F286" s="64">
        <f>VLOOKUP(G286,Items!J:L,3,FALSE)</f>
        <v>3</v>
      </c>
      <c r="G286" s="31" t="s">
        <v>928</v>
      </c>
      <c r="H286" s="31" t="s">
        <v>1110</v>
      </c>
      <c r="I286" s="64">
        <v>0</v>
      </c>
      <c r="J286" s="31"/>
      <c r="K286" s="31" t="s">
        <v>922</v>
      </c>
      <c r="L286" s="32" t="s">
        <v>934</v>
      </c>
      <c r="M286" s="32" t="s">
        <v>939</v>
      </c>
      <c r="N286" s="61">
        <f>VLOOKUP(O286,Clubs!D:E,2,FALSE)</f>
        <v>9</v>
      </c>
      <c r="O286" s="32" t="s">
        <v>967</v>
      </c>
      <c r="P286" s="32" t="s">
        <v>987</v>
      </c>
      <c r="Q286" s="32"/>
      <c r="U286" s="30" t="str">
        <f>"c"&amp;N286&amp;"ag"&amp;D286&amp;"y2d10"&amp;I286</f>
        <v>c9ag3y2d100</v>
      </c>
      <c r="V286" s="30">
        <f>VLOOKUP(U286,Cohorts!A:B,2,FALSE)</f>
        <v>242</v>
      </c>
      <c r="W286" s="30" t="str">
        <f>"            [ 'cohort_id' =&gt; "&amp;V286&amp;",  'team_rank_id' =&gt; "&amp;P286&amp;" ],"</f>
        <v xml:space="preserve">            [ 'cohort_id' =&gt; 242,  'team_rank_id' =&gt; 2 ],</v>
      </c>
      <c r="X286" s="30" t="str">
        <f>"                'competition_id' =&gt; 1, // this is May 2021###                'age_group_id'   =&gt; "&amp;D286&amp;", ###                'start'          =&gt; '"&amp;TEXT(C286,"yyyy-mm-dd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6" s="30" t="str">
        <f t="shared" si="8"/>
        <v xml:space="preserve">            [ 'session_id' =&gt; 55, 'division_id' =&gt; 100 ],</v>
      </c>
      <c r="Z286" s="30" t="str">
        <f t="shared" si="9"/>
        <v xml:space="preserve">            [ 'session_id' =&gt;   55, 'team_rank_id' =&gt; 2 ],</v>
      </c>
    </row>
    <row r="287" spans="1:26" ht="17" x14ac:dyDescent="0.2">
      <c r="A287" s="30">
        <v>90</v>
      </c>
      <c r="B287" s="30">
        <f>VLOOKUP(C287,Sessions!C:D,2,FALSE)</f>
        <v>55</v>
      </c>
      <c r="C287" s="31">
        <v>44329.75</v>
      </c>
      <c r="D287" s="64">
        <f>VLOOKUP(E287,'Age Groups'!B:C,2,FALSE)</f>
        <v>3</v>
      </c>
      <c r="E287" s="31" t="s">
        <v>1149</v>
      </c>
      <c r="F287" s="64">
        <f>VLOOKUP(G287,Items!J:L,3,FALSE)</f>
        <v>13</v>
      </c>
      <c r="G287" s="31" t="s">
        <v>929</v>
      </c>
      <c r="H287" s="31" t="s">
        <v>1109</v>
      </c>
      <c r="I287" s="64">
        <v>0</v>
      </c>
      <c r="J287" s="31"/>
      <c r="K287" s="31" t="s">
        <v>922</v>
      </c>
      <c r="L287" s="32" t="s">
        <v>934</v>
      </c>
      <c r="M287" s="32" t="s">
        <v>1018</v>
      </c>
      <c r="N287" s="61">
        <f>VLOOKUP(O287,Clubs!D:E,2,FALSE)</f>
        <v>9</v>
      </c>
      <c r="O287" s="32" t="s">
        <v>967</v>
      </c>
      <c r="P287" s="32" t="s">
        <v>987</v>
      </c>
      <c r="Q287" s="34" t="s">
        <v>571</v>
      </c>
      <c r="U287" s="30" t="str">
        <f>"c"&amp;N287&amp;"ag"&amp;D287&amp;"y2d10"&amp;I287</f>
        <v>c9ag3y2d100</v>
      </c>
      <c r="V287" s="30">
        <f>VLOOKUP(U287,Cohorts!A:B,2,FALSE)</f>
        <v>242</v>
      </c>
      <c r="W287" s="30" t="str">
        <f>"            [ 'cohort_id' =&gt; "&amp;V287&amp;",  'team_rank_id' =&gt; "&amp;P287&amp;" ],"</f>
        <v xml:space="preserve">            [ 'cohort_id' =&gt; 242,  'team_rank_id' =&gt; 2 ],</v>
      </c>
      <c r="X287" s="30" t="str">
        <f>"                'competition_id' =&gt; 1, // this is May 2021###                'age_group_id'   =&gt; "&amp;D287&amp;", ###                'start'          =&gt; '"&amp;TEXT(C287,"yyyy-mm-dd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7" s="30" t="str">
        <f t="shared" si="8"/>
        <v xml:space="preserve">            [ 'session_id' =&gt; 55, 'division_id' =&gt; 100 ],</v>
      </c>
      <c r="Z287" s="30" t="str">
        <f t="shared" si="9"/>
        <v xml:space="preserve">            [ 'session_id' =&gt;   55, 'team_rank_id' =&gt; 2 ],</v>
      </c>
    </row>
    <row r="288" spans="1:26" x14ac:dyDescent="0.2">
      <c r="A288" s="30">
        <v>82</v>
      </c>
      <c r="B288" s="30">
        <f>VLOOKUP(C288,Sessions!C:D,2,FALSE)</f>
        <v>55</v>
      </c>
      <c r="C288" s="31">
        <v>44329.75</v>
      </c>
      <c r="D288" s="64">
        <f>VLOOKUP(E288,'Age Groups'!B:C,2,FALSE)</f>
        <v>3</v>
      </c>
      <c r="E288" s="31" t="s">
        <v>1149</v>
      </c>
      <c r="F288" s="64">
        <f>VLOOKUP(G288,Items!J:L,3,FALSE)</f>
        <v>1</v>
      </c>
      <c r="G288" s="31" t="s">
        <v>921</v>
      </c>
      <c r="H288" s="31" t="s">
        <v>1110</v>
      </c>
      <c r="I288" s="64">
        <v>0</v>
      </c>
      <c r="J288" s="31"/>
      <c r="K288" s="31" t="s">
        <v>922</v>
      </c>
      <c r="L288" s="32" t="s">
        <v>934</v>
      </c>
      <c r="M288" s="32" t="s">
        <v>1058</v>
      </c>
      <c r="N288" s="61">
        <f>VLOOKUP(O288,Clubs!D:E,2,FALSE)</f>
        <v>14</v>
      </c>
      <c r="O288" s="32" t="s">
        <v>49</v>
      </c>
      <c r="P288" s="32" t="s">
        <v>987</v>
      </c>
      <c r="Q288" s="32"/>
      <c r="U288" s="30" t="str">
        <f>"c"&amp;N288&amp;"ag"&amp;D288&amp;"y2d10"&amp;I288</f>
        <v>c14ag3y2d100</v>
      </c>
      <c r="V288" s="30">
        <f>VLOOKUP(U288,Cohorts!A:B,2,FALSE)</f>
        <v>35</v>
      </c>
      <c r="W288" s="30" t="str">
        <f>"            [ 'cohort_id' =&gt; "&amp;V288&amp;",  'team_rank_id' =&gt; "&amp;P288&amp;" ],"</f>
        <v xml:space="preserve">            [ 'cohort_id' =&gt; 35,  'team_rank_id' =&gt; 2 ],</v>
      </c>
      <c r="X288" s="30" t="str">
        <f>"                'competition_id' =&gt; 1, // this is May 2021###                'age_group_id'   =&gt; "&amp;D288&amp;", ###                'start'          =&gt; '"&amp;TEXT(C288,"yyyy-mm-dd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8" s="30" t="str">
        <f t="shared" si="8"/>
        <v xml:space="preserve">            [ 'session_id' =&gt; 55, 'division_id' =&gt; 100 ],</v>
      </c>
      <c r="Z288" s="30" t="str">
        <f t="shared" si="9"/>
        <v xml:space="preserve">            [ 'session_id' =&gt;   55, 'team_rank_id' =&gt; 2 ],</v>
      </c>
    </row>
    <row r="289" spans="1:26" x14ac:dyDescent="0.2">
      <c r="A289" s="30">
        <v>86</v>
      </c>
      <c r="B289" s="30">
        <f>VLOOKUP(C289,Sessions!C:D,2,FALSE)</f>
        <v>55</v>
      </c>
      <c r="C289" s="31">
        <v>44329.75</v>
      </c>
      <c r="D289" s="64">
        <f>VLOOKUP(E289,'Age Groups'!B:C,2,FALSE)</f>
        <v>3</v>
      </c>
      <c r="E289" s="31" t="s">
        <v>1149</v>
      </c>
      <c r="F289" s="64">
        <f>VLOOKUP(G289,Items!J:L,3,FALSE)</f>
        <v>3</v>
      </c>
      <c r="G289" s="31" t="s">
        <v>928</v>
      </c>
      <c r="H289" s="31" t="s">
        <v>1110</v>
      </c>
      <c r="I289" s="64">
        <v>0</v>
      </c>
      <c r="J289" s="31"/>
      <c r="K289" s="31" t="s">
        <v>922</v>
      </c>
      <c r="L289" s="32" t="s">
        <v>934</v>
      </c>
      <c r="M289" s="32" t="s">
        <v>1043</v>
      </c>
      <c r="N289" s="61">
        <f>VLOOKUP(O289,Clubs!D:E,2,FALSE)</f>
        <v>14</v>
      </c>
      <c r="O289" s="32" t="s">
        <v>49</v>
      </c>
      <c r="P289" s="32" t="s">
        <v>987</v>
      </c>
      <c r="Q289" s="32"/>
      <c r="U289" s="30" t="str">
        <f>"c"&amp;N289&amp;"ag"&amp;D289&amp;"y2d10"&amp;I289</f>
        <v>c14ag3y2d100</v>
      </c>
      <c r="V289" s="30">
        <f>VLOOKUP(U289,Cohorts!A:B,2,FALSE)</f>
        <v>35</v>
      </c>
      <c r="W289" s="30" t="str">
        <f>"            [ 'cohort_id' =&gt; "&amp;V289&amp;",  'team_rank_id' =&gt; "&amp;P289&amp;" ],"</f>
        <v xml:space="preserve">            [ 'cohort_id' =&gt; 35,  'team_rank_id' =&gt; 2 ],</v>
      </c>
      <c r="X289" s="30" t="str">
        <f>"                'competition_id' =&gt; 1, // this is May 2021###                'age_group_id'   =&gt; "&amp;D289&amp;", ###                'start'          =&gt; '"&amp;TEXT(C289,"yyyy-mm-dd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89" s="30" t="str">
        <f t="shared" si="8"/>
        <v xml:space="preserve">            [ 'session_id' =&gt; 55, 'division_id' =&gt; 100 ],</v>
      </c>
      <c r="Z289" s="30" t="str">
        <f t="shared" si="9"/>
        <v xml:space="preserve">            [ 'session_id' =&gt;   55, 'team_rank_id' =&gt; 2 ],</v>
      </c>
    </row>
    <row r="290" spans="1:26" ht="17" x14ac:dyDescent="0.2">
      <c r="A290" s="30">
        <v>89</v>
      </c>
      <c r="B290" s="30">
        <f>VLOOKUP(C290,Sessions!C:D,2,FALSE)</f>
        <v>55</v>
      </c>
      <c r="C290" s="31">
        <v>44329.75</v>
      </c>
      <c r="D290" s="64">
        <f>VLOOKUP(E290,'Age Groups'!B:C,2,FALSE)</f>
        <v>3</v>
      </c>
      <c r="E290" s="31" t="s">
        <v>1149</v>
      </c>
      <c r="F290" s="64">
        <f>VLOOKUP(G290,Items!J:L,3,FALSE)</f>
        <v>13</v>
      </c>
      <c r="G290" s="31" t="s">
        <v>929</v>
      </c>
      <c r="H290" s="31" t="s">
        <v>1109</v>
      </c>
      <c r="I290" s="64">
        <v>0</v>
      </c>
      <c r="J290" s="31"/>
      <c r="K290" s="31" t="s">
        <v>922</v>
      </c>
      <c r="L290" s="32" t="s">
        <v>934</v>
      </c>
      <c r="M290" s="32" t="s">
        <v>987</v>
      </c>
      <c r="N290" s="61">
        <f>VLOOKUP(O290,Clubs!D:E,2,FALSE)</f>
        <v>14</v>
      </c>
      <c r="O290" s="32" t="s">
        <v>49</v>
      </c>
      <c r="P290" s="32" t="s">
        <v>987</v>
      </c>
      <c r="Q290" s="34" t="s">
        <v>570</v>
      </c>
      <c r="U290" s="30" t="str">
        <f>"c"&amp;N290&amp;"ag"&amp;D290&amp;"y2d10"&amp;I290</f>
        <v>c14ag3y2d100</v>
      </c>
      <c r="V290" s="30">
        <f>VLOOKUP(U290,Cohorts!A:B,2,FALSE)</f>
        <v>35</v>
      </c>
      <c r="W290" s="30" t="str">
        <f>"            [ 'cohort_id' =&gt; "&amp;V290&amp;",  'team_rank_id' =&gt; "&amp;P290&amp;" ],"</f>
        <v xml:space="preserve">            [ 'cohort_id' =&gt; 35,  'team_rank_id' =&gt; 2 ],</v>
      </c>
      <c r="X290" s="30" t="str">
        <f>"                'competition_id' =&gt; 1, // this is May 2021###                'age_group_id'   =&gt; "&amp;D290&amp;", ###                'start'          =&gt; '"&amp;TEXT(C290,"yyyy-mm-dd hh:mm:ss")&amp;"', ###            ], ["</f>
        <v xml:space="preserve">                'competition_id' =&gt; 1, // this is May 2021###                'age_group_id'   =&gt; 3, ###                'start'          =&gt; '2021-05-13 18:00:00', ###            ], [</v>
      </c>
      <c r="Y290" s="30" t="str">
        <f t="shared" si="8"/>
        <v xml:space="preserve">            [ 'session_id' =&gt; 55, 'division_id' =&gt; 100 ],</v>
      </c>
      <c r="Z290" s="30" t="str">
        <f t="shared" si="9"/>
        <v xml:space="preserve">            [ 'session_id' =&gt;   55, 'team_rank_id' =&gt; 2 ],</v>
      </c>
    </row>
    <row r="291" spans="1:26" x14ac:dyDescent="0.2">
      <c r="A291" s="30">
        <v>4</v>
      </c>
      <c r="B291" s="30">
        <f>VLOOKUP(C291,Sessions!C:D,2,FALSE)</f>
        <v>58</v>
      </c>
      <c r="C291" s="31">
        <v>44326.75</v>
      </c>
      <c r="D291" s="64">
        <f>VLOOKUP(E291,'Age Groups'!B:C,2,FALSE)</f>
        <v>3</v>
      </c>
      <c r="E291" s="31" t="s">
        <v>1149</v>
      </c>
      <c r="F291" s="64">
        <f>VLOOKUP(G291,Items!J:L,3,FALSE)</f>
        <v>1</v>
      </c>
      <c r="G291" s="31" t="s">
        <v>921</v>
      </c>
      <c r="H291" s="31" t="s">
        <v>1110</v>
      </c>
      <c r="I291" s="64">
        <v>0</v>
      </c>
      <c r="J291" s="31"/>
      <c r="K291" s="31" t="s">
        <v>922</v>
      </c>
      <c r="L291" s="32" t="s">
        <v>935</v>
      </c>
      <c r="M291" s="32" t="s">
        <v>1043</v>
      </c>
      <c r="N291" s="61">
        <f>VLOOKUP(O291,Clubs!D:E,2,FALSE)</f>
        <v>3</v>
      </c>
      <c r="O291" s="32" t="s">
        <v>1080</v>
      </c>
      <c r="P291" s="32" t="s">
        <v>1018</v>
      </c>
      <c r="Q291" s="35"/>
      <c r="U291" s="30" t="str">
        <f>"c"&amp;N291&amp;"ag"&amp;D291&amp;"y2d10"&amp;I291</f>
        <v>c3ag3y2d100</v>
      </c>
      <c r="V291" s="30">
        <f>VLOOKUP(U291,Cohorts!A:B,2,FALSE)</f>
        <v>130</v>
      </c>
      <c r="W291" s="30" t="str">
        <f>"            [ 'cohort_id' =&gt; "&amp;V291&amp;",  'team_rank_id' =&gt; "&amp;P291&amp;" ],"</f>
        <v xml:space="preserve">            [ 'cohort_id' =&gt; 130,  'team_rank_id' =&gt; 3 ],</v>
      </c>
      <c r="X291" s="30" t="str">
        <f>"                'competition_id' =&gt; 1, // this is May 2021###                'age_group_id'   =&gt; "&amp;D291&amp;", ###                'start'          =&gt; '"&amp;TEXT(C291,"yyyy-mm-dd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1" s="30" t="str">
        <f t="shared" si="8"/>
        <v xml:space="preserve">            [ 'session_id' =&gt; 58, 'division_id' =&gt; 100 ],</v>
      </c>
      <c r="Z291" s="30" t="str">
        <f t="shared" si="9"/>
        <v xml:space="preserve">            [ 'session_id' =&gt;   58, 'team_rank_id' =&gt; 3 ],</v>
      </c>
    </row>
    <row r="292" spans="1:26" x14ac:dyDescent="0.2">
      <c r="A292" s="30">
        <v>8</v>
      </c>
      <c r="B292" s="30">
        <f>VLOOKUP(C292,Sessions!C:D,2,FALSE)</f>
        <v>58</v>
      </c>
      <c r="C292" s="31">
        <v>44326.75</v>
      </c>
      <c r="D292" s="64">
        <f>VLOOKUP(E292,'Age Groups'!B:C,2,FALSE)</f>
        <v>3</v>
      </c>
      <c r="E292" s="31" t="s">
        <v>1149</v>
      </c>
      <c r="F292" s="64">
        <f>VLOOKUP(G292,Items!J:L,3,FALSE)</f>
        <v>3</v>
      </c>
      <c r="G292" s="31" t="s">
        <v>928</v>
      </c>
      <c r="H292" s="31" t="s">
        <v>1110</v>
      </c>
      <c r="I292" s="64">
        <v>0</v>
      </c>
      <c r="J292" s="31"/>
      <c r="K292" s="31" t="s">
        <v>922</v>
      </c>
      <c r="L292" s="32" t="s">
        <v>935</v>
      </c>
      <c r="M292" s="32" t="s">
        <v>1043</v>
      </c>
      <c r="N292" s="61">
        <f>VLOOKUP(O292,Clubs!D:E,2,FALSE)</f>
        <v>3</v>
      </c>
      <c r="O292" s="32" t="s">
        <v>1080</v>
      </c>
      <c r="P292" s="32" t="s">
        <v>1018</v>
      </c>
      <c r="Q292" s="35"/>
      <c r="U292" s="30" t="str">
        <f>"c"&amp;N292&amp;"ag"&amp;D292&amp;"y2d10"&amp;I292</f>
        <v>c3ag3y2d100</v>
      </c>
      <c r="V292" s="30">
        <f>VLOOKUP(U292,Cohorts!A:B,2,FALSE)</f>
        <v>130</v>
      </c>
      <c r="W292" s="30" t="str">
        <f>"            [ 'cohort_id' =&gt; "&amp;V292&amp;",  'team_rank_id' =&gt; "&amp;P292&amp;" ],"</f>
        <v xml:space="preserve">            [ 'cohort_id' =&gt; 130,  'team_rank_id' =&gt; 3 ],</v>
      </c>
      <c r="X292" s="30" t="str">
        <f>"                'competition_id' =&gt; 1, // this is May 2021###                'age_group_id'   =&gt; "&amp;D292&amp;", ###                'start'          =&gt; '"&amp;TEXT(C292,"yyyy-mm-dd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2" s="30" t="str">
        <f t="shared" si="8"/>
        <v xml:space="preserve">            [ 'session_id' =&gt; 58, 'division_id' =&gt; 100 ],</v>
      </c>
      <c r="Z292" s="30" t="str">
        <f t="shared" si="9"/>
        <v xml:space="preserve">            [ 'session_id' =&gt;   58, 'team_rank_id' =&gt; 3 ],</v>
      </c>
    </row>
    <row r="293" spans="1:26" ht="17" x14ac:dyDescent="0.2">
      <c r="A293" s="30">
        <v>12</v>
      </c>
      <c r="B293" s="30">
        <f>VLOOKUP(C293,Sessions!C:D,2,FALSE)</f>
        <v>58</v>
      </c>
      <c r="C293" s="31">
        <v>44326.75</v>
      </c>
      <c r="D293" s="64">
        <f>VLOOKUP(E293,'Age Groups'!B:C,2,FALSE)</f>
        <v>3</v>
      </c>
      <c r="E293" s="31" t="s">
        <v>1149</v>
      </c>
      <c r="F293" s="64">
        <f>VLOOKUP(G293,Items!J:L,3,FALSE)</f>
        <v>13</v>
      </c>
      <c r="G293" s="31" t="s">
        <v>929</v>
      </c>
      <c r="H293" s="31" t="s">
        <v>1109</v>
      </c>
      <c r="I293" s="64">
        <v>0</v>
      </c>
      <c r="J293" s="31"/>
      <c r="K293" s="31" t="s">
        <v>922</v>
      </c>
      <c r="L293" s="32" t="s">
        <v>935</v>
      </c>
      <c r="M293" s="32" t="s">
        <v>1018</v>
      </c>
      <c r="N293" s="61">
        <f>VLOOKUP(O293,Clubs!D:E,2,FALSE)</f>
        <v>3</v>
      </c>
      <c r="O293" s="32" t="s">
        <v>1080</v>
      </c>
      <c r="P293" s="32" t="s">
        <v>1018</v>
      </c>
      <c r="Q293" s="34" t="s">
        <v>490</v>
      </c>
      <c r="U293" s="30" t="str">
        <f>"c"&amp;N293&amp;"ag"&amp;D293&amp;"y2d10"&amp;I293</f>
        <v>c3ag3y2d100</v>
      </c>
      <c r="V293" s="30">
        <f>VLOOKUP(U293,Cohorts!A:B,2,FALSE)</f>
        <v>130</v>
      </c>
      <c r="W293" s="30" t="str">
        <f>"            [ 'cohort_id' =&gt; "&amp;V293&amp;",  'team_rank_id' =&gt; "&amp;P293&amp;" ],"</f>
        <v xml:space="preserve">            [ 'cohort_id' =&gt; 130,  'team_rank_id' =&gt; 3 ],</v>
      </c>
      <c r="X293" s="30" t="str">
        <f>"                'competition_id' =&gt; 1, // this is May 2021###                'age_group_id'   =&gt; "&amp;D293&amp;", ###                'start'          =&gt; '"&amp;TEXT(C293,"yyyy-mm-dd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3" s="30" t="str">
        <f t="shared" si="8"/>
        <v xml:space="preserve">            [ 'session_id' =&gt; 58, 'division_id' =&gt; 100 ],</v>
      </c>
      <c r="Z293" s="30" t="str">
        <f t="shared" si="9"/>
        <v xml:space="preserve">            [ 'session_id' =&gt;   58, 'team_rank_id' =&gt; 3 ],</v>
      </c>
    </row>
    <row r="294" spans="1:26" x14ac:dyDescent="0.2">
      <c r="A294" s="30">
        <v>1</v>
      </c>
      <c r="B294" s="30">
        <f>VLOOKUP(C294,Sessions!C:D,2,FALSE)</f>
        <v>58</v>
      </c>
      <c r="C294" s="31">
        <v>44326.75</v>
      </c>
      <c r="D294" s="64">
        <f>VLOOKUP(E294,'Age Groups'!B:C,2,FALSE)</f>
        <v>3</v>
      </c>
      <c r="E294" s="31" t="s">
        <v>1149</v>
      </c>
      <c r="F294" s="64">
        <f>VLOOKUP(G294,Items!J:L,3,FALSE)</f>
        <v>1</v>
      </c>
      <c r="G294" s="31" t="s">
        <v>921</v>
      </c>
      <c r="H294" s="31" t="s">
        <v>1110</v>
      </c>
      <c r="I294" s="64">
        <v>0</v>
      </c>
      <c r="J294" s="31"/>
      <c r="K294" s="31" t="s">
        <v>922</v>
      </c>
      <c r="L294" s="32" t="s">
        <v>935</v>
      </c>
      <c r="M294" s="32" t="s">
        <v>939</v>
      </c>
      <c r="N294" s="61">
        <f>VLOOKUP(O294,Clubs!D:E,2,FALSE)</f>
        <v>3</v>
      </c>
      <c r="O294" s="32" t="s">
        <v>1080</v>
      </c>
      <c r="P294" s="32" t="s">
        <v>1043</v>
      </c>
      <c r="Q294" s="35"/>
      <c r="U294" s="30" t="str">
        <f>"c"&amp;N294&amp;"ag"&amp;D294&amp;"y2d10"&amp;I294</f>
        <v>c3ag3y2d100</v>
      </c>
      <c r="V294" s="30">
        <f>VLOOKUP(U294,Cohorts!A:B,2,FALSE)</f>
        <v>130</v>
      </c>
      <c r="W294" s="30" t="str">
        <f>"            [ 'cohort_id' =&gt; "&amp;V294&amp;",  'team_rank_id' =&gt; "&amp;P294&amp;" ],"</f>
        <v xml:space="preserve">            [ 'cohort_id' =&gt; 130,  'team_rank_id' =&gt; 4 ],</v>
      </c>
      <c r="X294" s="30" t="str">
        <f>"                'competition_id' =&gt; 1, // this is May 2021###                'age_group_id'   =&gt; "&amp;D294&amp;", ###                'start'          =&gt; '"&amp;TEXT(C294,"yyyy-mm-dd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4" s="30" t="str">
        <f t="shared" si="8"/>
        <v xml:space="preserve">            [ 'session_id' =&gt; 58, 'division_id' =&gt; 100 ],</v>
      </c>
      <c r="Z294" s="30" t="str">
        <f t="shared" si="9"/>
        <v xml:space="preserve">            [ 'session_id' =&gt;   58, 'team_rank_id' =&gt; 4 ],</v>
      </c>
    </row>
    <row r="295" spans="1:26" x14ac:dyDescent="0.2">
      <c r="A295" s="30">
        <v>5</v>
      </c>
      <c r="B295" s="30">
        <f>VLOOKUP(C295,Sessions!C:D,2,FALSE)</f>
        <v>58</v>
      </c>
      <c r="C295" s="31">
        <v>44326.75</v>
      </c>
      <c r="D295" s="64">
        <f>VLOOKUP(E295,'Age Groups'!B:C,2,FALSE)</f>
        <v>3</v>
      </c>
      <c r="E295" s="31" t="s">
        <v>1149</v>
      </c>
      <c r="F295" s="64">
        <f>VLOOKUP(G295,Items!J:L,3,FALSE)</f>
        <v>3</v>
      </c>
      <c r="G295" s="31" t="s">
        <v>928</v>
      </c>
      <c r="H295" s="31" t="s">
        <v>1110</v>
      </c>
      <c r="I295" s="64">
        <v>0</v>
      </c>
      <c r="J295" s="31"/>
      <c r="K295" s="31" t="s">
        <v>922</v>
      </c>
      <c r="L295" s="32" t="s">
        <v>935</v>
      </c>
      <c r="M295" s="32" t="s">
        <v>939</v>
      </c>
      <c r="N295" s="61">
        <f>VLOOKUP(O295,Clubs!D:E,2,FALSE)</f>
        <v>3</v>
      </c>
      <c r="O295" s="32" t="s">
        <v>1080</v>
      </c>
      <c r="P295" s="32" t="s">
        <v>1043</v>
      </c>
      <c r="Q295" s="35"/>
      <c r="U295" s="30" t="str">
        <f>"c"&amp;N295&amp;"ag"&amp;D295&amp;"y2d10"&amp;I295</f>
        <v>c3ag3y2d100</v>
      </c>
      <c r="V295" s="30">
        <f>VLOOKUP(U295,Cohorts!A:B,2,FALSE)</f>
        <v>130</v>
      </c>
      <c r="W295" s="30" t="str">
        <f>"            [ 'cohort_id' =&gt; "&amp;V295&amp;",  'team_rank_id' =&gt; "&amp;P295&amp;" ],"</f>
        <v xml:space="preserve">            [ 'cohort_id' =&gt; 130,  'team_rank_id' =&gt; 4 ],</v>
      </c>
      <c r="X295" s="30" t="str">
        <f>"                'competition_id' =&gt; 1, // this is May 2021###                'age_group_id'   =&gt; "&amp;D295&amp;", ###                'start'          =&gt; '"&amp;TEXT(C295,"yyyy-mm-dd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5" s="30" t="str">
        <f t="shared" si="8"/>
        <v xml:space="preserve">            [ 'session_id' =&gt; 58, 'division_id' =&gt; 100 ],</v>
      </c>
      <c r="Z295" s="30" t="str">
        <f t="shared" si="9"/>
        <v xml:space="preserve">            [ 'session_id' =&gt;   58, 'team_rank_id' =&gt; 4 ],</v>
      </c>
    </row>
    <row r="296" spans="1:26" ht="17" x14ac:dyDescent="0.2">
      <c r="A296" s="30">
        <v>10</v>
      </c>
      <c r="B296" s="30">
        <f>VLOOKUP(C296,Sessions!C:D,2,FALSE)</f>
        <v>58</v>
      </c>
      <c r="C296" s="31">
        <v>44326.75</v>
      </c>
      <c r="D296" s="64">
        <f>VLOOKUP(E296,'Age Groups'!B:C,2,FALSE)</f>
        <v>3</v>
      </c>
      <c r="E296" s="31" t="s">
        <v>1149</v>
      </c>
      <c r="F296" s="64">
        <f>VLOOKUP(G296,Items!J:L,3,FALSE)</f>
        <v>13</v>
      </c>
      <c r="G296" s="31" t="s">
        <v>929</v>
      </c>
      <c r="H296" s="31" t="s">
        <v>1109</v>
      </c>
      <c r="I296" s="64">
        <v>0</v>
      </c>
      <c r="J296" s="31"/>
      <c r="K296" s="31" t="s">
        <v>922</v>
      </c>
      <c r="L296" s="32" t="s">
        <v>935</v>
      </c>
      <c r="M296" s="32" t="s">
        <v>939</v>
      </c>
      <c r="N296" s="61">
        <f>VLOOKUP(O296,Clubs!D:E,2,FALSE)</f>
        <v>3</v>
      </c>
      <c r="O296" s="32" t="s">
        <v>1080</v>
      </c>
      <c r="P296" s="32" t="s">
        <v>1043</v>
      </c>
      <c r="Q296" s="34" t="s">
        <v>488</v>
      </c>
      <c r="U296" s="30" t="str">
        <f>"c"&amp;N296&amp;"ag"&amp;D296&amp;"y2d10"&amp;I296</f>
        <v>c3ag3y2d100</v>
      </c>
      <c r="V296" s="30">
        <f>VLOOKUP(U296,Cohorts!A:B,2,FALSE)</f>
        <v>130</v>
      </c>
      <c r="W296" s="30" t="str">
        <f>"            [ 'cohort_id' =&gt; "&amp;V296&amp;",  'team_rank_id' =&gt; "&amp;P296&amp;" ],"</f>
        <v xml:space="preserve">            [ 'cohort_id' =&gt; 130,  'team_rank_id' =&gt; 4 ],</v>
      </c>
      <c r="X296" s="30" t="str">
        <f>"                'competition_id' =&gt; 1, // this is May 2021###                'age_group_id'   =&gt; "&amp;D296&amp;", ###                'start'          =&gt; '"&amp;TEXT(C296,"yyyy-mm-dd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6" s="30" t="str">
        <f t="shared" si="8"/>
        <v xml:space="preserve">            [ 'session_id' =&gt; 58, 'division_id' =&gt; 100 ],</v>
      </c>
      <c r="Z296" s="30" t="str">
        <f t="shared" si="9"/>
        <v xml:space="preserve">            [ 'session_id' =&gt;   58, 'team_rank_id' =&gt; 4 ],</v>
      </c>
    </row>
    <row r="297" spans="1:26" x14ac:dyDescent="0.2">
      <c r="A297" s="30">
        <v>3</v>
      </c>
      <c r="B297" s="30">
        <f>VLOOKUP(C297,Sessions!C:D,2,FALSE)</f>
        <v>58</v>
      </c>
      <c r="C297" s="31">
        <v>44326.75</v>
      </c>
      <c r="D297" s="64">
        <f>VLOOKUP(E297,'Age Groups'!B:C,2,FALSE)</f>
        <v>3</v>
      </c>
      <c r="E297" s="31" t="s">
        <v>1149</v>
      </c>
      <c r="F297" s="64">
        <f>VLOOKUP(G297,Items!J:L,3,FALSE)</f>
        <v>1</v>
      </c>
      <c r="G297" s="31" t="s">
        <v>921</v>
      </c>
      <c r="H297" s="31" t="s">
        <v>1110</v>
      </c>
      <c r="I297" s="64">
        <v>0</v>
      </c>
      <c r="J297" s="31"/>
      <c r="K297" s="31" t="s">
        <v>922</v>
      </c>
      <c r="L297" s="32" t="s">
        <v>935</v>
      </c>
      <c r="M297" s="32" t="s">
        <v>1018</v>
      </c>
      <c r="N297" s="61">
        <f>VLOOKUP(O297,Clubs!D:E,2,FALSE)</f>
        <v>9</v>
      </c>
      <c r="O297" s="32" t="s">
        <v>967</v>
      </c>
      <c r="P297" s="32">
        <v>3</v>
      </c>
      <c r="Q297" s="35"/>
      <c r="U297" s="30" t="str">
        <f>"c"&amp;N297&amp;"ag"&amp;D297&amp;"y2d10"&amp;I297</f>
        <v>c9ag3y2d100</v>
      </c>
      <c r="V297" s="30">
        <f>VLOOKUP(U297,Cohorts!A:B,2,FALSE)</f>
        <v>242</v>
      </c>
      <c r="W297" s="30" t="str">
        <f>"            [ 'cohort_id' =&gt; "&amp;V297&amp;",  'team_rank_id' =&gt; "&amp;P297&amp;" ],"</f>
        <v xml:space="preserve">            [ 'cohort_id' =&gt; 242,  'team_rank_id' =&gt; 3 ],</v>
      </c>
      <c r="X297" s="30" t="str">
        <f>"                'competition_id' =&gt; 1, // this is May 2021###                'age_group_id'   =&gt; "&amp;D297&amp;", ###                'start'          =&gt; '"&amp;TEXT(C297,"yyyy-mm-dd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7" s="30" t="str">
        <f t="shared" si="8"/>
        <v xml:space="preserve">            [ 'session_id' =&gt; 58, 'division_id' =&gt; 100 ],</v>
      </c>
      <c r="Z297" s="30" t="str">
        <f t="shared" si="9"/>
        <v xml:space="preserve">            [ 'session_id' =&gt;   58, 'team_rank_id' =&gt; 3 ],</v>
      </c>
    </row>
    <row r="298" spans="1:26" x14ac:dyDescent="0.2">
      <c r="A298" s="30">
        <v>9</v>
      </c>
      <c r="B298" s="30">
        <f>VLOOKUP(C298,Sessions!C:D,2,FALSE)</f>
        <v>58</v>
      </c>
      <c r="C298" s="31">
        <v>44326.75</v>
      </c>
      <c r="D298" s="64">
        <f>VLOOKUP(E298,'Age Groups'!B:C,2,FALSE)</f>
        <v>3</v>
      </c>
      <c r="E298" s="31" t="s">
        <v>1149</v>
      </c>
      <c r="F298" s="64">
        <f>VLOOKUP(G298,Items!J:L,3,FALSE)</f>
        <v>3</v>
      </c>
      <c r="G298" s="31" t="s">
        <v>928</v>
      </c>
      <c r="H298" s="31" t="s">
        <v>1110</v>
      </c>
      <c r="I298" s="64">
        <v>0</v>
      </c>
      <c r="J298" s="31"/>
      <c r="K298" s="31" t="s">
        <v>922</v>
      </c>
      <c r="L298" s="32" t="s">
        <v>935</v>
      </c>
      <c r="M298" s="32" t="s">
        <v>1058</v>
      </c>
      <c r="N298" s="61">
        <f>VLOOKUP(O298,Clubs!D:E,2,FALSE)</f>
        <v>9</v>
      </c>
      <c r="O298" s="32" t="s">
        <v>967</v>
      </c>
      <c r="P298" s="32">
        <v>3</v>
      </c>
      <c r="Q298" s="35"/>
      <c r="U298" s="30" t="str">
        <f>"c"&amp;N298&amp;"ag"&amp;D298&amp;"y2d10"&amp;I298</f>
        <v>c9ag3y2d100</v>
      </c>
      <c r="V298" s="30">
        <f>VLOOKUP(U298,Cohorts!A:B,2,FALSE)</f>
        <v>242</v>
      </c>
      <c r="W298" s="30" t="str">
        <f>"            [ 'cohort_id' =&gt; "&amp;V298&amp;",  'team_rank_id' =&gt; "&amp;P298&amp;" ],"</f>
        <v xml:space="preserve">            [ 'cohort_id' =&gt; 242,  'team_rank_id' =&gt; 3 ],</v>
      </c>
      <c r="X298" s="30" t="str">
        <f>"                'competition_id' =&gt; 1, // this is May 2021###                'age_group_id'   =&gt; "&amp;D298&amp;", ###                'start'          =&gt; '"&amp;TEXT(C298,"yyyy-mm-dd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8" s="30" t="str">
        <f t="shared" si="8"/>
        <v xml:space="preserve">            [ 'session_id' =&gt; 58, 'division_id' =&gt; 100 ],</v>
      </c>
      <c r="Z298" s="30" t="str">
        <f t="shared" si="9"/>
        <v xml:space="preserve">            [ 'session_id' =&gt;   58, 'team_rank_id' =&gt; 3 ],</v>
      </c>
    </row>
    <row r="299" spans="1:26" ht="17" x14ac:dyDescent="0.2">
      <c r="A299" s="30">
        <v>13</v>
      </c>
      <c r="B299" s="30">
        <f>VLOOKUP(C299,Sessions!C:D,2,FALSE)</f>
        <v>58</v>
      </c>
      <c r="C299" s="31">
        <v>44326.75</v>
      </c>
      <c r="D299" s="64">
        <f>VLOOKUP(E299,'Age Groups'!B:C,2,FALSE)</f>
        <v>3</v>
      </c>
      <c r="E299" s="31" t="s">
        <v>1149</v>
      </c>
      <c r="F299" s="64">
        <f>VLOOKUP(G299,Items!J:L,3,FALSE)</f>
        <v>13</v>
      </c>
      <c r="G299" s="31" t="s">
        <v>929</v>
      </c>
      <c r="H299" s="31" t="s">
        <v>1109</v>
      </c>
      <c r="I299" s="64">
        <v>0</v>
      </c>
      <c r="J299" s="31"/>
      <c r="K299" s="31" t="s">
        <v>922</v>
      </c>
      <c r="L299" s="32" t="s">
        <v>935</v>
      </c>
      <c r="M299" s="32" t="s">
        <v>1043</v>
      </c>
      <c r="N299" s="61">
        <f>VLOOKUP(O299,Clubs!D:E,2,FALSE)</f>
        <v>9</v>
      </c>
      <c r="O299" s="32" t="s">
        <v>967</v>
      </c>
      <c r="P299" s="32">
        <v>3</v>
      </c>
      <c r="Q299" s="34" t="s">
        <v>491</v>
      </c>
      <c r="U299" s="30" t="str">
        <f>"c"&amp;N299&amp;"ag"&amp;D299&amp;"y2d10"&amp;I299</f>
        <v>c9ag3y2d100</v>
      </c>
      <c r="V299" s="30">
        <f>VLOOKUP(U299,Cohorts!A:B,2,FALSE)</f>
        <v>242</v>
      </c>
      <c r="W299" s="30" t="str">
        <f>"            [ 'cohort_id' =&gt; "&amp;V299&amp;",  'team_rank_id' =&gt; "&amp;P299&amp;" ],"</f>
        <v xml:space="preserve">            [ 'cohort_id' =&gt; 242,  'team_rank_id' =&gt; 3 ],</v>
      </c>
      <c r="X299" s="30" t="str">
        <f>"                'competition_id' =&gt; 1, // this is May 2021###                'age_group_id'   =&gt; "&amp;D299&amp;", ###                'start'          =&gt; '"&amp;TEXT(C299,"yyyy-mm-dd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299" s="30" t="str">
        <f t="shared" si="8"/>
        <v xml:space="preserve">            [ 'session_id' =&gt; 58, 'division_id' =&gt; 100 ],</v>
      </c>
      <c r="Z299" s="30" t="str">
        <f t="shared" si="9"/>
        <v xml:space="preserve">            [ 'session_id' =&gt;   58, 'team_rank_id' =&gt; 3 ],</v>
      </c>
    </row>
    <row r="300" spans="1:26" x14ac:dyDescent="0.2">
      <c r="A300" s="30">
        <v>6</v>
      </c>
      <c r="B300" s="30">
        <f>VLOOKUP(C300,Sessions!C:D,2,FALSE)</f>
        <v>58</v>
      </c>
      <c r="C300" s="31">
        <v>44326.75</v>
      </c>
      <c r="D300" s="64">
        <f>VLOOKUP(E300,'Age Groups'!B:C,2,FALSE)</f>
        <v>3</v>
      </c>
      <c r="E300" s="31" t="s">
        <v>1149</v>
      </c>
      <c r="F300" s="64">
        <f>VLOOKUP(G300,Items!J:L,3,FALSE)</f>
        <v>3</v>
      </c>
      <c r="G300" s="31" t="s">
        <v>928</v>
      </c>
      <c r="H300" s="31" t="s">
        <v>1110</v>
      </c>
      <c r="I300" s="64">
        <v>0</v>
      </c>
      <c r="J300" s="31"/>
      <c r="K300" s="31" t="s">
        <v>922</v>
      </c>
      <c r="L300" s="32" t="s">
        <v>935</v>
      </c>
      <c r="M300" s="32" t="s">
        <v>987</v>
      </c>
      <c r="N300" s="61">
        <f>VLOOKUP(O300,Clubs!D:E,2,FALSE)</f>
        <v>9</v>
      </c>
      <c r="O300" s="32" t="s">
        <v>967</v>
      </c>
      <c r="P300" s="32">
        <v>4</v>
      </c>
      <c r="Q300" s="35"/>
      <c r="U300" s="30" t="str">
        <f>"c"&amp;N300&amp;"ag"&amp;D300&amp;"y2d10"&amp;I300</f>
        <v>c9ag3y2d100</v>
      </c>
      <c r="V300" s="30">
        <f>VLOOKUP(U300,Cohorts!A:B,2,FALSE)</f>
        <v>242</v>
      </c>
      <c r="W300" s="30" t="str">
        <f>"            [ 'cohort_id' =&gt; "&amp;V300&amp;",  'team_rank_id' =&gt; "&amp;P300&amp;" ],"</f>
        <v xml:space="preserve">            [ 'cohort_id' =&gt; 242,  'team_rank_id' =&gt; 4 ],</v>
      </c>
      <c r="X300" s="30" t="str">
        <f>"                'competition_id' =&gt; 1, // this is May 2021###                'age_group_id'   =&gt; "&amp;D300&amp;", ###                'start'          =&gt; '"&amp;TEXT(C300,"yyyy-mm-dd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300" s="30" t="str">
        <f t="shared" si="8"/>
        <v xml:space="preserve">            [ 'session_id' =&gt; 58, 'division_id' =&gt; 100 ],</v>
      </c>
      <c r="Z300" s="30" t="str">
        <f t="shared" si="9"/>
        <v xml:space="preserve">            [ 'session_id' =&gt;   58, 'team_rank_id' =&gt; 4 ],</v>
      </c>
    </row>
    <row r="301" spans="1:26" x14ac:dyDescent="0.2">
      <c r="A301" s="30">
        <v>2</v>
      </c>
      <c r="B301" s="30">
        <f>VLOOKUP(C301,Sessions!C:D,2,FALSE)</f>
        <v>58</v>
      </c>
      <c r="C301" s="31">
        <v>44326.75</v>
      </c>
      <c r="D301" s="64">
        <f>VLOOKUP(E301,'Age Groups'!B:C,2,FALSE)</f>
        <v>3</v>
      </c>
      <c r="E301" s="31" t="s">
        <v>1149</v>
      </c>
      <c r="F301" s="64">
        <f>VLOOKUP(G301,Items!J:L,3,FALSE)</f>
        <v>1</v>
      </c>
      <c r="G301" s="31" t="s">
        <v>921</v>
      </c>
      <c r="H301" s="31" t="s">
        <v>1110</v>
      </c>
      <c r="I301" s="64">
        <v>0</v>
      </c>
      <c r="J301" s="31"/>
      <c r="K301" s="31" t="s">
        <v>922</v>
      </c>
      <c r="L301" s="32" t="s">
        <v>935</v>
      </c>
      <c r="M301" s="32" t="s">
        <v>987</v>
      </c>
      <c r="N301" s="61">
        <f>VLOOKUP(O301,Clubs!D:E,2,FALSE)</f>
        <v>14</v>
      </c>
      <c r="O301" s="32" t="s">
        <v>49</v>
      </c>
      <c r="P301" s="32" t="s">
        <v>1018</v>
      </c>
      <c r="Q301" s="35"/>
      <c r="U301" s="30" t="str">
        <f>"c"&amp;N301&amp;"ag"&amp;D301&amp;"y2d10"&amp;I301</f>
        <v>c14ag3y2d100</v>
      </c>
      <c r="V301" s="30">
        <f>VLOOKUP(U301,Cohorts!A:B,2,FALSE)</f>
        <v>35</v>
      </c>
      <c r="W301" s="30" t="str">
        <f>"            [ 'cohort_id' =&gt; "&amp;V301&amp;",  'team_rank_id' =&gt; "&amp;P301&amp;" ],"</f>
        <v xml:space="preserve">            [ 'cohort_id' =&gt; 35,  'team_rank_id' =&gt; 3 ],</v>
      </c>
      <c r="X301" s="30" t="str">
        <f>"                'competition_id' =&gt; 1, // this is May 2021###                'age_group_id'   =&gt; "&amp;D301&amp;", ###                'start'          =&gt; '"&amp;TEXT(C301,"yyyy-mm-dd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301" s="30" t="str">
        <f t="shared" si="8"/>
        <v xml:space="preserve">            [ 'session_id' =&gt; 58, 'division_id' =&gt; 100 ],</v>
      </c>
      <c r="Z301" s="30" t="str">
        <f t="shared" si="9"/>
        <v xml:space="preserve">            [ 'session_id' =&gt;   58, 'team_rank_id' =&gt; 3 ],</v>
      </c>
    </row>
    <row r="302" spans="1:26" x14ac:dyDescent="0.2">
      <c r="A302" s="30">
        <v>7</v>
      </c>
      <c r="B302" s="30">
        <f>VLOOKUP(C302,Sessions!C:D,2,FALSE)</f>
        <v>58</v>
      </c>
      <c r="C302" s="31">
        <v>44326.75</v>
      </c>
      <c r="D302" s="64">
        <f>VLOOKUP(E302,'Age Groups'!B:C,2,FALSE)</f>
        <v>3</v>
      </c>
      <c r="E302" s="31" t="s">
        <v>1149</v>
      </c>
      <c r="F302" s="64">
        <f>VLOOKUP(G302,Items!J:L,3,FALSE)</f>
        <v>3</v>
      </c>
      <c r="G302" s="31" t="s">
        <v>928</v>
      </c>
      <c r="H302" s="31" t="s">
        <v>1110</v>
      </c>
      <c r="I302" s="64">
        <v>0</v>
      </c>
      <c r="J302" s="31"/>
      <c r="K302" s="31" t="s">
        <v>922</v>
      </c>
      <c r="L302" s="32" t="s">
        <v>935</v>
      </c>
      <c r="M302" s="32" t="s">
        <v>1018</v>
      </c>
      <c r="N302" s="61">
        <f>VLOOKUP(O302,Clubs!D:E,2,FALSE)</f>
        <v>14</v>
      </c>
      <c r="O302" s="32" t="s">
        <v>49</v>
      </c>
      <c r="P302" s="32" t="s">
        <v>1018</v>
      </c>
      <c r="Q302" s="35"/>
      <c r="U302" s="30" t="str">
        <f>"c"&amp;N302&amp;"ag"&amp;D302&amp;"y2d10"&amp;I302</f>
        <v>c14ag3y2d100</v>
      </c>
      <c r="V302" s="30">
        <f>VLOOKUP(U302,Cohorts!A:B,2,FALSE)</f>
        <v>35</v>
      </c>
      <c r="W302" s="30" t="str">
        <f>"            [ 'cohort_id' =&gt; "&amp;V302&amp;",  'team_rank_id' =&gt; "&amp;P302&amp;" ],"</f>
        <v xml:space="preserve">            [ 'cohort_id' =&gt; 35,  'team_rank_id' =&gt; 3 ],</v>
      </c>
      <c r="X302" s="30" t="str">
        <f>"                'competition_id' =&gt; 1, // this is May 2021###                'age_group_id'   =&gt; "&amp;D302&amp;", ###                'start'          =&gt; '"&amp;TEXT(C302,"yyyy-mm-dd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302" s="30" t="str">
        <f t="shared" si="8"/>
        <v xml:space="preserve">            [ 'session_id' =&gt; 58, 'division_id' =&gt; 100 ],</v>
      </c>
      <c r="Z302" s="30" t="str">
        <f t="shared" si="9"/>
        <v xml:space="preserve">            [ 'session_id' =&gt;   58, 'team_rank_id' =&gt; 3 ],</v>
      </c>
    </row>
    <row r="303" spans="1:26" ht="17" x14ac:dyDescent="0.2">
      <c r="A303" s="30">
        <v>11</v>
      </c>
      <c r="B303" s="30">
        <f>VLOOKUP(C303,Sessions!C:D,2,FALSE)</f>
        <v>58</v>
      </c>
      <c r="C303" s="31">
        <v>44326.75</v>
      </c>
      <c r="D303" s="64">
        <f>VLOOKUP(E303,'Age Groups'!B:C,2,FALSE)</f>
        <v>3</v>
      </c>
      <c r="E303" s="31" t="s">
        <v>1149</v>
      </c>
      <c r="F303" s="64">
        <f>VLOOKUP(G303,Items!J:L,3,FALSE)</f>
        <v>13</v>
      </c>
      <c r="G303" s="31" t="s">
        <v>929</v>
      </c>
      <c r="H303" s="31" t="s">
        <v>1109</v>
      </c>
      <c r="I303" s="64">
        <v>0</v>
      </c>
      <c r="J303" s="31"/>
      <c r="K303" s="31" t="s">
        <v>922</v>
      </c>
      <c r="L303" s="32" t="s">
        <v>935</v>
      </c>
      <c r="M303" s="32" t="s">
        <v>987</v>
      </c>
      <c r="N303" s="61">
        <f>VLOOKUP(O303,Clubs!D:E,2,FALSE)</f>
        <v>14</v>
      </c>
      <c r="O303" s="32" t="s">
        <v>49</v>
      </c>
      <c r="P303" s="32" t="s">
        <v>1018</v>
      </c>
      <c r="Q303" s="34" t="s">
        <v>489</v>
      </c>
      <c r="U303" s="30" t="str">
        <f>"c"&amp;N303&amp;"ag"&amp;D303&amp;"y2d10"&amp;I303</f>
        <v>c14ag3y2d100</v>
      </c>
      <c r="V303" s="30">
        <f>VLOOKUP(U303,Cohorts!A:B,2,FALSE)</f>
        <v>35</v>
      </c>
      <c r="W303" s="30" t="str">
        <f>"            [ 'cohort_id' =&gt; "&amp;V303&amp;",  'team_rank_id' =&gt; "&amp;P303&amp;" ],"</f>
        <v xml:space="preserve">            [ 'cohort_id' =&gt; 35,  'team_rank_id' =&gt; 3 ],</v>
      </c>
      <c r="X303" s="30" t="str">
        <f>"                'competition_id' =&gt; 1, // this is May 2021###                'age_group_id'   =&gt; "&amp;D303&amp;", ###                'start'          =&gt; '"&amp;TEXT(C303,"yyyy-mm-dd hh:mm:ss")&amp;"', ###            ], ["</f>
        <v xml:space="preserve">                'competition_id' =&gt; 1, // this is May 2021###                'age_group_id'   =&gt; 3, ###                'start'          =&gt; '2021-05-10 18:00:00', ###            ], [</v>
      </c>
      <c r="Y303" s="30" t="str">
        <f t="shared" si="8"/>
        <v xml:space="preserve">            [ 'session_id' =&gt; 58, 'division_id' =&gt; 100 ],</v>
      </c>
      <c r="Z303" s="30" t="str">
        <f t="shared" si="9"/>
        <v xml:space="preserve">            [ 'session_id' =&gt;   58, 'team_rank_id' =&gt; 3 ],</v>
      </c>
    </row>
    <row r="304" spans="1:26" x14ac:dyDescent="0.2">
      <c r="A304" s="30">
        <v>422</v>
      </c>
      <c r="B304" s="30">
        <f>VLOOKUP(C304,Sessions!C:D,2,FALSE)</f>
        <v>64</v>
      </c>
      <c r="C304" s="31">
        <v>44344.8125</v>
      </c>
      <c r="D304" s="64">
        <f>VLOOKUP(E304,'Age Groups'!B:C,2,FALSE)</f>
        <v>4</v>
      </c>
      <c r="E304" s="31" t="s">
        <v>1092</v>
      </c>
      <c r="F304" s="64">
        <f>VLOOKUP(G304,Items!J:L,3,FALSE)</f>
        <v>4</v>
      </c>
      <c r="G304" s="31" t="s">
        <v>916</v>
      </c>
      <c r="H304" s="31" t="s">
        <v>1110</v>
      </c>
      <c r="I304" s="64">
        <v>0</v>
      </c>
      <c r="J304" s="31"/>
      <c r="K304" s="31" t="s">
        <v>922</v>
      </c>
      <c r="L304" s="32" t="s">
        <v>932</v>
      </c>
      <c r="M304" s="32" t="s">
        <v>1068</v>
      </c>
      <c r="N304" s="61">
        <f>VLOOKUP(O304,Clubs!D:E,2,FALSE)</f>
        <v>3</v>
      </c>
      <c r="O304" s="32" t="s">
        <v>1080</v>
      </c>
      <c r="P304" s="32" t="s">
        <v>939</v>
      </c>
      <c r="Q304" s="32"/>
      <c r="U304" s="30" t="str">
        <f>"c"&amp;N304&amp;"ag"&amp;D304&amp;"y2d10"&amp;I304</f>
        <v>c3ag4y2d100</v>
      </c>
      <c r="V304" s="30">
        <f>VLOOKUP(U304,Cohorts!A:B,2,FALSE)</f>
        <v>132</v>
      </c>
      <c r="W304" s="30" t="str">
        <f>"            [ 'cohort_id' =&gt; "&amp;V304&amp;",  'team_rank_id' =&gt; "&amp;P304&amp;" ],"</f>
        <v xml:space="preserve">            [ 'cohort_id' =&gt; 132,  'team_rank_id' =&gt; 1 ],</v>
      </c>
      <c r="X304" s="30" t="str">
        <f>"                'competition_id' =&gt; 1, // this is May 2021###                'age_group_id'   =&gt; "&amp;D304&amp;", ###                'start'          =&gt; '"&amp;TEXT(C304,"yyyy-mm-dd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04" s="30" t="str">
        <f t="shared" si="8"/>
        <v xml:space="preserve">            [ 'session_id' =&gt; 64, 'division_id' =&gt; 100 ],</v>
      </c>
      <c r="Z304" s="30" t="str">
        <f t="shared" si="9"/>
        <v xml:space="preserve">            [ 'session_id' =&gt;   64, 'team_rank_id' =&gt; 1 ],</v>
      </c>
    </row>
    <row r="305" spans="1:26" x14ac:dyDescent="0.2">
      <c r="A305" s="30">
        <v>428</v>
      </c>
      <c r="B305" s="30">
        <f>VLOOKUP(C305,Sessions!C:D,2,FALSE)</f>
        <v>64</v>
      </c>
      <c r="C305" s="31">
        <v>44344.8125</v>
      </c>
      <c r="D305" s="64">
        <f>VLOOKUP(E305,'Age Groups'!B:C,2,FALSE)</f>
        <v>4</v>
      </c>
      <c r="E305" s="31" t="s">
        <v>1092</v>
      </c>
      <c r="F305" s="64">
        <f>VLOOKUP(G305,Items!J:L,3,FALSE)</f>
        <v>2</v>
      </c>
      <c r="G305" s="31" t="s">
        <v>924</v>
      </c>
      <c r="H305" s="31" t="s">
        <v>1110</v>
      </c>
      <c r="I305" s="64">
        <v>0</v>
      </c>
      <c r="J305" s="31"/>
      <c r="K305" s="31" t="s">
        <v>922</v>
      </c>
      <c r="L305" s="32" t="s">
        <v>932</v>
      </c>
      <c r="M305" s="32" t="s">
        <v>1068</v>
      </c>
      <c r="N305" s="61">
        <f>VLOOKUP(O305,Clubs!D:E,2,FALSE)</f>
        <v>3</v>
      </c>
      <c r="O305" s="32" t="s">
        <v>1080</v>
      </c>
      <c r="P305" s="32" t="s">
        <v>939</v>
      </c>
      <c r="Q305" s="32"/>
      <c r="U305" s="30" t="str">
        <f>"c"&amp;N305&amp;"ag"&amp;D305&amp;"y2d10"&amp;I305</f>
        <v>c3ag4y2d100</v>
      </c>
      <c r="V305" s="30">
        <f>VLOOKUP(U305,Cohorts!A:B,2,FALSE)</f>
        <v>132</v>
      </c>
      <c r="W305" s="30" t="str">
        <f>"            [ 'cohort_id' =&gt; "&amp;V305&amp;",  'team_rank_id' =&gt; "&amp;P305&amp;" ],"</f>
        <v xml:space="preserve">            [ 'cohort_id' =&gt; 132,  'team_rank_id' =&gt; 1 ],</v>
      </c>
      <c r="X305" s="30" t="str">
        <f>"                'competition_id' =&gt; 1, // this is May 2021###                'age_group_id'   =&gt; "&amp;D305&amp;", ###                'start'          =&gt; '"&amp;TEXT(C305,"yyyy-mm-dd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05" s="30" t="str">
        <f t="shared" si="8"/>
        <v xml:space="preserve">            [ 'session_id' =&gt; 64, 'division_id' =&gt; 100 ],</v>
      </c>
      <c r="Z305" s="30" t="str">
        <f t="shared" si="9"/>
        <v xml:space="preserve">            [ 'session_id' =&gt;   64, 'team_rank_id' =&gt; 1 ],</v>
      </c>
    </row>
    <row r="306" spans="1:26" ht="17" x14ac:dyDescent="0.2">
      <c r="A306" s="30">
        <v>434</v>
      </c>
      <c r="B306" s="30">
        <f>VLOOKUP(C306,Sessions!C:D,2,FALSE)</f>
        <v>64</v>
      </c>
      <c r="C306" s="31">
        <v>44344.8125</v>
      </c>
      <c r="D306" s="64">
        <f>VLOOKUP(E306,'Age Groups'!B:C,2,FALSE)</f>
        <v>4</v>
      </c>
      <c r="E306" s="31" t="s">
        <v>1092</v>
      </c>
      <c r="F306" s="64">
        <f>VLOOKUP(G306,Items!J:L,3,FALSE)</f>
        <v>8</v>
      </c>
      <c r="G306" s="31" t="s">
        <v>920</v>
      </c>
      <c r="H306" s="31" t="s">
        <v>1109</v>
      </c>
      <c r="I306" s="64">
        <v>0</v>
      </c>
      <c r="J306" s="31"/>
      <c r="K306" s="31" t="s">
        <v>922</v>
      </c>
      <c r="L306" s="32" t="s">
        <v>932</v>
      </c>
      <c r="M306" s="32" t="s">
        <v>1068</v>
      </c>
      <c r="N306" s="61">
        <f>VLOOKUP(O306,Clubs!D:E,2,FALSE)</f>
        <v>3</v>
      </c>
      <c r="O306" s="32" t="s">
        <v>1080</v>
      </c>
      <c r="P306" s="32" t="s">
        <v>939</v>
      </c>
      <c r="Q306" s="34" t="s">
        <v>907</v>
      </c>
      <c r="U306" s="30" t="str">
        <f>"c"&amp;N306&amp;"ag"&amp;D306&amp;"y2d10"&amp;I306</f>
        <v>c3ag4y2d100</v>
      </c>
      <c r="V306" s="30">
        <f>VLOOKUP(U306,Cohorts!A:B,2,FALSE)</f>
        <v>132</v>
      </c>
      <c r="W306" s="30" t="str">
        <f>"            [ 'cohort_id' =&gt; "&amp;V306&amp;",  'team_rank_id' =&gt; "&amp;P306&amp;" ],"</f>
        <v xml:space="preserve">            [ 'cohort_id' =&gt; 132,  'team_rank_id' =&gt; 1 ],</v>
      </c>
      <c r="X306" s="30" t="str">
        <f>"                'competition_id' =&gt; 1, // this is May 2021###                'age_group_id'   =&gt; "&amp;D306&amp;", ###                'start'          =&gt; '"&amp;TEXT(C306,"yyyy-mm-dd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06" s="30" t="str">
        <f t="shared" si="8"/>
        <v xml:space="preserve">            [ 'session_id' =&gt; 64, 'division_id' =&gt; 100 ],</v>
      </c>
      <c r="Z306" s="30" t="str">
        <f t="shared" si="9"/>
        <v xml:space="preserve">            [ 'session_id' =&gt;   64, 'team_rank_id' =&gt; 1 ],</v>
      </c>
    </row>
    <row r="307" spans="1:26" x14ac:dyDescent="0.2">
      <c r="A307" s="30">
        <v>419</v>
      </c>
      <c r="B307" s="30">
        <f>VLOOKUP(C307,Sessions!C:D,2,FALSE)</f>
        <v>64</v>
      </c>
      <c r="C307" s="31">
        <v>44344.8125</v>
      </c>
      <c r="D307" s="64">
        <f>VLOOKUP(E307,'Age Groups'!B:C,2,FALSE)</f>
        <v>4</v>
      </c>
      <c r="E307" s="31" t="s">
        <v>1092</v>
      </c>
      <c r="F307" s="64">
        <f>VLOOKUP(G307,Items!J:L,3,FALSE)</f>
        <v>4</v>
      </c>
      <c r="G307" s="31" t="s">
        <v>916</v>
      </c>
      <c r="H307" s="31" t="s">
        <v>1110</v>
      </c>
      <c r="I307" s="64">
        <v>0</v>
      </c>
      <c r="J307" s="31"/>
      <c r="K307" s="31" t="s">
        <v>922</v>
      </c>
      <c r="L307" s="61" t="s">
        <v>932</v>
      </c>
      <c r="M307" s="61" t="s">
        <v>1018</v>
      </c>
      <c r="N307" s="61">
        <f>VLOOKUP(O307,Clubs!D:E,2,FALSE)</f>
        <v>36</v>
      </c>
      <c r="O307" s="61" t="s">
        <v>131</v>
      </c>
      <c r="P307" s="61">
        <v>1</v>
      </c>
      <c r="Q307" s="32"/>
      <c r="U307" s="30" t="str">
        <f>"c"&amp;N307&amp;"ag"&amp;D307&amp;"y2d10"&amp;I307</f>
        <v>c36ag4y2d100</v>
      </c>
      <c r="V307" s="30">
        <f>VLOOKUP(U307,Cohorts!A:B,2,FALSE)</f>
        <v>165</v>
      </c>
      <c r="W307" s="30" t="str">
        <f>"            [ 'cohort_id' =&gt; "&amp;V307&amp;",  'team_rank_id' =&gt; "&amp;P307&amp;" ],"</f>
        <v xml:space="preserve">            [ 'cohort_id' =&gt; 165,  'team_rank_id' =&gt; 1 ],</v>
      </c>
      <c r="X307" s="30" t="str">
        <f>"                'competition_id' =&gt; 1, // this is May 2021###                'age_group_id'   =&gt; "&amp;D307&amp;", ###                'start'          =&gt; '"&amp;TEXT(C307,"yyyy-mm-dd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07" s="30" t="str">
        <f t="shared" si="8"/>
        <v xml:space="preserve">            [ 'session_id' =&gt; 64, 'division_id' =&gt; 100 ],</v>
      </c>
      <c r="Z307" s="30" t="str">
        <f t="shared" si="9"/>
        <v xml:space="preserve">            [ 'session_id' =&gt;   64, 'team_rank_id' =&gt; 1 ],</v>
      </c>
    </row>
    <row r="308" spans="1:26" x14ac:dyDescent="0.2">
      <c r="A308" s="30">
        <v>426</v>
      </c>
      <c r="B308" s="30">
        <f>VLOOKUP(C308,Sessions!C:D,2,FALSE)</f>
        <v>64</v>
      </c>
      <c r="C308" s="31">
        <v>44344.8125</v>
      </c>
      <c r="D308" s="64">
        <f>VLOOKUP(E308,'Age Groups'!B:C,2,FALSE)</f>
        <v>4</v>
      </c>
      <c r="E308" s="31" t="s">
        <v>1092</v>
      </c>
      <c r="F308" s="64">
        <f>VLOOKUP(G308,Items!J:L,3,FALSE)</f>
        <v>2</v>
      </c>
      <c r="G308" s="31" t="s">
        <v>924</v>
      </c>
      <c r="H308" s="31" t="s">
        <v>1110</v>
      </c>
      <c r="I308" s="64">
        <v>0</v>
      </c>
      <c r="J308" s="31"/>
      <c r="K308" s="31" t="s">
        <v>922</v>
      </c>
      <c r="L308" s="61" t="s">
        <v>932</v>
      </c>
      <c r="M308" s="61" t="s">
        <v>1043</v>
      </c>
      <c r="N308" s="61">
        <f>VLOOKUP(O308,Clubs!D:E,2,FALSE)</f>
        <v>36</v>
      </c>
      <c r="O308" s="61" t="s">
        <v>131</v>
      </c>
      <c r="P308" s="61">
        <v>1</v>
      </c>
      <c r="Q308" s="32"/>
      <c r="U308" s="30" t="str">
        <f>"c"&amp;N308&amp;"ag"&amp;D308&amp;"y2d10"&amp;I308</f>
        <v>c36ag4y2d100</v>
      </c>
      <c r="V308" s="30">
        <f>VLOOKUP(U308,Cohorts!A:B,2,FALSE)</f>
        <v>165</v>
      </c>
      <c r="W308" s="30" t="str">
        <f>"            [ 'cohort_id' =&gt; "&amp;V308&amp;",  'team_rank_id' =&gt; "&amp;P308&amp;" ],"</f>
        <v xml:space="preserve">            [ 'cohort_id' =&gt; 165,  'team_rank_id' =&gt; 1 ],</v>
      </c>
      <c r="X308" s="30" t="str">
        <f>"                'competition_id' =&gt; 1, // this is May 2021###                'age_group_id'   =&gt; "&amp;D308&amp;", ###                'start'          =&gt; '"&amp;TEXT(C308,"yyyy-mm-dd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08" s="30" t="str">
        <f t="shared" si="8"/>
        <v xml:space="preserve">            [ 'session_id' =&gt; 64, 'division_id' =&gt; 100 ],</v>
      </c>
      <c r="Z308" s="30" t="str">
        <f t="shared" si="9"/>
        <v xml:space="preserve">            [ 'session_id' =&gt;   64, 'team_rank_id' =&gt; 1 ],</v>
      </c>
    </row>
    <row r="309" spans="1:26" ht="17" x14ac:dyDescent="0.2">
      <c r="A309" s="30">
        <v>431</v>
      </c>
      <c r="B309" s="30">
        <f>VLOOKUP(C309,Sessions!C:D,2,FALSE)</f>
        <v>64</v>
      </c>
      <c r="C309" s="31">
        <v>44344.8125</v>
      </c>
      <c r="D309" s="64">
        <f>VLOOKUP(E309,'Age Groups'!B:C,2,FALSE)</f>
        <v>4</v>
      </c>
      <c r="E309" s="31" t="s">
        <v>1092</v>
      </c>
      <c r="F309" s="64">
        <f>VLOOKUP(G309,Items!J:L,3,FALSE)</f>
        <v>8</v>
      </c>
      <c r="G309" s="31" t="s">
        <v>920</v>
      </c>
      <c r="H309" s="31" t="s">
        <v>1109</v>
      </c>
      <c r="I309" s="64">
        <v>0</v>
      </c>
      <c r="J309" s="31"/>
      <c r="K309" s="31" t="s">
        <v>922</v>
      </c>
      <c r="L309" s="61" t="s">
        <v>932</v>
      </c>
      <c r="M309" s="61" t="s">
        <v>1018</v>
      </c>
      <c r="N309" s="61">
        <f>VLOOKUP(O309,Clubs!D:E,2,FALSE)</f>
        <v>36</v>
      </c>
      <c r="O309" s="61" t="s">
        <v>131</v>
      </c>
      <c r="P309" s="61">
        <v>1</v>
      </c>
      <c r="Q309" s="34" t="s">
        <v>904</v>
      </c>
      <c r="U309" s="30" t="str">
        <f>"c"&amp;N309&amp;"ag"&amp;D309&amp;"y2d10"&amp;I309</f>
        <v>c36ag4y2d100</v>
      </c>
      <c r="V309" s="30">
        <f>VLOOKUP(U309,Cohorts!A:B,2,FALSE)</f>
        <v>165</v>
      </c>
      <c r="W309" s="30" t="str">
        <f>"            [ 'cohort_id' =&gt; "&amp;V309&amp;",  'team_rank_id' =&gt; "&amp;P309&amp;" ],"</f>
        <v xml:space="preserve">            [ 'cohort_id' =&gt; 165,  'team_rank_id' =&gt; 1 ],</v>
      </c>
      <c r="X309" s="30" t="str">
        <f>"                'competition_id' =&gt; 1, // this is May 2021###                'age_group_id'   =&gt; "&amp;D309&amp;", ###                'start'          =&gt; '"&amp;TEXT(C309,"yyyy-mm-dd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09" s="30" t="str">
        <f t="shared" si="8"/>
        <v xml:space="preserve">            [ 'session_id' =&gt; 64, 'division_id' =&gt; 100 ],</v>
      </c>
      <c r="Z309" s="30" t="str">
        <f t="shared" si="9"/>
        <v xml:space="preserve">            [ 'session_id' =&gt;   64, 'team_rank_id' =&gt; 1 ],</v>
      </c>
    </row>
    <row r="310" spans="1:26" x14ac:dyDescent="0.2">
      <c r="A310" s="30">
        <v>420</v>
      </c>
      <c r="B310" s="30">
        <f>VLOOKUP(C310,Sessions!C:D,2,FALSE)</f>
        <v>64</v>
      </c>
      <c r="C310" s="31">
        <v>44344.8125</v>
      </c>
      <c r="D310" s="64">
        <f>VLOOKUP(E310,'Age Groups'!B:C,2,FALSE)</f>
        <v>4</v>
      </c>
      <c r="E310" s="31" t="s">
        <v>1092</v>
      </c>
      <c r="F310" s="64">
        <f>VLOOKUP(G310,Items!J:L,3,FALSE)</f>
        <v>4</v>
      </c>
      <c r="G310" s="31" t="s">
        <v>916</v>
      </c>
      <c r="H310" s="31" t="s">
        <v>1110</v>
      </c>
      <c r="I310" s="64">
        <v>0</v>
      </c>
      <c r="J310" s="31"/>
      <c r="K310" s="31" t="s">
        <v>922</v>
      </c>
      <c r="L310" s="61" t="s">
        <v>932</v>
      </c>
      <c r="M310" s="61" t="s">
        <v>1043</v>
      </c>
      <c r="N310" s="61">
        <f>VLOOKUP(O310,Clubs!D:E,2,FALSE)</f>
        <v>12</v>
      </c>
      <c r="O310" s="61" t="s">
        <v>975</v>
      </c>
      <c r="P310" s="61">
        <v>1</v>
      </c>
      <c r="Q310" s="32"/>
      <c r="U310" s="30" t="str">
        <f>"c"&amp;N310&amp;"ag"&amp;D310&amp;"y2d10"&amp;I310</f>
        <v>c12ag4y2d100</v>
      </c>
      <c r="V310" s="30">
        <f>VLOOKUP(U310,Cohorts!A:B,2,FALSE)</f>
        <v>21</v>
      </c>
      <c r="W310" s="30" t="str">
        <f>"            [ 'cohort_id' =&gt; "&amp;V310&amp;",  'team_rank_id' =&gt; "&amp;P310&amp;" ],"</f>
        <v xml:space="preserve">            [ 'cohort_id' =&gt; 21,  'team_rank_id' =&gt; 1 ],</v>
      </c>
      <c r="X310" s="30" t="str">
        <f>"                'competition_id' =&gt; 1, // this is May 2021###                'age_group_id'   =&gt; "&amp;D310&amp;", ###                'start'          =&gt; '"&amp;TEXT(C310,"yyyy-mm-dd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0" s="30" t="str">
        <f t="shared" si="8"/>
        <v xml:space="preserve">            [ 'session_id' =&gt; 64, 'division_id' =&gt; 100 ],</v>
      </c>
      <c r="Z310" s="30" t="str">
        <f t="shared" si="9"/>
        <v xml:space="preserve">            [ 'session_id' =&gt;   64, 'team_rank_id' =&gt; 1 ],</v>
      </c>
    </row>
    <row r="311" spans="1:26" x14ac:dyDescent="0.2">
      <c r="A311" s="30">
        <v>424</v>
      </c>
      <c r="B311" s="30">
        <f>VLOOKUP(C311,Sessions!C:D,2,FALSE)</f>
        <v>64</v>
      </c>
      <c r="C311" s="31">
        <v>44344.8125</v>
      </c>
      <c r="D311" s="64">
        <f>VLOOKUP(E311,'Age Groups'!B:C,2,FALSE)</f>
        <v>4</v>
      </c>
      <c r="E311" s="31" t="s">
        <v>1092</v>
      </c>
      <c r="F311" s="64">
        <f>VLOOKUP(G311,Items!J:L,3,FALSE)</f>
        <v>2</v>
      </c>
      <c r="G311" s="31" t="s">
        <v>924</v>
      </c>
      <c r="H311" s="31" t="s">
        <v>1110</v>
      </c>
      <c r="I311" s="64">
        <v>0</v>
      </c>
      <c r="J311" s="31"/>
      <c r="K311" s="31" t="s">
        <v>922</v>
      </c>
      <c r="L311" s="61" t="s">
        <v>932</v>
      </c>
      <c r="M311" s="61" t="s">
        <v>987</v>
      </c>
      <c r="N311" s="61">
        <f>VLOOKUP(O311,Clubs!D:E,2,FALSE)</f>
        <v>12</v>
      </c>
      <c r="O311" s="61" t="s">
        <v>975</v>
      </c>
      <c r="P311" s="61">
        <v>1</v>
      </c>
      <c r="Q311" s="32"/>
      <c r="U311" s="30" t="str">
        <f>"c"&amp;N311&amp;"ag"&amp;D311&amp;"y2d10"&amp;I311</f>
        <v>c12ag4y2d100</v>
      </c>
      <c r="V311" s="30">
        <f>VLOOKUP(U311,Cohorts!A:B,2,FALSE)</f>
        <v>21</v>
      </c>
      <c r="W311" s="30" t="str">
        <f>"            [ 'cohort_id' =&gt; "&amp;V311&amp;",  'team_rank_id' =&gt; "&amp;P311&amp;" ],"</f>
        <v xml:space="preserve">            [ 'cohort_id' =&gt; 21,  'team_rank_id' =&gt; 1 ],</v>
      </c>
      <c r="X311" s="30" t="str">
        <f>"                'competition_id' =&gt; 1, // this is May 2021###                'age_group_id'   =&gt; "&amp;D311&amp;", ###                'start'          =&gt; '"&amp;TEXT(C311,"yyyy-mm-dd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1" s="30" t="str">
        <f t="shared" si="8"/>
        <v xml:space="preserve">            [ 'session_id' =&gt; 64, 'division_id' =&gt; 100 ],</v>
      </c>
      <c r="Z311" s="30" t="str">
        <f t="shared" si="9"/>
        <v xml:space="preserve">            [ 'session_id' =&gt;   64, 'team_rank_id' =&gt; 1 ],</v>
      </c>
    </row>
    <row r="312" spans="1:26" ht="17" x14ac:dyDescent="0.2">
      <c r="A312" s="30">
        <v>429</v>
      </c>
      <c r="B312" s="30">
        <f>VLOOKUP(C312,Sessions!C:D,2,FALSE)</f>
        <v>64</v>
      </c>
      <c r="C312" s="31">
        <v>44344.8125</v>
      </c>
      <c r="D312" s="64">
        <f>VLOOKUP(E312,'Age Groups'!B:C,2,FALSE)</f>
        <v>4</v>
      </c>
      <c r="E312" s="31" t="s">
        <v>1092</v>
      </c>
      <c r="F312" s="64">
        <f>VLOOKUP(G312,Items!J:L,3,FALSE)</f>
        <v>8</v>
      </c>
      <c r="G312" s="31" t="s">
        <v>920</v>
      </c>
      <c r="H312" s="31" t="s">
        <v>1109</v>
      </c>
      <c r="I312" s="64">
        <v>0</v>
      </c>
      <c r="J312" s="31"/>
      <c r="K312" s="31" t="s">
        <v>922</v>
      </c>
      <c r="L312" s="61" t="s">
        <v>932</v>
      </c>
      <c r="M312" s="61" t="s">
        <v>939</v>
      </c>
      <c r="N312" s="61">
        <f>VLOOKUP(O312,Clubs!D:E,2,FALSE)</f>
        <v>12</v>
      </c>
      <c r="O312" s="61" t="s">
        <v>975</v>
      </c>
      <c r="P312" s="61">
        <v>1</v>
      </c>
      <c r="Q312" s="34" t="s">
        <v>902</v>
      </c>
      <c r="U312" s="30" t="str">
        <f>"c"&amp;N312&amp;"ag"&amp;D312&amp;"y2d10"&amp;I312</f>
        <v>c12ag4y2d100</v>
      </c>
      <c r="V312" s="30">
        <f>VLOOKUP(U312,Cohorts!A:B,2,FALSE)</f>
        <v>21</v>
      </c>
      <c r="W312" s="30" t="str">
        <f>"            [ 'cohort_id' =&gt; "&amp;V312&amp;",  'team_rank_id' =&gt; "&amp;P312&amp;" ],"</f>
        <v xml:space="preserve">            [ 'cohort_id' =&gt; 21,  'team_rank_id' =&gt; 1 ],</v>
      </c>
      <c r="X312" s="30" t="str">
        <f>"                'competition_id' =&gt; 1, // this is May 2021###                'age_group_id'   =&gt; "&amp;D312&amp;", ###                'start'          =&gt; '"&amp;TEXT(C312,"yyyy-mm-dd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2" s="30" t="str">
        <f t="shared" si="8"/>
        <v xml:space="preserve">            [ 'session_id' =&gt; 64, 'division_id' =&gt; 100 ],</v>
      </c>
      <c r="Z312" s="30" t="str">
        <f t="shared" si="9"/>
        <v xml:space="preserve">            [ 'session_id' =&gt;   64, 'team_rank_id' =&gt; 1 ],</v>
      </c>
    </row>
    <row r="313" spans="1:26" x14ac:dyDescent="0.2">
      <c r="A313" s="30">
        <v>417</v>
      </c>
      <c r="B313" s="30">
        <f>VLOOKUP(C313,Sessions!C:D,2,FALSE)</f>
        <v>64</v>
      </c>
      <c r="C313" s="31">
        <v>44344.8125</v>
      </c>
      <c r="D313" s="64">
        <f>VLOOKUP(E313,'Age Groups'!B:C,2,FALSE)</f>
        <v>4</v>
      </c>
      <c r="E313" s="31" t="s">
        <v>1092</v>
      </c>
      <c r="F313" s="64">
        <f>VLOOKUP(G313,Items!J:L,3,FALSE)</f>
        <v>4</v>
      </c>
      <c r="G313" s="31" t="s">
        <v>916</v>
      </c>
      <c r="H313" s="31" t="s">
        <v>1110</v>
      </c>
      <c r="I313" s="64">
        <v>0</v>
      </c>
      <c r="J313" s="31"/>
      <c r="K313" s="31" t="s">
        <v>922</v>
      </c>
      <c r="L313" s="61" t="s">
        <v>932</v>
      </c>
      <c r="M313" s="61" t="s">
        <v>939</v>
      </c>
      <c r="N313" s="61">
        <f>VLOOKUP(O313,Clubs!D:E,2,FALSE)</f>
        <v>8</v>
      </c>
      <c r="O313" s="61" t="s">
        <v>950</v>
      </c>
      <c r="P313" s="61">
        <v>1</v>
      </c>
      <c r="Q313" s="32"/>
      <c r="U313" s="30" t="str">
        <f>"c"&amp;N313&amp;"ag"&amp;D313&amp;"y2d10"&amp;I313</f>
        <v>c8ag4y2d100</v>
      </c>
      <c r="V313" s="30">
        <f>VLOOKUP(U313,Cohorts!A:B,2,FALSE)</f>
        <v>236</v>
      </c>
      <c r="W313" s="30" t="str">
        <f>"            [ 'cohort_id' =&gt; "&amp;V313&amp;",  'team_rank_id' =&gt; "&amp;P313&amp;" ],"</f>
        <v xml:space="preserve">            [ 'cohort_id' =&gt; 236,  'team_rank_id' =&gt; 1 ],</v>
      </c>
      <c r="X313" s="30" t="str">
        <f>"                'competition_id' =&gt; 1, // this is May 2021###                'age_group_id'   =&gt; "&amp;D313&amp;", ###                'start'          =&gt; '"&amp;TEXT(C313,"yyyy-mm-dd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3" s="30" t="str">
        <f t="shared" si="8"/>
        <v xml:space="preserve">            [ 'session_id' =&gt; 64, 'division_id' =&gt; 100 ],</v>
      </c>
      <c r="Z313" s="30" t="str">
        <f t="shared" si="9"/>
        <v xml:space="preserve">            [ 'session_id' =&gt;   64, 'team_rank_id' =&gt; 1 ],</v>
      </c>
    </row>
    <row r="314" spans="1:26" x14ac:dyDescent="0.2">
      <c r="A314" s="30">
        <v>425</v>
      </c>
      <c r="B314" s="30">
        <f>VLOOKUP(C314,Sessions!C:D,2,FALSE)</f>
        <v>64</v>
      </c>
      <c r="C314" s="31">
        <v>44344.8125</v>
      </c>
      <c r="D314" s="64">
        <f>VLOOKUP(E314,'Age Groups'!B:C,2,FALSE)</f>
        <v>4</v>
      </c>
      <c r="E314" s="31" t="s">
        <v>1092</v>
      </c>
      <c r="F314" s="64">
        <f>VLOOKUP(G314,Items!J:L,3,FALSE)</f>
        <v>2</v>
      </c>
      <c r="G314" s="31" t="s">
        <v>924</v>
      </c>
      <c r="H314" s="31" t="s">
        <v>1110</v>
      </c>
      <c r="I314" s="64">
        <v>0</v>
      </c>
      <c r="J314" s="31"/>
      <c r="K314" s="31" t="s">
        <v>922</v>
      </c>
      <c r="L314" s="61" t="s">
        <v>932</v>
      </c>
      <c r="M314" s="61" t="s">
        <v>1018</v>
      </c>
      <c r="N314" s="61">
        <f>VLOOKUP(O314,Clubs!D:E,2,FALSE)</f>
        <v>8</v>
      </c>
      <c r="O314" s="61" t="s">
        <v>950</v>
      </c>
      <c r="P314" s="61">
        <v>1</v>
      </c>
      <c r="Q314" s="32"/>
      <c r="U314" s="30" t="str">
        <f>"c"&amp;N314&amp;"ag"&amp;D314&amp;"y2d10"&amp;I314</f>
        <v>c8ag4y2d100</v>
      </c>
      <c r="V314" s="30">
        <f>VLOOKUP(U314,Cohorts!A:B,2,FALSE)</f>
        <v>236</v>
      </c>
      <c r="W314" s="30" t="str">
        <f>"            [ 'cohort_id' =&gt; "&amp;V314&amp;",  'team_rank_id' =&gt; "&amp;P314&amp;" ],"</f>
        <v xml:space="preserve">            [ 'cohort_id' =&gt; 236,  'team_rank_id' =&gt; 1 ],</v>
      </c>
      <c r="X314" s="30" t="str">
        <f>"                'competition_id' =&gt; 1, // this is May 2021###                'age_group_id'   =&gt; "&amp;D314&amp;", ###                'start'          =&gt; '"&amp;TEXT(C314,"yyyy-mm-dd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4" s="30" t="str">
        <f t="shared" si="8"/>
        <v xml:space="preserve">            [ 'session_id' =&gt; 64, 'division_id' =&gt; 100 ],</v>
      </c>
      <c r="Z314" s="30" t="str">
        <f t="shared" si="9"/>
        <v xml:space="preserve">            [ 'session_id' =&gt;   64, 'team_rank_id' =&gt; 1 ],</v>
      </c>
    </row>
    <row r="315" spans="1:26" ht="17" x14ac:dyDescent="0.2">
      <c r="A315" s="30">
        <v>432</v>
      </c>
      <c r="B315" s="30">
        <f>VLOOKUP(C315,Sessions!C:D,2,FALSE)</f>
        <v>64</v>
      </c>
      <c r="C315" s="31">
        <v>44344.8125</v>
      </c>
      <c r="D315" s="64">
        <f>VLOOKUP(E315,'Age Groups'!B:C,2,FALSE)</f>
        <v>4</v>
      </c>
      <c r="E315" s="31" t="s">
        <v>1092</v>
      </c>
      <c r="F315" s="64">
        <f>VLOOKUP(G315,Items!J:L,3,FALSE)</f>
        <v>8</v>
      </c>
      <c r="G315" s="31" t="s">
        <v>920</v>
      </c>
      <c r="H315" s="31" t="s">
        <v>1109</v>
      </c>
      <c r="I315" s="64">
        <v>0</v>
      </c>
      <c r="J315" s="31"/>
      <c r="K315" s="31" t="s">
        <v>922</v>
      </c>
      <c r="L315" s="61" t="s">
        <v>932</v>
      </c>
      <c r="M315" s="61" t="s">
        <v>1043</v>
      </c>
      <c r="N315" s="61">
        <f>VLOOKUP(O315,Clubs!D:E,2,FALSE)</f>
        <v>8</v>
      </c>
      <c r="O315" s="61" t="s">
        <v>950</v>
      </c>
      <c r="P315" s="61">
        <v>1</v>
      </c>
      <c r="Q315" s="34" t="s">
        <v>905</v>
      </c>
      <c r="U315" s="30" t="str">
        <f>"c"&amp;N315&amp;"ag"&amp;D315&amp;"y2d10"&amp;I315</f>
        <v>c8ag4y2d100</v>
      </c>
      <c r="V315" s="30">
        <f>VLOOKUP(U315,Cohorts!A:B,2,FALSE)</f>
        <v>236</v>
      </c>
      <c r="W315" s="30" t="str">
        <f>"            [ 'cohort_id' =&gt; "&amp;V315&amp;",  'team_rank_id' =&gt; "&amp;P315&amp;" ],"</f>
        <v xml:space="preserve">            [ 'cohort_id' =&gt; 236,  'team_rank_id' =&gt; 1 ],</v>
      </c>
      <c r="X315" s="30" t="str">
        <f>"                'competition_id' =&gt; 1, // this is May 2021###                'age_group_id'   =&gt; "&amp;D315&amp;", ###                'start'          =&gt; '"&amp;TEXT(C315,"yyyy-mm-dd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5" s="30" t="str">
        <f t="shared" si="8"/>
        <v xml:space="preserve">            [ 'session_id' =&gt; 64, 'division_id' =&gt; 100 ],</v>
      </c>
      <c r="Z315" s="30" t="str">
        <f t="shared" si="9"/>
        <v xml:space="preserve">            [ 'session_id' =&gt;   64, 'team_rank_id' =&gt; 1 ],</v>
      </c>
    </row>
    <row r="316" spans="1:26" x14ac:dyDescent="0.2">
      <c r="A316" s="30">
        <v>418</v>
      </c>
      <c r="B316" s="30">
        <f>VLOOKUP(C316,Sessions!C:D,2,FALSE)</f>
        <v>64</v>
      </c>
      <c r="C316" s="31">
        <v>44344.8125</v>
      </c>
      <c r="D316" s="64">
        <f>VLOOKUP(E316,'Age Groups'!B:C,2,FALSE)</f>
        <v>4</v>
      </c>
      <c r="E316" s="31" t="s">
        <v>1092</v>
      </c>
      <c r="F316" s="64">
        <f>VLOOKUP(G316,Items!J:L,3,FALSE)</f>
        <v>4</v>
      </c>
      <c r="G316" s="31" t="s">
        <v>916</v>
      </c>
      <c r="H316" s="31" t="s">
        <v>1110</v>
      </c>
      <c r="I316" s="64">
        <v>0</v>
      </c>
      <c r="J316" s="31"/>
      <c r="K316" s="31" t="s">
        <v>922</v>
      </c>
      <c r="L316" s="61" t="s">
        <v>932</v>
      </c>
      <c r="M316" s="61" t="s">
        <v>987</v>
      </c>
      <c r="N316" s="61">
        <f>VLOOKUP(O316,Clubs!D:E,2,FALSE)</f>
        <v>9</v>
      </c>
      <c r="O316" s="61" t="s">
        <v>967</v>
      </c>
      <c r="P316" s="61">
        <v>1</v>
      </c>
      <c r="Q316" s="32"/>
      <c r="U316" s="30" t="str">
        <f>"c"&amp;N316&amp;"ag"&amp;D316&amp;"y2d10"&amp;I316</f>
        <v>c9ag4y2d100</v>
      </c>
      <c r="V316" s="30">
        <f>VLOOKUP(U316,Cohorts!A:B,2,FALSE)</f>
        <v>244</v>
      </c>
      <c r="W316" s="30" t="str">
        <f>"            [ 'cohort_id' =&gt; "&amp;V316&amp;",  'team_rank_id' =&gt; "&amp;P316&amp;" ],"</f>
        <v xml:space="preserve">            [ 'cohort_id' =&gt; 244,  'team_rank_id' =&gt; 1 ],</v>
      </c>
      <c r="X316" s="30" t="str">
        <f>"                'competition_id' =&gt; 1, // this is May 2021###                'age_group_id'   =&gt; "&amp;D316&amp;", ###                'start'          =&gt; '"&amp;TEXT(C316,"yyyy-mm-dd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6" s="30" t="str">
        <f t="shared" si="8"/>
        <v xml:space="preserve">            [ 'session_id' =&gt; 64, 'division_id' =&gt; 100 ],</v>
      </c>
      <c r="Z316" s="30" t="str">
        <f t="shared" si="9"/>
        <v xml:space="preserve">            [ 'session_id' =&gt;   64, 'team_rank_id' =&gt; 1 ],</v>
      </c>
    </row>
    <row r="317" spans="1:26" x14ac:dyDescent="0.2">
      <c r="A317" s="30">
        <v>423</v>
      </c>
      <c r="B317" s="30">
        <f>VLOOKUP(C317,Sessions!C:D,2,FALSE)</f>
        <v>64</v>
      </c>
      <c r="C317" s="31">
        <v>44344.8125</v>
      </c>
      <c r="D317" s="64">
        <f>VLOOKUP(E317,'Age Groups'!B:C,2,FALSE)</f>
        <v>4</v>
      </c>
      <c r="E317" s="31" t="s">
        <v>1092</v>
      </c>
      <c r="F317" s="64">
        <f>VLOOKUP(G317,Items!J:L,3,FALSE)</f>
        <v>2</v>
      </c>
      <c r="G317" s="31" t="s">
        <v>924</v>
      </c>
      <c r="H317" s="31" t="s">
        <v>1110</v>
      </c>
      <c r="I317" s="64">
        <v>0</v>
      </c>
      <c r="J317" s="31"/>
      <c r="K317" s="31" t="s">
        <v>922</v>
      </c>
      <c r="L317" s="61" t="s">
        <v>932</v>
      </c>
      <c r="M317" s="61" t="s">
        <v>939</v>
      </c>
      <c r="N317" s="61">
        <f>VLOOKUP(O317,Clubs!D:E,2,FALSE)</f>
        <v>9</v>
      </c>
      <c r="O317" s="61" t="s">
        <v>967</v>
      </c>
      <c r="P317" s="61">
        <v>1</v>
      </c>
      <c r="Q317" s="32"/>
      <c r="U317" s="30" t="str">
        <f>"c"&amp;N317&amp;"ag"&amp;D317&amp;"y2d10"&amp;I317</f>
        <v>c9ag4y2d100</v>
      </c>
      <c r="V317" s="30">
        <f>VLOOKUP(U317,Cohorts!A:B,2,FALSE)</f>
        <v>244</v>
      </c>
      <c r="W317" s="30" t="str">
        <f>"            [ 'cohort_id' =&gt; "&amp;V317&amp;",  'team_rank_id' =&gt; "&amp;P317&amp;" ],"</f>
        <v xml:space="preserve">            [ 'cohort_id' =&gt; 244,  'team_rank_id' =&gt; 1 ],</v>
      </c>
      <c r="X317" s="30" t="str">
        <f>"                'competition_id' =&gt; 1, // this is May 2021###                'age_group_id'   =&gt; "&amp;D317&amp;", ###                'start'          =&gt; '"&amp;TEXT(C317,"yyyy-mm-dd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7" s="30" t="str">
        <f t="shared" si="8"/>
        <v xml:space="preserve">            [ 'session_id' =&gt; 64, 'division_id' =&gt; 100 ],</v>
      </c>
      <c r="Z317" s="30" t="str">
        <f t="shared" si="9"/>
        <v xml:space="preserve">            [ 'session_id' =&gt;   64, 'team_rank_id' =&gt; 1 ],</v>
      </c>
    </row>
    <row r="318" spans="1:26" ht="17" x14ac:dyDescent="0.2">
      <c r="A318" s="30">
        <v>430</v>
      </c>
      <c r="B318" s="30">
        <f>VLOOKUP(C318,Sessions!C:D,2,FALSE)</f>
        <v>64</v>
      </c>
      <c r="C318" s="31">
        <v>44344.8125</v>
      </c>
      <c r="D318" s="64">
        <f>VLOOKUP(E318,'Age Groups'!B:C,2,FALSE)</f>
        <v>4</v>
      </c>
      <c r="E318" s="31" t="s">
        <v>1092</v>
      </c>
      <c r="F318" s="64">
        <f>VLOOKUP(G318,Items!J:L,3,FALSE)</f>
        <v>8</v>
      </c>
      <c r="G318" s="31" t="s">
        <v>920</v>
      </c>
      <c r="H318" s="31" t="s">
        <v>1109</v>
      </c>
      <c r="I318" s="64">
        <v>0</v>
      </c>
      <c r="J318" s="31"/>
      <c r="K318" s="31" t="s">
        <v>922</v>
      </c>
      <c r="L318" s="61" t="s">
        <v>932</v>
      </c>
      <c r="M318" s="61" t="s">
        <v>987</v>
      </c>
      <c r="N318" s="61">
        <f>VLOOKUP(O318,Clubs!D:E,2,FALSE)</f>
        <v>9</v>
      </c>
      <c r="O318" s="61" t="s">
        <v>967</v>
      </c>
      <c r="P318" s="61">
        <v>1</v>
      </c>
      <c r="Q318" s="34" t="s">
        <v>903</v>
      </c>
      <c r="U318" s="30" t="str">
        <f>"c"&amp;N318&amp;"ag"&amp;D318&amp;"y2d10"&amp;I318</f>
        <v>c9ag4y2d100</v>
      </c>
      <c r="V318" s="30">
        <f>VLOOKUP(U318,Cohorts!A:B,2,FALSE)</f>
        <v>244</v>
      </c>
      <c r="W318" s="30" t="str">
        <f>"            [ 'cohort_id' =&gt; "&amp;V318&amp;",  'team_rank_id' =&gt; "&amp;P318&amp;" ],"</f>
        <v xml:space="preserve">            [ 'cohort_id' =&gt; 244,  'team_rank_id' =&gt; 1 ],</v>
      </c>
      <c r="X318" s="30" t="str">
        <f>"                'competition_id' =&gt; 1, // this is May 2021###                'age_group_id'   =&gt; "&amp;D318&amp;", ###                'start'          =&gt; '"&amp;TEXT(C318,"yyyy-mm-dd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8" s="30" t="str">
        <f t="shared" si="8"/>
        <v xml:space="preserve">            [ 'session_id' =&gt; 64, 'division_id' =&gt; 100 ],</v>
      </c>
      <c r="Z318" s="30" t="str">
        <f t="shared" si="9"/>
        <v xml:space="preserve">            [ 'session_id' =&gt;   64, 'team_rank_id' =&gt; 1 ],</v>
      </c>
    </row>
    <row r="319" spans="1:26" x14ac:dyDescent="0.2">
      <c r="A319" s="30">
        <v>421</v>
      </c>
      <c r="B319" s="30">
        <f>VLOOKUP(C319,Sessions!C:D,2,FALSE)</f>
        <v>64</v>
      </c>
      <c r="C319" s="31">
        <v>44344.8125</v>
      </c>
      <c r="D319" s="64">
        <f>VLOOKUP(E319,'Age Groups'!B:C,2,FALSE)</f>
        <v>4</v>
      </c>
      <c r="E319" s="31" t="s">
        <v>1092</v>
      </c>
      <c r="F319" s="64">
        <f>VLOOKUP(G319,Items!J:L,3,FALSE)</f>
        <v>4</v>
      </c>
      <c r="G319" s="31" t="s">
        <v>916</v>
      </c>
      <c r="H319" s="31" t="s">
        <v>1110</v>
      </c>
      <c r="I319" s="64">
        <v>0</v>
      </c>
      <c r="J319" s="31"/>
      <c r="K319" s="31" t="s">
        <v>922</v>
      </c>
      <c r="L319" s="61" t="s">
        <v>932</v>
      </c>
      <c r="M319" s="61" t="s">
        <v>1058</v>
      </c>
      <c r="N319" s="61">
        <f>VLOOKUP(O319,Clubs!D:E,2,FALSE)</f>
        <v>14</v>
      </c>
      <c r="O319" s="61" t="s">
        <v>49</v>
      </c>
      <c r="P319" s="61">
        <v>1</v>
      </c>
      <c r="Q319" s="32"/>
      <c r="U319" s="30" t="str">
        <f>"c"&amp;N319&amp;"ag"&amp;D319&amp;"y2d10"&amp;I319</f>
        <v>c14ag4y2d100</v>
      </c>
      <c r="V319" s="30">
        <f>VLOOKUP(U319,Cohorts!A:B,2,FALSE)</f>
        <v>37</v>
      </c>
      <c r="W319" s="30" t="str">
        <f>"            [ 'cohort_id' =&gt; "&amp;V319&amp;",  'team_rank_id' =&gt; "&amp;P319&amp;" ],"</f>
        <v xml:space="preserve">            [ 'cohort_id' =&gt; 37,  'team_rank_id' =&gt; 1 ],</v>
      </c>
      <c r="X319" s="30" t="str">
        <f>"                'competition_id' =&gt; 1, // this is May 2021###                'age_group_id'   =&gt; "&amp;D319&amp;", ###                'start'          =&gt; '"&amp;TEXT(C319,"yyyy-mm-dd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19" s="30" t="str">
        <f t="shared" si="8"/>
        <v xml:space="preserve">            [ 'session_id' =&gt; 64, 'division_id' =&gt; 100 ],</v>
      </c>
      <c r="Z319" s="30" t="str">
        <f t="shared" si="9"/>
        <v xml:space="preserve">            [ 'session_id' =&gt;   64, 'team_rank_id' =&gt; 1 ],</v>
      </c>
    </row>
    <row r="320" spans="1:26" x14ac:dyDescent="0.2">
      <c r="A320" s="30">
        <v>427</v>
      </c>
      <c r="B320" s="30">
        <f>VLOOKUP(C320,Sessions!C:D,2,FALSE)</f>
        <v>64</v>
      </c>
      <c r="C320" s="31">
        <v>44344.8125</v>
      </c>
      <c r="D320" s="64">
        <f>VLOOKUP(E320,'Age Groups'!B:C,2,FALSE)</f>
        <v>4</v>
      </c>
      <c r="E320" s="31" t="s">
        <v>1092</v>
      </c>
      <c r="F320" s="64">
        <f>VLOOKUP(G320,Items!J:L,3,FALSE)</f>
        <v>2</v>
      </c>
      <c r="G320" s="31" t="s">
        <v>924</v>
      </c>
      <c r="H320" s="31" t="s">
        <v>1110</v>
      </c>
      <c r="I320" s="64">
        <v>0</v>
      </c>
      <c r="J320" s="31"/>
      <c r="K320" s="31" t="s">
        <v>922</v>
      </c>
      <c r="L320" s="61" t="s">
        <v>932</v>
      </c>
      <c r="M320" s="61" t="s">
        <v>1058</v>
      </c>
      <c r="N320" s="61">
        <f>VLOOKUP(O320,Clubs!D:E,2,FALSE)</f>
        <v>14</v>
      </c>
      <c r="O320" s="61" t="s">
        <v>49</v>
      </c>
      <c r="P320" s="61">
        <v>1</v>
      </c>
      <c r="Q320" s="32"/>
      <c r="U320" s="30" t="str">
        <f>"c"&amp;N320&amp;"ag"&amp;D320&amp;"y2d10"&amp;I320</f>
        <v>c14ag4y2d100</v>
      </c>
      <c r="V320" s="30">
        <f>VLOOKUP(U320,Cohorts!A:B,2,FALSE)</f>
        <v>37</v>
      </c>
      <c r="W320" s="30" t="str">
        <f>"            [ 'cohort_id' =&gt; "&amp;V320&amp;",  'team_rank_id' =&gt; "&amp;P320&amp;" ],"</f>
        <v xml:space="preserve">            [ 'cohort_id' =&gt; 37,  'team_rank_id' =&gt; 1 ],</v>
      </c>
      <c r="X320" s="30" t="str">
        <f>"                'competition_id' =&gt; 1, // this is May 2021###                'age_group_id'   =&gt; "&amp;D320&amp;", ###                'start'          =&gt; '"&amp;TEXT(C320,"yyyy-mm-dd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20" s="30" t="str">
        <f t="shared" si="8"/>
        <v xml:space="preserve">            [ 'session_id' =&gt; 64, 'division_id' =&gt; 100 ],</v>
      </c>
      <c r="Z320" s="30" t="str">
        <f t="shared" si="9"/>
        <v xml:space="preserve">            [ 'session_id' =&gt;   64, 'team_rank_id' =&gt; 1 ],</v>
      </c>
    </row>
    <row r="321" spans="1:26" ht="17" x14ac:dyDescent="0.2">
      <c r="A321" s="30">
        <v>433</v>
      </c>
      <c r="B321" s="30">
        <f>VLOOKUP(C321,Sessions!C:D,2,FALSE)</f>
        <v>64</v>
      </c>
      <c r="C321" s="31">
        <v>44344.8125</v>
      </c>
      <c r="D321" s="64">
        <f>VLOOKUP(E321,'Age Groups'!B:C,2,FALSE)</f>
        <v>4</v>
      </c>
      <c r="E321" s="31" t="s">
        <v>1092</v>
      </c>
      <c r="F321" s="64">
        <f>VLOOKUP(G321,Items!J:L,3,FALSE)</f>
        <v>8</v>
      </c>
      <c r="G321" s="31" t="s">
        <v>920</v>
      </c>
      <c r="H321" s="31" t="s">
        <v>1109</v>
      </c>
      <c r="I321" s="64">
        <v>0</v>
      </c>
      <c r="J321" s="31"/>
      <c r="K321" s="31" t="s">
        <v>922</v>
      </c>
      <c r="L321" s="61" t="s">
        <v>932</v>
      </c>
      <c r="M321" s="61" t="s">
        <v>1058</v>
      </c>
      <c r="N321" s="61">
        <f>VLOOKUP(O321,Clubs!D:E,2,FALSE)</f>
        <v>14</v>
      </c>
      <c r="O321" s="61" t="s">
        <v>49</v>
      </c>
      <c r="P321" s="61">
        <v>1</v>
      </c>
      <c r="Q321" s="34" t="s">
        <v>906</v>
      </c>
      <c r="U321" s="30" t="str">
        <f>"c"&amp;N321&amp;"ag"&amp;D321&amp;"y2d10"&amp;I321</f>
        <v>c14ag4y2d100</v>
      </c>
      <c r="V321" s="30">
        <f>VLOOKUP(U321,Cohorts!A:B,2,FALSE)</f>
        <v>37</v>
      </c>
      <c r="W321" s="30" t="str">
        <f>"            [ 'cohort_id' =&gt; "&amp;V321&amp;",  'team_rank_id' =&gt; "&amp;P321&amp;" ],"</f>
        <v xml:space="preserve">            [ 'cohort_id' =&gt; 37,  'team_rank_id' =&gt; 1 ],</v>
      </c>
      <c r="X321" s="30" t="str">
        <f>"                'competition_id' =&gt; 1, // this is May 2021###                'age_group_id'   =&gt; "&amp;D321&amp;", ###                'start'          =&gt; '"&amp;TEXT(C321,"yyyy-mm-dd hh:mm:ss")&amp;"', ###            ], ["</f>
        <v xml:space="preserve">                'competition_id' =&gt; 1, // this is May 2021###                'age_group_id'   =&gt; 4, ###                'start'          =&gt; '2021-05-28 19:30:00', ###            ], [</v>
      </c>
      <c r="Y321" s="30" t="str">
        <f t="shared" si="8"/>
        <v xml:space="preserve">            [ 'session_id' =&gt; 64, 'division_id' =&gt; 100 ],</v>
      </c>
      <c r="Z321" s="30" t="str">
        <f t="shared" si="9"/>
        <v xml:space="preserve">            [ 'session_id' =&gt;   64, 'team_rank_id' =&gt; 1 ],</v>
      </c>
    </row>
    <row r="322" spans="1:26" x14ac:dyDescent="0.2">
      <c r="A322" s="30">
        <v>404</v>
      </c>
      <c r="B322" s="30">
        <f>VLOOKUP(C322,Sessions!C:D,2,FALSE)</f>
        <v>67</v>
      </c>
      <c r="C322" s="31">
        <v>44344.75</v>
      </c>
      <c r="D322" s="64">
        <f>VLOOKUP(E322,'Age Groups'!B:C,2,FALSE)</f>
        <v>4</v>
      </c>
      <c r="E322" s="31" t="s">
        <v>1092</v>
      </c>
      <c r="F322" s="64">
        <f>VLOOKUP(G322,Items!J:L,3,FALSE)</f>
        <v>4</v>
      </c>
      <c r="G322" s="31" t="s">
        <v>916</v>
      </c>
      <c r="H322" s="31" t="s">
        <v>1110</v>
      </c>
      <c r="I322" s="64">
        <v>0</v>
      </c>
      <c r="J322" s="31"/>
      <c r="K322" s="31" t="s">
        <v>922</v>
      </c>
      <c r="L322" s="32" t="s">
        <v>934</v>
      </c>
      <c r="M322" s="32" t="s">
        <v>987</v>
      </c>
      <c r="N322" s="61">
        <f>VLOOKUP(O322,Clubs!D:E,2,FALSE)</f>
        <v>3</v>
      </c>
      <c r="O322" s="32" t="s">
        <v>1080</v>
      </c>
      <c r="P322" s="32" t="s">
        <v>987</v>
      </c>
      <c r="Q322" s="32"/>
      <c r="U322" s="30" t="str">
        <f>"c"&amp;N322&amp;"ag"&amp;D322&amp;"y2d10"&amp;I322</f>
        <v>c3ag4y2d100</v>
      </c>
      <c r="V322" s="30">
        <f>VLOOKUP(U322,Cohorts!A:B,2,FALSE)</f>
        <v>132</v>
      </c>
      <c r="W322" s="30" t="str">
        <f>"            [ 'cohort_id' =&gt; "&amp;V322&amp;",  'team_rank_id' =&gt; "&amp;P322&amp;" ],"</f>
        <v xml:space="preserve">            [ 'cohort_id' =&gt; 132,  'team_rank_id' =&gt; 2 ],</v>
      </c>
      <c r="X322" s="30" t="str">
        <f>"                'competition_id' =&gt; 1, // this is May 2021###                'age_group_id'   =&gt; "&amp;D322&amp;", ###                'start'          =&gt; '"&amp;TEXT(C322,"yyyy-mm-dd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2" s="30" t="str">
        <f t="shared" si="8"/>
        <v xml:space="preserve">            [ 'session_id' =&gt; 67, 'division_id' =&gt; 100 ],</v>
      </c>
      <c r="Z322" s="30" t="str">
        <f t="shared" si="9"/>
        <v xml:space="preserve">            [ 'session_id' =&gt;   67, 'team_rank_id' =&gt; 2 ],</v>
      </c>
    </row>
    <row r="323" spans="1:26" x14ac:dyDescent="0.2">
      <c r="A323" s="30">
        <v>409</v>
      </c>
      <c r="B323" s="30">
        <f>VLOOKUP(C323,Sessions!C:D,2,FALSE)</f>
        <v>67</v>
      </c>
      <c r="C323" s="31">
        <v>44344.75</v>
      </c>
      <c r="D323" s="64">
        <f>VLOOKUP(E323,'Age Groups'!B:C,2,FALSE)</f>
        <v>4</v>
      </c>
      <c r="E323" s="31" t="s">
        <v>1092</v>
      </c>
      <c r="F323" s="64">
        <f>VLOOKUP(G323,Items!J:L,3,FALSE)</f>
        <v>2</v>
      </c>
      <c r="G323" s="31" t="s">
        <v>924</v>
      </c>
      <c r="H323" s="31" t="s">
        <v>1110</v>
      </c>
      <c r="I323" s="64">
        <v>0</v>
      </c>
      <c r="J323" s="31"/>
      <c r="K323" s="31" t="s">
        <v>922</v>
      </c>
      <c r="L323" s="32" t="s">
        <v>934</v>
      </c>
      <c r="M323" s="32" t="s">
        <v>939</v>
      </c>
      <c r="N323" s="61">
        <f>VLOOKUP(O323,Clubs!D:E,2,FALSE)</f>
        <v>3</v>
      </c>
      <c r="O323" s="32" t="s">
        <v>1080</v>
      </c>
      <c r="P323" s="32" t="s">
        <v>987</v>
      </c>
      <c r="Q323" s="32"/>
      <c r="U323" s="30" t="str">
        <f>"c"&amp;N323&amp;"ag"&amp;D323&amp;"y2d10"&amp;I323</f>
        <v>c3ag4y2d100</v>
      </c>
      <c r="V323" s="30">
        <f>VLOOKUP(U323,Cohorts!A:B,2,FALSE)</f>
        <v>132</v>
      </c>
      <c r="W323" s="30" t="str">
        <f>"            [ 'cohort_id' =&gt; "&amp;V323&amp;",  'team_rank_id' =&gt; "&amp;P323&amp;" ],"</f>
        <v xml:space="preserve">            [ 'cohort_id' =&gt; 132,  'team_rank_id' =&gt; 2 ],</v>
      </c>
      <c r="X323" s="30" t="str">
        <f>"                'competition_id' =&gt; 1, // this is May 2021###                'age_group_id'   =&gt; "&amp;D323&amp;", ###                'start'          =&gt; '"&amp;TEXT(C323,"yyyy-mm-dd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3" s="30" t="str">
        <f t="shared" ref="Y323:Y386" si="10" xml:space="preserve"> "            [ 'session_id' =&gt; "&amp;B323&amp;", 'division_id' =&gt; 10"&amp;I323&amp;" ],"</f>
        <v xml:space="preserve">            [ 'session_id' =&gt; 67, 'division_id' =&gt; 100 ],</v>
      </c>
      <c r="Z323" s="30" t="str">
        <f t="shared" ref="Z323:Z386" si="11">"            [ 'session_id' =&gt;   "&amp;B323&amp;", 'team_rank_id' =&gt; "&amp;P323&amp;" ],"</f>
        <v xml:space="preserve">            [ 'session_id' =&gt;   67, 'team_rank_id' =&gt; 2 ],</v>
      </c>
    </row>
    <row r="324" spans="1:26" ht="17" x14ac:dyDescent="0.2">
      <c r="A324" s="30">
        <v>414</v>
      </c>
      <c r="B324" s="30">
        <f>VLOOKUP(C324,Sessions!C:D,2,FALSE)</f>
        <v>67</v>
      </c>
      <c r="C324" s="31">
        <v>44344.75</v>
      </c>
      <c r="D324" s="64">
        <f>VLOOKUP(E324,'Age Groups'!B:C,2,FALSE)</f>
        <v>4</v>
      </c>
      <c r="E324" s="31" t="s">
        <v>1092</v>
      </c>
      <c r="F324" s="64">
        <f>VLOOKUP(G324,Items!J:L,3,FALSE)</f>
        <v>8</v>
      </c>
      <c r="G324" s="31" t="s">
        <v>920</v>
      </c>
      <c r="H324" s="31" t="s">
        <v>1109</v>
      </c>
      <c r="I324" s="64">
        <v>0</v>
      </c>
      <c r="J324" s="31"/>
      <c r="K324" s="31" t="s">
        <v>922</v>
      </c>
      <c r="L324" s="32" t="s">
        <v>934</v>
      </c>
      <c r="M324" s="32" t="s">
        <v>939</v>
      </c>
      <c r="N324" s="61">
        <f>VLOOKUP(O324,Clubs!D:E,2,FALSE)</f>
        <v>3</v>
      </c>
      <c r="O324" s="32" t="s">
        <v>1080</v>
      </c>
      <c r="P324" s="32" t="s">
        <v>987</v>
      </c>
      <c r="Q324" s="34" t="s">
        <v>893</v>
      </c>
      <c r="U324" s="30" t="str">
        <f>"c"&amp;N324&amp;"ag"&amp;D324&amp;"y2d10"&amp;I324</f>
        <v>c3ag4y2d100</v>
      </c>
      <c r="V324" s="30">
        <f>VLOOKUP(U324,Cohorts!A:B,2,FALSE)</f>
        <v>132</v>
      </c>
      <c r="W324" s="30" t="str">
        <f>"            [ 'cohort_id' =&gt; "&amp;V324&amp;",  'team_rank_id' =&gt; "&amp;P324&amp;" ],"</f>
        <v xml:space="preserve">            [ 'cohort_id' =&gt; 132,  'team_rank_id' =&gt; 2 ],</v>
      </c>
      <c r="X324" s="30" t="str">
        <f>"                'competition_id' =&gt; 1, // this is May 2021###                'age_group_id'   =&gt; "&amp;D324&amp;", ###                'start'          =&gt; '"&amp;TEXT(C324,"yyyy-mm-dd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4" s="30" t="str">
        <f t="shared" si="10"/>
        <v xml:space="preserve">            [ 'session_id' =&gt; 67, 'division_id' =&gt; 100 ],</v>
      </c>
      <c r="Z324" s="30" t="str">
        <f t="shared" si="11"/>
        <v xml:space="preserve">            [ 'session_id' =&gt;   67, 'team_rank_id' =&gt; 2 ],</v>
      </c>
    </row>
    <row r="325" spans="1:26" x14ac:dyDescent="0.2">
      <c r="A325" s="30">
        <v>405</v>
      </c>
      <c r="B325" s="30">
        <f>VLOOKUP(C325,Sessions!C:D,2,FALSE)</f>
        <v>67</v>
      </c>
      <c r="C325" s="31">
        <v>44344.75</v>
      </c>
      <c r="D325" s="64">
        <f>VLOOKUP(E325,'Age Groups'!B:C,2,FALSE)</f>
        <v>4</v>
      </c>
      <c r="E325" s="31" t="s">
        <v>1092</v>
      </c>
      <c r="F325" s="64">
        <f>VLOOKUP(G325,Items!J:L,3,FALSE)</f>
        <v>4</v>
      </c>
      <c r="G325" s="31" t="s">
        <v>916</v>
      </c>
      <c r="H325" s="31" t="s">
        <v>1110</v>
      </c>
      <c r="I325" s="64">
        <v>0</v>
      </c>
      <c r="J325" s="31"/>
      <c r="K325" s="31" t="s">
        <v>922</v>
      </c>
      <c r="L325" s="32" t="s">
        <v>934</v>
      </c>
      <c r="M325" s="32" t="s">
        <v>1018</v>
      </c>
      <c r="N325" s="61">
        <f>VLOOKUP(O325,Clubs!D:E,2,FALSE)</f>
        <v>36</v>
      </c>
      <c r="O325" s="32" t="s">
        <v>131</v>
      </c>
      <c r="P325" s="32" t="s">
        <v>987</v>
      </c>
      <c r="Q325" s="32"/>
      <c r="U325" s="30" t="str">
        <f>"c"&amp;N325&amp;"ag"&amp;D325&amp;"y2d10"&amp;I325</f>
        <v>c36ag4y2d100</v>
      </c>
      <c r="V325" s="30">
        <f>VLOOKUP(U325,Cohorts!A:B,2,FALSE)</f>
        <v>165</v>
      </c>
      <c r="W325" s="30" t="str">
        <f>"            [ 'cohort_id' =&gt; "&amp;V325&amp;",  'team_rank_id' =&gt; "&amp;P325&amp;" ],"</f>
        <v xml:space="preserve">            [ 'cohort_id' =&gt; 165,  'team_rank_id' =&gt; 2 ],</v>
      </c>
      <c r="X325" s="30" t="str">
        <f>"                'competition_id' =&gt; 1, // this is May 2021###                'age_group_id'   =&gt; "&amp;D325&amp;", ###                'start'          =&gt; '"&amp;TEXT(C325,"yyyy-mm-dd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5" s="30" t="str">
        <f t="shared" si="10"/>
        <v xml:space="preserve">            [ 'session_id' =&gt; 67, 'division_id' =&gt; 100 ],</v>
      </c>
      <c r="Z325" s="30" t="str">
        <f t="shared" si="11"/>
        <v xml:space="preserve">            [ 'session_id' =&gt;   67, 'team_rank_id' =&gt; 2 ],</v>
      </c>
    </row>
    <row r="326" spans="1:26" x14ac:dyDescent="0.2">
      <c r="A326" s="30">
        <v>410</v>
      </c>
      <c r="B326" s="30">
        <f>VLOOKUP(C326,Sessions!C:D,2,FALSE)</f>
        <v>67</v>
      </c>
      <c r="C326" s="31">
        <v>44344.75</v>
      </c>
      <c r="D326" s="64">
        <f>VLOOKUP(E326,'Age Groups'!B:C,2,FALSE)</f>
        <v>4</v>
      </c>
      <c r="E326" s="31" t="s">
        <v>1092</v>
      </c>
      <c r="F326" s="64">
        <f>VLOOKUP(G326,Items!J:L,3,FALSE)</f>
        <v>2</v>
      </c>
      <c r="G326" s="31" t="s">
        <v>924</v>
      </c>
      <c r="H326" s="31" t="s">
        <v>1110</v>
      </c>
      <c r="I326" s="64">
        <v>0</v>
      </c>
      <c r="J326" s="31"/>
      <c r="K326" s="31" t="s">
        <v>922</v>
      </c>
      <c r="L326" s="32" t="s">
        <v>934</v>
      </c>
      <c r="M326" s="32" t="s">
        <v>987</v>
      </c>
      <c r="N326" s="61">
        <f>VLOOKUP(O326,Clubs!D:E,2,FALSE)</f>
        <v>36</v>
      </c>
      <c r="O326" s="32" t="s">
        <v>131</v>
      </c>
      <c r="P326" s="32" t="s">
        <v>987</v>
      </c>
      <c r="Q326" s="32"/>
      <c r="U326" s="30" t="str">
        <f>"c"&amp;N326&amp;"ag"&amp;D326&amp;"y2d10"&amp;I326</f>
        <v>c36ag4y2d100</v>
      </c>
      <c r="V326" s="30">
        <f>VLOOKUP(U326,Cohorts!A:B,2,FALSE)</f>
        <v>165</v>
      </c>
      <c r="W326" s="30" t="str">
        <f>"            [ 'cohort_id' =&gt; "&amp;V326&amp;",  'team_rank_id' =&gt; "&amp;P326&amp;" ],"</f>
        <v xml:space="preserve">            [ 'cohort_id' =&gt; 165,  'team_rank_id' =&gt; 2 ],</v>
      </c>
      <c r="X326" s="30" t="str">
        <f>"                'competition_id' =&gt; 1, // this is May 2021###                'age_group_id'   =&gt; "&amp;D326&amp;", ###                'start'          =&gt; '"&amp;TEXT(C326,"yyyy-mm-dd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6" s="30" t="str">
        <f t="shared" si="10"/>
        <v xml:space="preserve">            [ 'session_id' =&gt; 67, 'division_id' =&gt; 100 ],</v>
      </c>
      <c r="Z326" s="30" t="str">
        <f t="shared" si="11"/>
        <v xml:space="preserve">            [ 'session_id' =&gt;   67, 'team_rank_id' =&gt; 2 ],</v>
      </c>
    </row>
    <row r="327" spans="1:26" x14ac:dyDescent="0.2">
      <c r="A327" s="30">
        <v>403</v>
      </c>
      <c r="B327" s="30">
        <f>VLOOKUP(C327,Sessions!C:D,2,FALSE)</f>
        <v>67</v>
      </c>
      <c r="C327" s="31">
        <v>44344.75</v>
      </c>
      <c r="D327" s="64">
        <f>VLOOKUP(E327,'Age Groups'!B:C,2,FALSE)</f>
        <v>4</v>
      </c>
      <c r="E327" s="31" t="s">
        <v>1092</v>
      </c>
      <c r="F327" s="64">
        <f>VLOOKUP(G327,Items!J:L,3,FALSE)</f>
        <v>4</v>
      </c>
      <c r="G327" s="31" t="s">
        <v>916</v>
      </c>
      <c r="H327" s="31" t="s">
        <v>1110</v>
      </c>
      <c r="I327" s="64">
        <v>0</v>
      </c>
      <c r="J327" s="31"/>
      <c r="K327" s="31" t="s">
        <v>922</v>
      </c>
      <c r="L327" s="32" t="s">
        <v>934</v>
      </c>
      <c r="M327" s="32" t="s">
        <v>939</v>
      </c>
      <c r="N327" s="61">
        <f>VLOOKUP(O327,Clubs!D:E,2,FALSE)</f>
        <v>36</v>
      </c>
      <c r="O327" s="32" t="s">
        <v>131</v>
      </c>
      <c r="P327" s="32" t="s">
        <v>1018</v>
      </c>
      <c r="Q327" s="32"/>
      <c r="U327" s="30" t="str">
        <f>"c"&amp;N327&amp;"ag"&amp;D327&amp;"y2d10"&amp;I327</f>
        <v>c36ag4y2d100</v>
      </c>
      <c r="V327" s="30">
        <f>VLOOKUP(U327,Cohorts!A:B,2,FALSE)</f>
        <v>165</v>
      </c>
      <c r="W327" s="30" t="str">
        <f>"            [ 'cohort_id' =&gt; "&amp;V327&amp;",  'team_rank_id' =&gt; "&amp;P327&amp;" ],"</f>
        <v xml:space="preserve">            [ 'cohort_id' =&gt; 165,  'team_rank_id' =&gt; 3 ],</v>
      </c>
      <c r="X327" s="30" t="str">
        <f>"                'competition_id' =&gt; 1, // this is May 2021###                'age_group_id'   =&gt; "&amp;D327&amp;", ###                'start'          =&gt; '"&amp;TEXT(C327,"yyyy-mm-dd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7" s="30" t="str">
        <f t="shared" si="10"/>
        <v xml:space="preserve">            [ 'session_id' =&gt; 67, 'division_id' =&gt; 100 ],</v>
      </c>
      <c r="Z327" s="30" t="str">
        <f t="shared" si="11"/>
        <v xml:space="preserve">            [ 'session_id' =&gt;   67, 'team_rank_id' =&gt; 3 ],</v>
      </c>
    </row>
    <row r="328" spans="1:26" x14ac:dyDescent="0.2">
      <c r="A328" s="30">
        <v>406</v>
      </c>
      <c r="B328" s="30">
        <f>VLOOKUP(C328,Sessions!C:D,2,FALSE)</f>
        <v>67</v>
      </c>
      <c r="C328" s="31">
        <v>44344.75</v>
      </c>
      <c r="D328" s="64">
        <f>VLOOKUP(E328,'Age Groups'!B:C,2,FALSE)</f>
        <v>4</v>
      </c>
      <c r="E328" s="31" t="s">
        <v>1092</v>
      </c>
      <c r="F328" s="64">
        <f>VLOOKUP(G328,Items!J:L,3,FALSE)</f>
        <v>4</v>
      </c>
      <c r="G328" s="31" t="s">
        <v>916</v>
      </c>
      <c r="H328" s="31" t="s">
        <v>1110</v>
      </c>
      <c r="I328" s="64">
        <v>0</v>
      </c>
      <c r="J328" s="31"/>
      <c r="K328" s="31" t="s">
        <v>922</v>
      </c>
      <c r="L328" s="32" t="s">
        <v>934</v>
      </c>
      <c r="M328" s="32" t="s">
        <v>1043</v>
      </c>
      <c r="N328" s="61">
        <f>VLOOKUP(O328,Clubs!D:E,2,FALSE)</f>
        <v>12</v>
      </c>
      <c r="O328" s="32" t="s">
        <v>975</v>
      </c>
      <c r="P328" s="32" t="s">
        <v>987</v>
      </c>
      <c r="Q328" s="32"/>
      <c r="U328" s="30" t="str">
        <f>"c"&amp;N328&amp;"ag"&amp;D328&amp;"y2d10"&amp;I328</f>
        <v>c12ag4y2d100</v>
      </c>
      <c r="V328" s="30">
        <f>VLOOKUP(U328,Cohorts!A:B,2,FALSE)</f>
        <v>21</v>
      </c>
      <c r="W328" s="30" t="str">
        <f>"            [ 'cohort_id' =&gt; "&amp;V328&amp;",  'team_rank_id' =&gt; "&amp;P328&amp;" ],"</f>
        <v xml:space="preserve">            [ 'cohort_id' =&gt; 21,  'team_rank_id' =&gt; 2 ],</v>
      </c>
      <c r="X328" s="30" t="str">
        <f>"                'competition_id' =&gt; 1, // this is May 2021###                'age_group_id'   =&gt; "&amp;D328&amp;", ###                'start'          =&gt; '"&amp;TEXT(C328,"yyyy-mm-dd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8" s="30" t="str">
        <f t="shared" si="10"/>
        <v xml:space="preserve">            [ 'session_id' =&gt; 67, 'division_id' =&gt; 100 ],</v>
      </c>
      <c r="Z328" s="30" t="str">
        <f t="shared" si="11"/>
        <v xml:space="preserve">            [ 'session_id' =&gt;   67, 'team_rank_id' =&gt; 2 ],</v>
      </c>
    </row>
    <row r="329" spans="1:26" x14ac:dyDescent="0.2">
      <c r="A329" s="30">
        <v>413</v>
      </c>
      <c r="B329" s="30">
        <f>VLOOKUP(C329,Sessions!C:D,2,FALSE)</f>
        <v>67</v>
      </c>
      <c r="C329" s="31">
        <v>44344.75</v>
      </c>
      <c r="D329" s="64">
        <f>VLOOKUP(E329,'Age Groups'!B:C,2,FALSE)</f>
        <v>4</v>
      </c>
      <c r="E329" s="31" t="s">
        <v>1092</v>
      </c>
      <c r="F329" s="64">
        <f>VLOOKUP(G329,Items!J:L,3,FALSE)</f>
        <v>2</v>
      </c>
      <c r="G329" s="31" t="s">
        <v>924</v>
      </c>
      <c r="H329" s="31" t="s">
        <v>1110</v>
      </c>
      <c r="I329" s="64">
        <v>0</v>
      </c>
      <c r="J329" s="31"/>
      <c r="K329" s="31" t="s">
        <v>922</v>
      </c>
      <c r="L329" s="32" t="s">
        <v>934</v>
      </c>
      <c r="M329" s="32" t="s">
        <v>1058</v>
      </c>
      <c r="N329" s="61">
        <f>VLOOKUP(O329,Clubs!D:E,2,FALSE)</f>
        <v>12</v>
      </c>
      <c r="O329" s="32" t="s">
        <v>975</v>
      </c>
      <c r="P329" s="32" t="s">
        <v>987</v>
      </c>
      <c r="Q329" s="32"/>
      <c r="U329" s="30" t="str">
        <f>"c"&amp;N329&amp;"ag"&amp;D329&amp;"y2d10"&amp;I329</f>
        <v>c12ag4y2d100</v>
      </c>
      <c r="V329" s="30">
        <f>VLOOKUP(U329,Cohorts!A:B,2,FALSE)</f>
        <v>21</v>
      </c>
      <c r="W329" s="30" t="str">
        <f>"            [ 'cohort_id' =&gt; "&amp;V329&amp;",  'team_rank_id' =&gt; "&amp;P329&amp;" ],"</f>
        <v xml:space="preserve">            [ 'cohort_id' =&gt; 21,  'team_rank_id' =&gt; 2 ],</v>
      </c>
      <c r="X329" s="30" t="str">
        <f>"                'competition_id' =&gt; 1, // this is May 2021###                'age_group_id'   =&gt; "&amp;D329&amp;", ###                'start'          =&gt; '"&amp;TEXT(C329,"yyyy-mm-dd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29" s="30" t="str">
        <f t="shared" si="10"/>
        <v xml:space="preserve">            [ 'session_id' =&gt; 67, 'division_id' =&gt; 100 ],</v>
      </c>
      <c r="Z329" s="30" t="str">
        <f t="shared" si="11"/>
        <v xml:space="preserve">            [ 'session_id' =&gt;   67, 'team_rank_id' =&gt; 2 ],</v>
      </c>
    </row>
    <row r="330" spans="1:26" ht="17" x14ac:dyDescent="0.2">
      <c r="A330" s="30">
        <v>416</v>
      </c>
      <c r="B330" s="30">
        <f>VLOOKUP(C330,Sessions!C:D,2,FALSE)</f>
        <v>67</v>
      </c>
      <c r="C330" s="31">
        <v>44344.75</v>
      </c>
      <c r="D330" s="64">
        <f>VLOOKUP(E330,'Age Groups'!B:C,2,FALSE)</f>
        <v>4</v>
      </c>
      <c r="E330" s="31" t="s">
        <v>1092</v>
      </c>
      <c r="F330" s="64">
        <f>VLOOKUP(G330,Items!J:L,3,FALSE)</f>
        <v>8</v>
      </c>
      <c r="G330" s="31" t="s">
        <v>920</v>
      </c>
      <c r="H330" s="31" t="s">
        <v>1109</v>
      </c>
      <c r="I330" s="64">
        <v>0</v>
      </c>
      <c r="J330" s="31"/>
      <c r="K330" s="31" t="s">
        <v>922</v>
      </c>
      <c r="L330" s="32" t="s">
        <v>934</v>
      </c>
      <c r="M330" s="32" t="s">
        <v>1018</v>
      </c>
      <c r="N330" s="61">
        <f>VLOOKUP(O330,Clubs!D:E,2,FALSE)</f>
        <v>12</v>
      </c>
      <c r="O330" s="32" t="s">
        <v>975</v>
      </c>
      <c r="P330" s="32" t="s">
        <v>987</v>
      </c>
      <c r="Q330" s="34" t="s">
        <v>622</v>
      </c>
      <c r="U330" s="30" t="str">
        <f>"c"&amp;N330&amp;"ag"&amp;D330&amp;"y2d10"&amp;I330</f>
        <v>c12ag4y2d100</v>
      </c>
      <c r="V330" s="30">
        <f>VLOOKUP(U330,Cohorts!A:B,2,FALSE)</f>
        <v>21</v>
      </c>
      <c r="W330" s="30" t="str">
        <f>"            [ 'cohort_id' =&gt; "&amp;V330&amp;",  'team_rank_id' =&gt; "&amp;P330&amp;" ],"</f>
        <v xml:space="preserve">            [ 'cohort_id' =&gt; 21,  'team_rank_id' =&gt; 2 ],</v>
      </c>
      <c r="X330" s="30" t="str">
        <f>"                'competition_id' =&gt; 1, // this is May 2021###                'age_group_id'   =&gt; "&amp;D330&amp;", ###                'start'          =&gt; '"&amp;TEXT(C330,"yyyy-mm-dd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30" s="30" t="str">
        <f t="shared" si="10"/>
        <v xml:space="preserve">            [ 'session_id' =&gt; 67, 'division_id' =&gt; 100 ],</v>
      </c>
      <c r="Z330" s="30" t="str">
        <f t="shared" si="11"/>
        <v xml:space="preserve">            [ 'session_id' =&gt;   67, 'team_rank_id' =&gt; 2 ],</v>
      </c>
    </row>
    <row r="331" spans="1:26" x14ac:dyDescent="0.2">
      <c r="A331" s="30">
        <v>407</v>
      </c>
      <c r="B331" s="30">
        <f>VLOOKUP(C331,Sessions!C:D,2,FALSE)</f>
        <v>67</v>
      </c>
      <c r="C331" s="31">
        <v>44344.75</v>
      </c>
      <c r="D331" s="64">
        <f>VLOOKUP(E331,'Age Groups'!B:C,2,FALSE)</f>
        <v>4</v>
      </c>
      <c r="E331" s="31" t="s">
        <v>1092</v>
      </c>
      <c r="F331" s="64">
        <f>VLOOKUP(G331,Items!J:L,3,FALSE)</f>
        <v>4</v>
      </c>
      <c r="G331" s="31" t="s">
        <v>916</v>
      </c>
      <c r="H331" s="31" t="s">
        <v>1110</v>
      </c>
      <c r="I331" s="64">
        <v>0</v>
      </c>
      <c r="J331" s="31"/>
      <c r="K331" s="31" t="s">
        <v>922</v>
      </c>
      <c r="L331" s="32" t="s">
        <v>934</v>
      </c>
      <c r="M331" s="32" t="s">
        <v>1058</v>
      </c>
      <c r="N331" s="61">
        <f>VLOOKUP(O331,Clubs!D:E,2,FALSE)</f>
        <v>9</v>
      </c>
      <c r="O331" s="32" t="s">
        <v>967</v>
      </c>
      <c r="P331" s="32" t="s">
        <v>987</v>
      </c>
      <c r="Q331" s="32"/>
      <c r="U331" s="30" t="str">
        <f>"c"&amp;N331&amp;"ag"&amp;D331&amp;"y2d10"&amp;I331</f>
        <v>c9ag4y2d100</v>
      </c>
      <c r="V331" s="30">
        <f>VLOOKUP(U331,Cohorts!A:B,2,FALSE)</f>
        <v>244</v>
      </c>
      <c r="W331" s="30" t="str">
        <f>"            [ 'cohort_id' =&gt; "&amp;V331&amp;",  'team_rank_id' =&gt; "&amp;P331&amp;" ],"</f>
        <v xml:space="preserve">            [ 'cohort_id' =&gt; 244,  'team_rank_id' =&gt; 2 ],</v>
      </c>
      <c r="X331" s="30" t="str">
        <f>"                'competition_id' =&gt; 1, // this is May 2021###                'age_group_id'   =&gt; "&amp;D331&amp;", ###                'start'          =&gt; '"&amp;TEXT(C331,"yyyy-mm-dd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31" s="30" t="str">
        <f t="shared" si="10"/>
        <v xml:space="preserve">            [ 'session_id' =&gt; 67, 'division_id' =&gt; 100 ],</v>
      </c>
      <c r="Z331" s="30" t="str">
        <f t="shared" si="11"/>
        <v xml:space="preserve">            [ 'session_id' =&gt;   67, 'team_rank_id' =&gt; 2 ],</v>
      </c>
    </row>
    <row r="332" spans="1:26" x14ac:dyDescent="0.2">
      <c r="A332" s="30">
        <v>411</v>
      </c>
      <c r="B332" s="30">
        <f>VLOOKUP(C332,Sessions!C:D,2,FALSE)</f>
        <v>67</v>
      </c>
      <c r="C332" s="31">
        <v>44344.75</v>
      </c>
      <c r="D332" s="64">
        <f>VLOOKUP(E332,'Age Groups'!B:C,2,FALSE)</f>
        <v>4</v>
      </c>
      <c r="E332" s="31" t="s">
        <v>1092</v>
      </c>
      <c r="F332" s="64">
        <f>VLOOKUP(G332,Items!J:L,3,FALSE)</f>
        <v>2</v>
      </c>
      <c r="G332" s="31" t="s">
        <v>924</v>
      </c>
      <c r="H332" s="31" t="s">
        <v>1110</v>
      </c>
      <c r="I332" s="64">
        <v>0</v>
      </c>
      <c r="J332" s="31"/>
      <c r="K332" s="31" t="s">
        <v>922</v>
      </c>
      <c r="L332" s="32" t="s">
        <v>934</v>
      </c>
      <c r="M332" s="32" t="s">
        <v>1018</v>
      </c>
      <c r="N332" s="61">
        <f>VLOOKUP(O332,Clubs!D:E,2,FALSE)</f>
        <v>9</v>
      </c>
      <c r="O332" s="32" t="s">
        <v>967</v>
      </c>
      <c r="P332" s="32" t="s">
        <v>987</v>
      </c>
      <c r="Q332" s="32"/>
      <c r="U332" s="30" t="str">
        <f>"c"&amp;N332&amp;"ag"&amp;D332&amp;"y2d10"&amp;I332</f>
        <v>c9ag4y2d100</v>
      </c>
      <c r="V332" s="30">
        <f>VLOOKUP(U332,Cohorts!A:B,2,FALSE)</f>
        <v>244</v>
      </c>
      <c r="W332" s="30" t="str">
        <f>"            [ 'cohort_id' =&gt; "&amp;V332&amp;",  'team_rank_id' =&gt; "&amp;P332&amp;" ],"</f>
        <v xml:space="preserve">            [ 'cohort_id' =&gt; 244,  'team_rank_id' =&gt; 2 ],</v>
      </c>
      <c r="X332" s="30" t="str">
        <f>"                'competition_id' =&gt; 1, // this is May 2021###                'age_group_id'   =&gt; "&amp;D332&amp;", ###                'start'          =&gt; '"&amp;TEXT(C332,"yyyy-mm-dd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32" s="30" t="str">
        <f t="shared" si="10"/>
        <v xml:space="preserve">            [ 'session_id' =&gt; 67, 'division_id' =&gt; 100 ],</v>
      </c>
      <c r="Z332" s="30" t="str">
        <f t="shared" si="11"/>
        <v xml:space="preserve">            [ 'session_id' =&gt;   67, 'team_rank_id' =&gt; 2 ],</v>
      </c>
    </row>
    <row r="333" spans="1:26" x14ac:dyDescent="0.2">
      <c r="A333" s="30">
        <v>408</v>
      </c>
      <c r="B333" s="30">
        <f>VLOOKUP(C333,Sessions!C:D,2,FALSE)</f>
        <v>67</v>
      </c>
      <c r="C333" s="31">
        <v>44344.75</v>
      </c>
      <c r="D333" s="64">
        <f>VLOOKUP(E333,'Age Groups'!B:C,2,FALSE)</f>
        <v>4</v>
      </c>
      <c r="E333" s="31" t="s">
        <v>1092</v>
      </c>
      <c r="F333" s="64">
        <f>VLOOKUP(G333,Items!J:L,3,FALSE)</f>
        <v>4</v>
      </c>
      <c r="G333" s="31" t="s">
        <v>916</v>
      </c>
      <c r="H333" s="31" t="s">
        <v>1110</v>
      </c>
      <c r="I333" s="64">
        <v>0</v>
      </c>
      <c r="J333" s="31"/>
      <c r="K333" s="31" t="s">
        <v>922</v>
      </c>
      <c r="L333" s="32" t="s">
        <v>934</v>
      </c>
      <c r="M333" s="32" t="s">
        <v>1068</v>
      </c>
      <c r="N333" s="61">
        <f>VLOOKUP(O333,Clubs!D:E,2,FALSE)</f>
        <v>14</v>
      </c>
      <c r="O333" s="32" t="s">
        <v>49</v>
      </c>
      <c r="P333" s="32" t="s">
        <v>987</v>
      </c>
      <c r="Q333" s="32"/>
      <c r="U333" s="30" t="str">
        <f>"c"&amp;N333&amp;"ag"&amp;D333&amp;"y2d10"&amp;I333</f>
        <v>c14ag4y2d100</v>
      </c>
      <c r="V333" s="30">
        <f>VLOOKUP(U333,Cohorts!A:B,2,FALSE)</f>
        <v>37</v>
      </c>
      <c r="W333" s="30" t="str">
        <f>"            [ 'cohort_id' =&gt; "&amp;V333&amp;",  'team_rank_id' =&gt; "&amp;P333&amp;" ],"</f>
        <v xml:space="preserve">            [ 'cohort_id' =&gt; 37,  'team_rank_id' =&gt; 2 ],</v>
      </c>
      <c r="X333" s="30" t="str">
        <f>"                'competition_id' =&gt; 1, // this is May 2021###                'age_group_id'   =&gt; "&amp;D333&amp;", ###                'start'          =&gt; '"&amp;TEXT(C333,"yyyy-mm-dd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33" s="30" t="str">
        <f t="shared" si="10"/>
        <v xml:space="preserve">            [ 'session_id' =&gt; 67, 'division_id' =&gt; 100 ],</v>
      </c>
      <c r="Z333" s="30" t="str">
        <f t="shared" si="11"/>
        <v xml:space="preserve">            [ 'session_id' =&gt;   67, 'team_rank_id' =&gt; 2 ],</v>
      </c>
    </row>
    <row r="334" spans="1:26" x14ac:dyDescent="0.2">
      <c r="A334" s="30">
        <v>412</v>
      </c>
      <c r="B334" s="30">
        <f>VLOOKUP(C334,Sessions!C:D,2,FALSE)</f>
        <v>67</v>
      </c>
      <c r="C334" s="31">
        <v>44344.75</v>
      </c>
      <c r="D334" s="64">
        <f>VLOOKUP(E334,'Age Groups'!B:C,2,FALSE)</f>
        <v>4</v>
      </c>
      <c r="E334" s="31" t="s">
        <v>1092</v>
      </c>
      <c r="F334" s="64">
        <f>VLOOKUP(G334,Items!J:L,3,FALSE)</f>
        <v>2</v>
      </c>
      <c r="G334" s="31" t="s">
        <v>924</v>
      </c>
      <c r="H334" s="31" t="s">
        <v>1110</v>
      </c>
      <c r="I334" s="64">
        <v>0</v>
      </c>
      <c r="J334" s="31"/>
      <c r="K334" s="31" t="s">
        <v>922</v>
      </c>
      <c r="L334" s="32" t="s">
        <v>934</v>
      </c>
      <c r="M334" s="32" t="s">
        <v>1043</v>
      </c>
      <c r="N334" s="61">
        <f>VLOOKUP(O334,Clubs!D:E,2,FALSE)</f>
        <v>14</v>
      </c>
      <c r="O334" s="32" t="s">
        <v>49</v>
      </c>
      <c r="P334" s="32" t="s">
        <v>987</v>
      </c>
      <c r="Q334" s="32"/>
      <c r="U334" s="30" t="str">
        <f>"c"&amp;N334&amp;"ag"&amp;D334&amp;"y2d10"&amp;I334</f>
        <v>c14ag4y2d100</v>
      </c>
      <c r="V334" s="30">
        <f>VLOOKUP(U334,Cohorts!A:B,2,FALSE)</f>
        <v>37</v>
      </c>
      <c r="W334" s="30" t="str">
        <f>"            [ 'cohort_id' =&gt; "&amp;V334&amp;",  'team_rank_id' =&gt; "&amp;P334&amp;" ],"</f>
        <v xml:space="preserve">            [ 'cohort_id' =&gt; 37,  'team_rank_id' =&gt; 2 ],</v>
      </c>
      <c r="X334" s="30" t="str">
        <f>"                'competition_id' =&gt; 1, // this is May 2021###                'age_group_id'   =&gt; "&amp;D334&amp;", ###                'start'          =&gt; '"&amp;TEXT(C334,"yyyy-mm-dd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34" s="30" t="str">
        <f t="shared" si="10"/>
        <v xml:space="preserve">            [ 'session_id' =&gt; 67, 'division_id' =&gt; 100 ],</v>
      </c>
      <c r="Z334" s="30" t="str">
        <f t="shared" si="11"/>
        <v xml:space="preserve">            [ 'session_id' =&gt;   67, 'team_rank_id' =&gt; 2 ],</v>
      </c>
    </row>
    <row r="335" spans="1:26" ht="17" x14ac:dyDescent="0.2">
      <c r="A335" s="30">
        <v>415</v>
      </c>
      <c r="B335" s="30">
        <f>VLOOKUP(C335,Sessions!C:D,2,FALSE)</f>
        <v>67</v>
      </c>
      <c r="C335" s="31">
        <v>44344.75</v>
      </c>
      <c r="D335" s="64">
        <f>VLOOKUP(E335,'Age Groups'!B:C,2,FALSE)</f>
        <v>4</v>
      </c>
      <c r="E335" s="31" t="s">
        <v>1092</v>
      </c>
      <c r="F335" s="64">
        <f>VLOOKUP(G335,Items!J:L,3,FALSE)</f>
        <v>8</v>
      </c>
      <c r="G335" s="31" t="s">
        <v>920</v>
      </c>
      <c r="H335" s="31" t="s">
        <v>1109</v>
      </c>
      <c r="I335" s="64">
        <v>0</v>
      </c>
      <c r="J335" s="31"/>
      <c r="K335" s="31" t="s">
        <v>922</v>
      </c>
      <c r="L335" s="32" t="s">
        <v>934</v>
      </c>
      <c r="M335" s="32" t="s">
        <v>987</v>
      </c>
      <c r="N335" s="61">
        <f>VLOOKUP(O335,Clubs!D:E,2,FALSE)</f>
        <v>14</v>
      </c>
      <c r="O335" s="32" t="s">
        <v>49</v>
      </c>
      <c r="P335" s="32" t="s">
        <v>987</v>
      </c>
      <c r="Q335" s="34" t="s">
        <v>894</v>
      </c>
      <c r="U335" s="30" t="str">
        <f>"c"&amp;N335&amp;"ag"&amp;D335&amp;"y2d10"&amp;I335</f>
        <v>c14ag4y2d100</v>
      </c>
      <c r="V335" s="30">
        <f>VLOOKUP(U335,Cohorts!A:B,2,FALSE)</f>
        <v>37</v>
      </c>
      <c r="W335" s="30" t="str">
        <f>"            [ 'cohort_id' =&gt; "&amp;V335&amp;",  'team_rank_id' =&gt; "&amp;P335&amp;" ],"</f>
        <v xml:space="preserve">            [ 'cohort_id' =&gt; 37,  'team_rank_id' =&gt; 2 ],</v>
      </c>
      <c r="X335" s="30" t="str">
        <f>"                'competition_id' =&gt; 1, // this is May 2021###                'age_group_id'   =&gt; "&amp;D335&amp;", ###                'start'          =&gt; '"&amp;TEXT(C335,"yyyy-mm-dd hh:mm:ss")&amp;"', ###            ], ["</f>
        <v xml:space="preserve">                'competition_id' =&gt; 1, // this is May 2021###                'age_group_id'   =&gt; 4, ###                'start'          =&gt; '2021-05-28 18:00:00', ###            ], [</v>
      </c>
      <c r="Y335" s="30" t="str">
        <f t="shared" si="10"/>
        <v xml:space="preserve">            [ 'session_id' =&gt; 67, 'division_id' =&gt; 100 ],</v>
      </c>
      <c r="Z335" s="30" t="str">
        <f t="shared" si="11"/>
        <v xml:space="preserve">            [ 'session_id' =&gt;   67, 'team_rank_id' =&gt; 2 ],</v>
      </c>
    </row>
    <row r="336" spans="1:26" x14ac:dyDescent="0.2">
      <c r="A336" s="30">
        <v>316</v>
      </c>
      <c r="B336" s="30">
        <f>VLOOKUP(C336,Sessions!C:D,2,FALSE)</f>
        <v>70</v>
      </c>
      <c r="C336" s="31">
        <v>44341.75</v>
      </c>
      <c r="D336" s="64">
        <f>VLOOKUP(E336,'Age Groups'!B:C,2,FALSE)</f>
        <v>4</v>
      </c>
      <c r="E336" s="31" t="s">
        <v>1092</v>
      </c>
      <c r="F336" s="64">
        <f>VLOOKUP(G336,Items!J:L,3,FALSE)</f>
        <v>4</v>
      </c>
      <c r="G336" s="31" t="s">
        <v>916</v>
      </c>
      <c r="H336" s="31" t="s">
        <v>1110</v>
      </c>
      <c r="I336" s="64">
        <v>0</v>
      </c>
      <c r="J336" s="31"/>
      <c r="K336" s="31" t="s">
        <v>922</v>
      </c>
      <c r="L336" s="32" t="s">
        <v>935</v>
      </c>
      <c r="M336" s="32" t="s">
        <v>987</v>
      </c>
      <c r="N336" s="61">
        <f>VLOOKUP(O336,Clubs!D:E,2,FALSE)</f>
        <v>3</v>
      </c>
      <c r="O336" s="32" t="s">
        <v>1080</v>
      </c>
      <c r="P336" s="32" t="s">
        <v>1018</v>
      </c>
      <c r="Q336" s="32"/>
      <c r="U336" s="30" t="str">
        <f>"c"&amp;N336&amp;"ag"&amp;D336&amp;"y2d10"&amp;I336</f>
        <v>c3ag4y2d100</v>
      </c>
      <c r="V336" s="30">
        <f>VLOOKUP(U336,Cohorts!A:B,2,FALSE)</f>
        <v>132</v>
      </c>
      <c r="W336" s="30" t="str">
        <f>"            [ 'cohort_id' =&gt; "&amp;V336&amp;",  'team_rank_id' =&gt; "&amp;P336&amp;" ],"</f>
        <v xml:space="preserve">            [ 'cohort_id' =&gt; 132,  'team_rank_id' =&gt; 3 ],</v>
      </c>
      <c r="X336" s="30" t="str">
        <f>"                'competition_id' =&gt; 1, // this is May 2021###                'age_group_id'   =&gt; "&amp;D336&amp;", ###                'start'          =&gt; '"&amp;TEXT(C336,"yyyy-mm-dd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36" s="30" t="str">
        <f t="shared" si="10"/>
        <v xml:space="preserve">            [ 'session_id' =&gt; 70, 'division_id' =&gt; 100 ],</v>
      </c>
      <c r="Z336" s="30" t="str">
        <f t="shared" si="11"/>
        <v xml:space="preserve">            [ 'session_id' =&gt;   70, 'team_rank_id' =&gt; 3 ],</v>
      </c>
    </row>
    <row r="337" spans="1:26" x14ac:dyDescent="0.2">
      <c r="A337" s="30">
        <v>319</v>
      </c>
      <c r="B337" s="30">
        <f>VLOOKUP(C337,Sessions!C:D,2,FALSE)</f>
        <v>70</v>
      </c>
      <c r="C337" s="31">
        <v>44341.75</v>
      </c>
      <c r="D337" s="64">
        <f>VLOOKUP(E337,'Age Groups'!B:C,2,FALSE)</f>
        <v>4</v>
      </c>
      <c r="E337" s="31" t="s">
        <v>1092</v>
      </c>
      <c r="F337" s="64">
        <f>VLOOKUP(G337,Items!J:L,3,FALSE)</f>
        <v>2</v>
      </c>
      <c r="G337" s="31" t="s">
        <v>924</v>
      </c>
      <c r="H337" s="31" t="s">
        <v>1110</v>
      </c>
      <c r="I337" s="64">
        <v>0</v>
      </c>
      <c r="J337" s="31"/>
      <c r="K337" s="31" t="s">
        <v>922</v>
      </c>
      <c r="L337" s="32" t="s">
        <v>935</v>
      </c>
      <c r="M337" s="32" t="s">
        <v>939</v>
      </c>
      <c r="N337" s="61">
        <f>VLOOKUP(O337,Clubs!D:E,2,FALSE)</f>
        <v>3</v>
      </c>
      <c r="O337" s="32" t="s">
        <v>1080</v>
      </c>
      <c r="P337" s="32" t="s">
        <v>1018</v>
      </c>
      <c r="Q337" s="32"/>
      <c r="U337" s="30" t="str">
        <f>"c"&amp;N337&amp;"ag"&amp;D337&amp;"y2d10"&amp;I337</f>
        <v>c3ag4y2d100</v>
      </c>
      <c r="V337" s="30">
        <f>VLOOKUP(U337,Cohorts!A:B,2,FALSE)</f>
        <v>132</v>
      </c>
      <c r="W337" s="30" t="str">
        <f>"            [ 'cohort_id' =&gt; "&amp;V337&amp;",  'team_rank_id' =&gt; "&amp;P337&amp;" ],"</f>
        <v xml:space="preserve">            [ 'cohort_id' =&gt; 132,  'team_rank_id' =&gt; 3 ],</v>
      </c>
      <c r="X337" s="30" t="str">
        <f>"                'competition_id' =&gt; 1, // this is May 2021###                'age_group_id'   =&gt; "&amp;D337&amp;", ###                'start'          =&gt; '"&amp;TEXT(C337,"yyyy-mm-dd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37" s="30" t="str">
        <f t="shared" si="10"/>
        <v xml:space="preserve">            [ 'session_id' =&gt; 70, 'division_id' =&gt; 100 ],</v>
      </c>
      <c r="Z337" s="30" t="str">
        <f t="shared" si="11"/>
        <v xml:space="preserve">            [ 'session_id' =&gt;   70, 'team_rank_id' =&gt; 3 ],</v>
      </c>
    </row>
    <row r="338" spans="1:26" ht="17" x14ac:dyDescent="0.2">
      <c r="A338" s="30">
        <v>323</v>
      </c>
      <c r="B338" s="30">
        <f>VLOOKUP(C338,Sessions!C:D,2,FALSE)</f>
        <v>70</v>
      </c>
      <c r="C338" s="31">
        <v>44341.75</v>
      </c>
      <c r="D338" s="64">
        <f>VLOOKUP(E338,'Age Groups'!B:C,2,FALSE)</f>
        <v>4</v>
      </c>
      <c r="E338" s="31" t="s">
        <v>1092</v>
      </c>
      <c r="F338" s="64">
        <f>VLOOKUP(G338,Items!J:L,3,FALSE)</f>
        <v>8</v>
      </c>
      <c r="G338" s="31" t="s">
        <v>920</v>
      </c>
      <c r="H338" s="31" t="s">
        <v>1109</v>
      </c>
      <c r="I338" s="64">
        <v>0</v>
      </c>
      <c r="J338" s="31"/>
      <c r="K338" s="31" t="s">
        <v>922</v>
      </c>
      <c r="L338" s="32" t="s">
        <v>935</v>
      </c>
      <c r="M338" s="32" t="s">
        <v>987</v>
      </c>
      <c r="N338" s="61">
        <f>VLOOKUP(O338,Clubs!D:E,2,FALSE)</f>
        <v>3</v>
      </c>
      <c r="O338" s="32" t="s">
        <v>1080</v>
      </c>
      <c r="P338" s="32" t="s">
        <v>1018</v>
      </c>
      <c r="Q338" s="34" t="s">
        <v>802</v>
      </c>
      <c r="U338" s="30" t="str">
        <f>"c"&amp;N338&amp;"ag"&amp;D338&amp;"y2d10"&amp;I338</f>
        <v>c3ag4y2d100</v>
      </c>
      <c r="V338" s="30">
        <f>VLOOKUP(U338,Cohorts!A:B,2,FALSE)</f>
        <v>132</v>
      </c>
      <c r="W338" s="30" t="str">
        <f>"            [ 'cohort_id' =&gt; "&amp;V338&amp;",  'team_rank_id' =&gt; "&amp;P338&amp;" ],"</f>
        <v xml:space="preserve">            [ 'cohort_id' =&gt; 132,  'team_rank_id' =&gt; 3 ],</v>
      </c>
      <c r="X338" s="30" t="str">
        <f>"                'competition_id' =&gt; 1, // this is May 2021###                'age_group_id'   =&gt; "&amp;D338&amp;", ###                'start'          =&gt; '"&amp;TEXT(C338,"yyyy-mm-dd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38" s="30" t="str">
        <f t="shared" si="10"/>
        <v xml:space="preserve">            [ 'session_id' =&gt; 70, 'division_id' =&gt; 100 ],</v>
      </c>
      <c r="Z338" s="30" t="str">
        <f t="shared" si="11"/>
        <v xml:space="preserve">            [ 'session_id' =&gt;   70, 'team_rank_id' =&gt; 3 ],</v>
      </c>
    </row>
    <row r="339" spans="1:26" x14ac:dyDescent="0.2">
      <c r="A339" s="30">
        <v>318</v>
      </c>
      <c r="B339" s="30">
        <f>VLOOKUP(C339,Sessions!C:D,2,FALSE)</f>
        <v>70</v>
      </c>
      <c r="C339" s="31">
        <v>44341.75</v>
      </c>
      <c r="D339" s="64">
        <f>VLOOKUP(E339,'Age Groups'!B:C,2,FALSE)</f>
        <v>4</v>
      </c>
      <c r="E339" s="31" t="s">
        <v>1092</v>
      </c>
      <c r="F339" s="64">
        <f>VLOOKUP(G339,Items!J:L,3,FALSE)</f>
        <v>4</v>
      </c>
      <c r="G339" s="31" t="s">
        <v>916</v>
      </c>
      <c r="H339" s="31" t="s">
        <v>1110</v>
      </c>
      <c r="I339" s="64">
        <v>0</v>
      </c>
      <c r="J339" s="31"/>
      <c r="K339" s="31" t="s">
        <v>922</v>
      </c>
      <c r="L339" s="32" t="s">
        <v>935</v>
      </c>
      <c r="M339" s="32" t="s">
        <v>1043</v>
      </c>
      <c r="N339" s="61">
        <f>VLOOKUP(O339,Clubs!D:E,2,FALSE)</f>
        <v>9</v>
      </c>
      <c r="O339" s="32" t="s">
        <v>967</v>
      </c>
      <c r="P339" s="32" t="s">
        <v>1018</v>
      </c>
      <c r="Q339" s="32"/>
      <c r="U339" s="30" t="str">
        <f>"c"&amp;N339&amp;"ag"&amp;D339&amp;"y2d10"&amp;I339</f>
        <v>c9ag4y2d100</v>
      </c>
      <c r="V339" s="30">
        <f>VLOOKUP(U339,Cohorts!A:B,2,FALSE)</f>
        <v>244</v>
      </c>
      <c r="W339" s="30" t="str">
        <f>"            [ 'cohort_id' =&gt; "&amp;V339&amp;",  'team_rank_id' =&gt; "&amp;P339&amp;" ],"</f>
        <v xml:space="preserve">            [ 'cohort_id' =&gt; 244,  'team_rank_id' =&gt; 3 ],</v>
      </c>
      <c r="X339" s="30" t="str">
        <f>"                'competition_id' =&gt; 1, // this is May 2021###                'age_group_id'   =&gt; "&amp;D339&amp;", ###                'start'          =&gt; '"&amp;TEXT(C339,"yyyy-mm-dd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39" s="30" t="str">
        <f t="shared" si="10"/>
        <v xml:space="preserve">            [ 'session_id' =&gt; 70, 'division_id' =&gt; 100 ],</v>
      </c>
      <c r="Z339" s="30" t="str">
        <f t="shared" si="11"/>
        <v xml:space="preserve">            [ 'session_id' =&gt;   70, 'team_rank_id' =&gt; 3 ],</v>
      </c>
    </row>
    <row r="340" spans="1:26" x14ac:dyDescent="0.2">
      <c r="A340" s="30">
        <v>321</v>
      </c>
      <c r="B340" s="30">
        <f>VLOOKUP(C340,Sessions!C:D,2,FALSE)</f>
        <v>70</v>
      </c>
      <c r="C340" s="31">
        <v>44341.75</v>
      </c>
      <c r="D340" s="64">
        <f>VLOOKUP(E340,'Age Groups'!B:C,2,FALSE)</f>
        <v>4</v>
      </c>
      <c r="E340" s="31" t="s">
        <v>1092</v>
      </c>
      <c r="F340" s="64">
        <f>VLOOKUP(G340,Items!J:L,3,FALSE)</f>
        <v>2</v>
      </c>
      <c r="G340" s="31" t="s">
        <v>924</v>
      </c>
      <c r="H340" s="31" t="s">
        <v>1110</v>
      </c>
      <c r="I340" s="64">
        <v>0</v>
      </c>
      <c r="J340" s="31"/>
      <c r="K340" s="31" t="s">
        <v>922</v>
      </c>
      <c r="L340" s="32" t="s">
        <v>935</v>
      </c>
      <c r="M340" s="32" t="s">
        <v>1018</v>
      </c>
      <c r="N340" s="61">
        <f>VLOOKUP(O340,Clubs!D:E,2,FALSE)</f>
        <v>9</v>
      </c>
      <c r="O340" s="32" t="s">
        <v>967</v>
      </c>
      <c r="P340" s="32" t="s">
        <v>1018</v>
      </c>
      <c r="Q340" s="32"/>
      <c r="U340" s="30" t="str">
        <f>"c"&amp;N340&amp;"ag"&amp;D340&amp;"y2d10"&amp;I340</f>
        <v>c9ag4y2d100</v>
      </c>
      <c r="V340" s="30">
        <f>VLOOKUP(U340,Cohorts!A:B,2,FALSE)</f>
        <v>244</v>
      </c>
      <c r="W340" s="30" t="str">
        <f>"            [ 'cohort_id' =&gt; "&amp;V340&amp;",  'team_rank_id' =&gt; "&amp;P340&amp;" ],"</f>
        <v xml:space="preserve">            [ 'cohort_id' =&gt; 244,  'team_rank_id' =&gt; 3 ],</v>
      </c>
      <c r="X340" s="30" t="str">
        <f>"                'competition_id' =&gt; 1, // this is May 2021###                'age_group_id'   =&gt; "&amp;D340&amp;", ###                'start'          =&gt; '"&amp;TEXT(C340,"yyyy-mm-dd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40" s="30" t="str">
        <f t="shared" si="10"/>
        <v xml:space="preserve">            [ 'session_id' =&gt; 70, 'division_id' =&gt; 100 ],</v>
      </c>
      <c r="Z340" s="30" t="str">
        <f t="shared" si="11"/>
        <v xml:space="preserve">            [ 'session_id' =&gt;   70, 'team_rank_id' =&gt; 3 ],</v>
      </c>
    </row>
    <row r="341" spans="1:26" x14ac:dyDescent="0.2">
      <c r="A341" s="30">
        <v>317</v>
      </c>
      <c r="B341" s="30">
        <f>VLOOKUP(C341,Sessions!C:D,2,FALSE)</f>
        <v>70</v>
      </c>
      <c r="C341" s="31">
        <v>44341.75</v>
      </c>
      <c r="D341" s="64">
        <f>VLOOKUP(E341,'Age Groups'!B:C,2,FALSE)</f>
        <v>4</v>
      </c>
      <c r="E341" s="31" t="s">
        <v>1092</v>
      </c>
      <c r="F341" s="64">
        <f>VLOOKUP(G341,Items!J:L,3,FALSE)</f>
        <v>4</v>
      </c>
      <c r="G341" s="31" t="s">
        <v>916</v>
      </c>
      <c r="H341" s="31" t="s">
        <v>1110</v>
      </c>
      <c r="I341" s="64">
        <v>0</v>
      </c>
      <c r="J341" s="31"/>
      <c r="K341" s="31" t="s">
        <v>922</v>
      </c>
      <c r="L341" s="32" t="s">
        <v>935</v>
      </c>
      <c r="M341" s="32" t="s">
        <v>1018</v>
      </c>
      <c r="N341" s="61">
        <f>VLOOKUP(O341,Clubs!D:E,2,FALSE)</f>
        <v>14</v>
      </c>
      <c r="O341" s="32" t="s">
        <v>49</v>
      </c>
      <c r="P341" s="32" t="s">
        <v>1018</v>
      </c>
      <c r="Q341" s="32"/>
      <c r="U341" s="30" t="str">
        <f>"c"&amp;N341&amp;"ag"&amp;D341&amp;"y2d10"&amp;I341</f>
        <v>c14ag4y2d100</v>
      </c>
      <c r="V341" s="30">
        <f>VLOOKUP(U341,Cohorts!A:B,2,FALSE)</f>
        <v>37</v>
      </c>
      <c r="W341" s="30" t="str">
        <f>"            [ 'cohort_id' =&gt; "&amp;V341&amp;",  'team_rank_id' =&gt; "&amp;P341&amp;" ],"</f>
        <v xml:space="preserve">            [ 'cohort_id' =&gt; 37,  'team_rank_id' =&gt; 3 ],</v>
      </c>
      <c r="X341" s="30" t="str">
        <f>"                'competition_id' =&gt; 1, // this is May 2021###                'age_group_id'   =&gt; "&amp;D341&amp;", ###                'start'          =&gt; '"&amp;TEXT(C341,"yyyy-mm-dd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41" s="30" t="str">
        <f t="shared" si="10"/>
        <v xml:space="preserve">            [ 'session_id' =&gt; 70, 'division_id' =&gt; 100 ],</v>
      </c>
      <c r="Z341" s="30" t="str">
        <f t="shared" si="11"/>
        <v xml:space="preserve">            [ 'session_id' =&gt;   70, 'team_rank_id' =&gt; 3 ],</v>
      </c>
    </row>
    <row r="342" spans="1:26" x14ac:dyDescent="0.2">
      <c r="A342" s="30">
        <v>320</v>
      </c>
      <c r="B342" s="30">
        <f>VLOOKUP(C342,Sessions!C:D,2,FALSE)</f>
        <v>70</v>
      </c>
      <c r="C342" s="31">
        <v>44341.75</v>
      </c>
      <c r="D342" s="64">
        <f>VLOOKUP(E342,'Age Groups'!B:C,2,FALSE)</f>
        <v>4</v>
      </c>
      <c r="E342" s="31" t="s">
        <v>1092</v>
      </c>
      <c r="F342" s="64">
        <f>VLOOKUP(G342,Items!J:L,3,FALSE)</f>
        <v>2</v>
      </c>
      <c r="G342" s="31" t="s">
        <v>924</v>
      </c>
      <c r="H342" s="31" t="s">
        <v>1110</v>
      </c>
      <c r="I342" s="64">
        <v>0</v>
      </c>
      <c r="J342" s="31"/>
      <c r="K342" s="31" t="s">
        <v>922</v>
      </c>
      <c r="L342" s="32" t="s">
        <v>935</v>
      </c>
      <c r="M342" s="32" t="s">
        <v>987</v>
      </c>
      <c r="N342" s="61">
        <f>VLOOKUP(O342,Clubs!D:E,2,FALSE)</f>
        <v>14</v>
      </c>
      <c r="O342" s="32" t="s">
        <v>49</v>
      </c>
      <c r="P342" s="32" t="s">
        <v>1018</v>
      </c>
      <c r="Q342" s="32"/>
      <c r="R342" s="32" t="s">
        <v>930</v>
      </c>
      <c r="U342" s="30" t="str">
        <f>"c"&amp;N342&amp;"ag"&amp;D342&amp;"y2d10"&amp;I342</f>
        <v>c14ag4y2d100</v>
      </c>
      <c r="V342" s="30">
        <f>VLOOKUP(U342,Cohorts!A:B,2,FALSE)</f>
        <v>37</v>
      </c>
      <c r="W342" s="30" t="str">
        <f>"            [ 'cohort_id' =&gt; "&amp;V342&amp;",  'team_rank_id' =&gt; "&amp;P342&amp;" ],"</f>
        <v xml:space="preserve">            [ 'cohort_id' =&gt; 37,  'team_rank_id' =&gt; 3 ],</v>
      </c>
      <c r="X342" s="30" t="str">
        <f>"                'competition_id' =&gt; 1, // this is May 2021###                'age_group_id'   =&gt; "&amp;D342&amp;", ###                'start'          =&gt; '"&amp;TEXT(C342,"yyyy-mm-dd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42" s="30" t="str">
        <f t="shared" si="10"/>
        <v xml:space="preserve">            [ 'session_id' =&gt; 70, 'division_id' =&gt; 100 ],</v>
      </c>
      <c r="Z342" s="30" t="str">
        <f t="shared" si="11"/>
        <v xml:space="preserve">            [ 'session_id' =&gt;   70, 'team_rank_id' =&gt; 3 ],</v>
      </c>
    </row>
    <row r="343" spans="1:26" ht="17" x14ac:dyDescent="0.2">
      <c r="A343" s="30">
        <v>322</v>
      </c>
      <c r="B343" s="30">
        <f>VLOOKUP(C343,Sessions!C:D,2,FALSE)</f>
        <v>70</v>
      </c>
      <c r="C343" s="31">
        <v>44341.75</v>
      </c>
      <c r="D343" s="64">
        <f>VLOOKUP(E343,'Age Groups'!B:C,2,FALSE)</f>
        <v>4</v>
      </c>
      <c r="E343" s="31" t="s">
        <v>1092</v>
      </c>
      <c r="F343" s="64">
        <f>VLOOKUP(G343,Items!J:L,3,FALSE)</f>
        <v>8</v>
      </c>
      <c r="G343" s="31" t="s">
        <v>920</v>
      </c>
      <c r="H343" s="31" t="s">
        <v>1109</v>
      </c>
      <c r="I343" s="64">
        <v>0</v>
      </c>
      <c r="J343" s="31"/>
      <c r="K343" s="31" t="s">
        <v>922</v>
      </c>
      <c r="L343" s="32" t="s">
        <v>935</v>
      </c>
      <c r="M343" s="32" t="s">
        <v>939</v>
      </c>
      <c r="N343" s="61">
        <f>VLOOKUP(O343,Clubs!D:E,2,FALSE)</f>
        <v>14</v>
      </c>
      <c r="O343" s="32" t="s">
        <v>49</v>
      </c>
      <c r="P343" s="32" t="s">
        <v>1018</v>
      </c>
      <c r="Q343" s="34" t="s">
        <v>801</v>
      </c>
      <c r="R343" s="32" t="s">
        <v>930</v>
      </c>
      <c r="U343" s="30" t="str">
        <f>"c"&amp;N343&amp;"ag"&amp;D343&amp;"y2d10"&amp;I343</f>
        <v>c14ag4y2d100</v>
      </c>
      <c r="V343" s="30">
        <f>VLOOKUP(U343,Cohorts!A:B,2,FALSE)</f>
        <v>37</v>
      </c>
      <c r="W343" s="30" t="str">
        <f>"            [ 'cohort_id' =&gt; "&amp;V343&amp;",  'team_rank_id' =&gt; "&amp;P343&amp;" ],"</f>
        <v xml:space="preserve">            [ 'cohort_id' =&gt; 37,  'team_rank_id' =&gt; 3 ],</v>
      </c>
      <c r="X343" s="30" t="str">
        <f>"                'competition_id' =&gt; 1, // this is May 2021###                'age_group_id'   =&gt; "&amp;D343&amp;", ###                'start'          =&gt; '"&amp;TEXT(C343,"yyyy-mm-dd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43" s="30" t="str">
        <f t="shared" si="10"/>
        <v xml:space="preserve">            [ 'session_id' =&gt; 70, 'division_id' =&gt; 100 ],</v>
      </c>
      <c r="Z343" s="30" t="str">
        <f t="shared" si="11"/>
        <v xml:space="preserve">            [ 'session_id' =&gt;   70, 'team_rank_id' =&gt; 3 ],</v>
      </c>
    </row>
    <row r="344" spans="1:26" x14ac:dyDescent="0.2">
      <c r="A344" s="30">
        <v>315</v>
      </c>
      <c r="B344" s="30">
        <f>VLOOKUP(C344,Sessions!C:D,2,FALSE)</f>
        <v>70</v>
      </c>
      <c r="C344" s="31">
        <v>44341.75</v>
      </c>
      <c r="D344" s="64">
        <f>VLOOKUP(E344,'Age Groups'!B:C,2,FALSE)</f>
        <v>4</v>
      </c>
      <c r="E344" s="31" t="s">
        <v>1092</v>
      </c>
      <c r="F344" s="64">
        <f>VLOOKUP(G344,Items!J:L,3,FALSE)</f>
        <v>4</v>
      </c>
      <c r="G344" s="31" t="s">
        <v>916</v>
      </c>
      <c r="H344" s="31" t="s">
        <v>1110</v>
      </c>
      <c r="I344" s="64">
        <v>0</v>
      </c>
      <c r="J344" s="31"/>
      <c r="K344" s="31" t="s">
        <v>922</v>
      </c>
      <c r="L344" s="32" t="s">
        <v>935</v>
      </c>
      <c r="M344" s="32" t="s">
        <v>939</v>
      </c>
      <c r="N344" s="61">
        <f>VLOOKUP(O344,Clubs!D:E,2,FALSE)</f>
        <v>14</v>
      </c>
      <c r="O344" s="32" t="s">
        <v>49</v>
      </c>
      <c r="P344" s="32" t="s">
        <v>1043</v>
      </c>
      <c r="Q344" s="32"/>
      <c r="R344" s="32" t="s">
        <v>930</v>
      </c>
      <c r="U344" s="30" t="str">
        <f>"c"&amp;N344&amp;"ag"&amp;D344&amp;"y2d10"&amp;I344</f>
        <v>c14ag4y2d100</v>
      </c>
      <c r="V344" s="30">
        <f>VLOOKUP(U344,Cohorts!A:B,2,FALSE)</f>
        <v>37</v>
      </c>
      <c r="W344" s="30" t="str">
        <f>"            [ 'cohort_id' =&gt; "&amp;V344&amp;",  'team_rank_id' =&gt; "&amp;P344&amp;" ],"</f>
        <v xml:space="preserve">            [ 'cohort_id' =&gt; 37,  'team_rank_id' =&gt; 4 ],</v>
      </c>
      <c r="X344" s="30" t="str">
        <f>"                'competition_id' =&gt; 1, // this is May 2021###                'age_group_id'   =&gt; "&amp;D344&amp;", ###                'start'          =&gt; '"&amp;TEXT(C344,"yyyy-mm-dd hh:mm:ss")&amp;"', ###            ], ["</f>
        <v xml:space="preserve">                'competition_id' =&gt; 1, // this is May 2021###                'age_group_id'   =&gt; 4, ###                'start'          =&gt; '2021-05-25 18:00:00', ###            ], [</v>
      </c>
      <c r="Y344" s="30" t="str">
        <f t="shared" si="10"/>
        <v xml:space="preserve">            [ 'session_id' =&gt; 70, 'division_id' =&gt; 100 ],</v>
      </c>
      <c r="Z344" s="30" t="str">
        <f t="shared" si="11"/>
        <v xml:space="preserve">            [ 'session_id' =&gt;   70, 'team_rank_id' =&gt; 4 ],</v>
      </c>
    </row>
    <row r="345" spans="1:26" x14ac:dyDescent="0.2">
      <c r="A345" s="30">
        <v>224</v>
      </c>
      <c r="B345" s="30">
        <f>VLOOKUP(C345,Sessions!C:D,2,FALSE)</f>
        <v>76</v>
      </c>
      <c r="C345" s="31">
        <v>44336.75</v>
      </c>
      <c r="D345" s="64">
        <f>VLOOKUP(E345,'Age Groups'!B:C,2,FALSE)</f>
        <v>5</v>
      </c>
      <c r="E345" s="31" t="s">
        <v>1090</v>
      </c>
      <c r="F345" s="64">
        <f>VLOOKUP(G345,Items!J:L,3,FALSE)</f>
        <v>2</v>
      </c>
      <c r="G345" s="31" t="s">
        <v>924</v>
      </c>
      <c r="H345" s="31" t="s">
        <v>1110</v>
      </c>
      <c r="I345" s="64">
        <v>0</v>
      </c>
      <c r="J345" s="31"/>
      <c r="K345" s="31" t="s">
        <v>922</v>
      </c>
      <c r="L345" s="32" t="s">
        <v>934</v>
      </c>
      <c r="M345" s="32" t="s">
        <v>1018</v>
      </c>
      <c r="N345" s="61">
        <f>VLOOKUP(O345,Clubs!D:E,2,FALSE)</f>
        <v>3</v>
      </c>
      <c r="O345" s="32" t="s">
        <v>1080</v>
      </c>
      <c r="P345" s="32" t="s">
        <v>987</v>
      </c>
      <c r="Q345" s="32"/>
      <c r="U345" s="30" t="str">
        <f>"c"&amp;N345&amp;"ag"&amp;D345&amp;"y2d10"&amp;I345</f>
        <v>c3ag5y2d100</v>
      </c>
      <c r="V345" s="30">
        <f>VLOOKUP(U345,Cohorts!A:B,2,FALSE)</f>
        <v>134</v>
      </c>
      <c r="W345" s="30" t="str">
        <f>"            [ 'cohort_id' =&gt; "&amp;V345&amp;",  'team_rank_id' =&gt; "&amp;P345&amp;" ],"</f>
        <v xml:space="preserve">            [ 'cohort_id' =&gt; 134,  'team_rank_id' =&gt; 2 ],</v>
      </c>
      <c r="X345" s="30" t="str">
        <f>"                'competition_id' =&gt; 1, // this is May 2021###                'age_group_id'   =&gt; "&amp;D345&amp;", ###                'start'          =&gt; '"&amp;TEXT(C345,"yyyy-mm-dd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45" s="30" t="str">
        <f t="shared" si="10"/>
        <v xml:space="preserve">            [ 'session_id' =&gt; 76, 'division_id' =&gt; 100 ],</v>
      </c>
      <c r="Z345" s="30" t="str">
        <f t="shared" si="11"/>
        <v xml:space="preserve">            [ 'session_id' =&gt;   76, 'team_rank_id' =&gt; 2 ],</v>
      </c>
    </row>
    <row r="346" spans="1:26" x14ac:dyDescent="0.2">
      <c r="A346" s="30">
        <v>228</v>
      </c>
      <c r="B346" s="30">
        <f>VLOOKUP(C346,Sessions!C:D,2,FALSE)</f>
        <v>76</v>
      </c>
      <c r="C346" s="31">
        <v>44336.75</v>
      </c>
      <c r="D346" s="64">
        <f>VLOOKUP(E346,'Age Groups'!B:C,2,FALSE)</f>
        <v>5</v>
      </c>
      <c r="E346" s="31" t="s">
        <v>1090</v>
      </c>
      <c r="F346" s="64">
        <f>VLOOKUP(G346,Items!J:L,3,FALSE)</f>
        <v>3</v>
      </c>
      <c r="G346" s="31" t="s">
        <v>928</v>
      </c>
      <c r="H346" s="31" t="s">
        <v>1110</v>
      </c>
      <c r="I346" s="64">
        <v>0</v>
      </c>
      <c r="J346" s="31"/>
      <c r="K346" s="31" t="s">
        <v>922</v>
      </c>
      <c r="L346" s="32" t="s">
        <v>934</v>
      </c>
      <c r="M346" s="32" t="s">
        <v>1018</v>
      </c>
      <c r="N346" s="61">
        <f>VLOOKUP(O346,Clubs!D:E,2,FALSE)</f>
        <v>3</v>
      </c>
      <c r="O346" s="32" t="s">
        <v>1080</v>
      </c>
      <c r="P346" s="32" t="s">
        <v>987</v>
      </c>
      <c r="Q346" s="32"/>
      <c r="U346" s="30" t="str">
        <f>"c"&amp;N346&amp;"ag"&amp;D346&amp;"y2d10"&amp;I346</f>
        <v>c3ag5y2d100</v>
      </c>
      <c r="V346" s="30">
        <f>VLOOKUP(U346,Cohorts!A:B,2,FALSE)</f>
        <v>134</v>
      </c>
      <c r="W346" s="30" t="str">
        <f>"            [ 'cohort_id' =&gt; "&amp;V346&amp;",  'team_rank_id' =&gt; "&amp;P346&amp;" ],"</f>
        <v xml:space="preserve">            [ 'cohort_id' =&gt; 134,  'team_rank_id' =&gt; 2 ],</v>
      </c>
      <c r="X346" s="30" t="str">
        <f>"                'competition_id' =&gt; 1, // this is May 2021###                'age_group_id'   =&gt; "&amp;D346&amp;", ###                'start'          =&gt; '"&amp;TEXT(C346,"yyyy-mm-dd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46" s="30" t="str">
        <f t="shared" si="10"/>
        <v xml:space="preserve">            [ 'session_id' =&gt; 76, 'division_id' =&gt; 100 ],</v>
      </c>
      <c r="Z346" s="30" t="str">
        <f t="shared" si="11"/>
        <v xml:space="preserve">            [ 'session_id' =&gt;   76, 'team_rank_id' =&gt; 2 ],</v>
      </c>
    </row>
    <row r="347" spans="1:26" ht="17" x14ac:dyDescent="0.2">
      <c r="A347" s="30">
        <v>231</v>
      </c>
      <c r="B347" s="30">
        <f>VLOOKUP(C347,Sessions!C:D,2,FALSE)</f>
        <v>76</v>
      </c>
      <c r="C347" s="31">
        <v>44336.75</v>
      </c>
      <c r="D347" s="64">
        <f>VLOOKUP(E347,'Age Groups'!B:C,2,FALSE)</f>
        <v>5</v>
      </c>
      <c r="E347" s="31" t="s">
        <v>1090</v>
      </c>
      <c r="F347" s="64">
        <f>VLOOKUP(G347,Items!J:L,3,FALSE)</f>
        <v>7</v>
      </c>
      <c r="G347" s="31" t="s">
        <v>926</v>
      </c>
      <c r="H347" s="31" t="s">
        <v>1109</v>
      </c>
      <c r="I347" s="64">
        <v>0</v>
      </c>
      <c r="J347" s="31"/>
      <c r="K347" s="31" t="s">
        <v>922</v>
      </c>
      <c r="L347" s="32" t="s">
        <v>934</v>
      </c>
      <c r="M347" s="32" t="s">
        <v>987</v>
      </c>
      <c r="N347" s="61">
        <f>VLOOKUP(O347,Clubs!D:E,2,FALSE)</f>
        <v>3</v>
      </c>
      <c r="O347" s="32" t="s">
        <v>1080</v>
      </c>
      <c r="P347" s="32" t="s">
        <v>987</v>
      </c>
      <c r="Q347" s="34" t="s">
        <v>710</v>
      </c>
      <c r="U347" s="30" t="str">
        <f>"c"&amp;N347&amp;"ag"&amp;D347&amp;"y2d10"&amp;I347</f>
        <v>c3ag5y2d100</v>
      </c>
      <c r="V347" s="30">
        <f>VLOOKUP(U347,Cohorts!A:B,2,FALSE)</f>
        <v>134</v>
      </c>
      <c r="W347" s="30" t="str">
        <f>"            [ 'cohort_id' =&gt; "&amp;V347&amp;",  'team_rank_id' =&gt; "&amp;P347&amp;" ],"</f>
        <v xml:space="preserve">            [ 'cohort_id' =&gt; 134,  'team_rank_id' =&gt; 2 ],</v>
      </c>
      <c r="X347" s="30" t="str">
        <f>"                'competition_id' =&gt; 1, // this is May 2021###                'age_group_id'   =&gt; "&amp;D347&amp;", ###                'start'          =&gt; '"&amp;TEXT(C347,"yyyy-mm-dd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47" s="30" t="str">
        <f t="shared" si="10"/>
        <v xml:space="preserve">            [ 'session_id' =&gt; 76, 'division_id' =&gt; 100 ],</v>
      </c>
      <c r="Z347" s="30" t="str">
        <f t="shared" si="11"/>
        <v xml:space="preserve">            [ 'session_id' =&gt;   76, 'team_rank_id' =&gt; 2 ],</v>
      </c>
    </row>
    <row r="348" spans="1:26" x14ac:dyDescent="0.2">
      <c r="A348" s="30">
        <v>223</v>
      </c>
      <c r="B348" s="30">
        <f>VLOOKUP(C348,Sessions!C:D,2,FALSE)</f>
        <v>76</v>
      </c>
      <c r="C348" s="31">
        <v>44336.75</v>
      </c>
      <c r="D348" s="64">
        <f>VLOOKUP(E348,'Age Groups'!B:C,2,FALSE)</f>
        <v>5</v>
      </c>
      <c r="E348" s="31" t="s">
        <v>1090</v>
      </c>
      <c r="F348" s="64">
        <f>VLOOKUP(G348,Items!J:L,3,FALSE)</f>
        <v>2</v>
      </c>
      <c r="G348" s="31" t="s">
        <v>924</v>
      </c>
      <c r="H348" s="31" t="s">
        <v>1110</v>
      </c>
      <c r="I348" s="64">
        <v>0</v>
      </c>
      <c r="J348" s="31"/>
      <c r="K348" s="31" t="s">
        <v>922</v>
      </c>
      <c r="L348" s="32" t="s">
        <v>934</v>
      </c>
      <c r="M348" s="32" t="s">
        <v>987</v>
      </c>
      <c r="N348" s="61">
        <f>VLOOKUP(O348,Clubs!D:E,2,FALSE)</f>
        <v>36</v>
      </c>
      <c r="O348" s="32" t="s">
        <v>131</v>
      </c>
      <c r="P348" s="32" t="s">
        <v>987</v>
      </c>
      <c r="Q348" s="32"/>
      <c r="U348" s="30" t="str">
        <f>"c"&amp;N348&amp;"ag"&amp;D348&amp;"y2d10"&amp;I348</f>
        <v>c36ag5y2d100</v>
      </c>
      <c r="V348" s="30">
        <f>VLOOKUP(U348,Cohorts!A:B,2,FALSE)</f>
        <v>167</v>
      </c>
      <c r="W348" s="30" t="str">
        <f>"            [ 'cohort_id' =&gt; "&amp;V348&amp;",  'team_rank_id' =&gt; "&amp;P348&amp;" ],"</f>
        <v xml:space="preserve">            [ 'cohort_id' =&gt; 167,  'team_rank_id' =&gt; 2 ],</v>
      </c>
      <c r="X348" s="30" t="str">
        <f>"                'competition_id' =&gt; 1, // this is May 2021###                'age_group_id'   =&gt; "&amp;D348&amp;", ###                'start'          =&gt; '"&amp;TEXT(C348,"yyyy-mm-dd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48" s="30" t="str">
        <f t="shared" si="10"/>
        <v xml:space="preserve">            [ 'session_id' =&gt; 76, 'division_id' =&gt; 100 ],</v>
      </c>
      <c r="Z348" s="30" t="str">
        <f t="shared" si="11"/>
        <v xml:space="preserve">            [ 'session_id' =&gt;   76, 'team_rank_id' =&gt; 2 ],</v>
      </c>
    </row>
    <row r="349" spans="1:26" x14ac:dyDescent="0.2">
      <c r="A349" s="30">
        <v>226</v>
      </c>
      <c r="B349" s="30">
        <f>VLOOKUP(C349,Sessions!C:D,2,FALSE)</f>
        <v>76</v>
      </c>
      <c r="C349" s="31">
        <v>44336.75</v>
      </c>
      <c r="D349" s="64">
        <f>VLOOKUP(E349,'Age Groups'!B:C,2,FALSE)</f>
        <v>5</v>
      </c>
      <c r="E349" s="31" t="s">
        <v>1090</v>
      </c>
      <c r="F349" s="64">
        <f>VLOOKUP(G349,Items!J:L,3,FALSE)</f>
        <v>3</v>
      </c>
      <c r="G349" s="31" t="s">
        <v>928</v>
      </c>
      <c r="H349" s="31" t="s">
        <v>1110</v>
      </c>
      <c r="I349" s="64">
        <v>0</v>
      </c>
      <c r="J349" s="31"/>
      <c r="K349" s="31" t="s">
        <v>922</v>
      </c>
      <c r="L349" s="32" t="s">
        <v>934</v>
      </c>
      <c r="M349" s="32" t="s">
        <v>939</v>
      </c>
      <c r="N349" s="61">
        <f>VLOOKUP(O349,Clubs!D:E,2,FALSE)</f>
        <v>36</v>
      </c>
      <c r="O349" s="32" t="s">
        <v>131</v>
      </c>
      <c r="P349" s="32" t="s">
        <v>987</v>
      </c>
      <c r="Q349" s="32"/>
      <c r="U349" s="30" t="str">
        <f>"c"&amp;N349&amp;"ag"&amp;D349&amp;"y2d10"&amp;I349</f>
        <v>c36ag5y2d100</v>
      </c>
      <c r="V349" s="30">
        <f>VLOOKUP(U349,Cohorts!A:B,2,FALSE)</f>
        <v>167</v>
      </c>
      <c r="W349" s="30" t="str">
        <f>"            [ 'cohort_id' =&gt; "&amp;V349&amp;",  'team_rank_id' =&gt; "&amp;P349&amp;" ],"</f>
        <v xml:space="preserve">            [ 'cohort_id' =&gt; 167,  'team_rank_id' =&gt; 2 ],</v>
      </c>
      <c r="X349" s="30" t="str">
        <f>"                'competition_id' =&gt; 1, // this is May 2021###                'age_group_id'   =&gt; "&amp;D349&amp;", ###                'start'          =&gt; '"&amp;TEXT(C349,"yyyy-mm-dd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49" s="30" t="str">
        <f t="shared" si="10"/>
        <v xml:space="preserve">            [ 'session_id' =&gt; 76, 'division_id' =&gt; 100 ],</v>
      </c>
      <c r="Z349" s="30" t="str">
        <f t="shared" si="11"/>
        <v xml:space="preserve">            [ 'session_id' =&gt;   76, 'team_rank_id' =&gt; 2 ],</v>
      </c>
    </row>
    <row r="350" spans="1:26" ht="17" x14ac:dyDescent="0.2">
      <c r="A350" s="30">
        <v>230</v>
      </c>
      <c r="B350" s="30">
        <f>VLOOKUP(C350,Sessions!C:D,2,FALSE)</f>
        <v>76</v>
      </c>
      <c r="C350" s="31">
        <v>44336.75</v>
      </c>
      <c r="D350" s="64">
        <f>VLOOKUP(E350,'Age Groups'!B:C,2,FALSE)</f>
        <v>5</v>
      </c>
      <c r="E350" s="31" t="s">
        <v>1090</v>
      </c>
      <c r="F350" s="64">
        <f>VLOOKUP(G350,Items!J:L,3,FALSE)</f>
        <v>7</v>
      </c>
      <c r="G350" s="31" t="s">
        <v>926</v>
      </c>
      <c r="H350" s="31" t="s">
        <v>1109</v>
      </c>
      <c r="I350" s="64">
        <v>0</v>
      </c>
      <c r="J350" s="31"/>
      <c r="K350" s="31" t="s">
        <v>922</v>
      </c>
      <c r="L350" s="32" t="s">
        <v>934</v>
      </c>
      <c r="M350" s="32" t="s">
        <v>939</v>
      </c>
      <c r="N350" s="61">
        <f>VLOOKUP(O350,Clubs!D:E,2,FALSE)</f>
        <v>36</v>
      </c>
      <c r="O350" s="32" t="s">
        <v>131</v>
      </c>
      <c r="P350" s="32" t="s">
        <v>987</v>
      </c>
      <c r="Q350" s="34" t="s">
        <v>709</v>
      </c>
      <c r="U350" s="30" t="str">
        <f>"c"&amp;N350&amp;"ag"&amp;D350&amp;"y2d10"&amp;I350</f>
        <v>c36ag5y2d100</v>
      </c>
      <c r="V350" s="30">
        <f>VLOOKUP(U350,Cohorts!A:B,2,FALSE)</f>
        <v>167</v>
      </c>
      <c r="W350" s="30" t="str">
        <f>"            [ 'cohort_id' =&gt; "&amp;V350&amp;",  'team_rank_id' =&gt; "&amp;P350&amp;" ],"</f>
        <v xml:space="preserve">            [ 'cohort_id' =&gt; 167,  'team_rank_id' =&gt; 2 ],</v>
      </c>
      <c r="X350" s="30" t="str">
        <f>"                'competition_id' =&gt; 1, // this is May 2021###                'age_group_id'   =&gt; "&amp;D350&amp;", ###                'start'          =&gt; '"&amp;TEXT(C350,"yyyy-mm-dd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50" s="30" t="str">
        <f t="shared" si="10"/>
        <v xml:space="preserve">            [ 'session_id' =&gt; 76, 'division_id' =&gt; 100 ],</v>
      </c>
      <c r="Z350" s="30" t="str">
        <f t="shared" si="11"/>
        <v xml:space="preserve">            [ 'session_id' =&gt;   76, 'team_rank_id' =&gt; 2 ],</v>
      </c>
    </row>
    <row r="351" spans="1:26" x14ac:dyDescent="0.2">
      <c r="A351" s="30">
        <v>222</v>
      </c>
      <c r="B351" s="30">
        <f>VLOOKUP(C351,Sessions!C:D,2,FALSE)</f>
        <v>76</v>
      </c>
      <c r="C351" s="31">
        <v>44336.75</v>
      </c>
      <c r="D351" s="64">
        <f>VLOOKUP(E351,'Age Groups'!B:C,2,FALSE)</f>
        <v>5</v>
      </c>
      <c r="E351" s="31" t="s">
        <v>1090</v>
      </c>
      <c r="F351" s="64">
        <f>VLOOKUP(G351,Items!J:L,3,FALSE)</f>
        <v>2</v>
      </c>
      <c r="G351" s="31" t="s">
        <v>924</v>
      </c>
      <c r="H351" s="31" t="s">
        <v>1110</v>
      </c>
      <c r="I351" s="64">
        <v>0</v>
      </c>
      <c r="J351" s="31"/>
      <c r="K351" s="31" t="s">
        <v>922</v>
      </c>
      <c r="L351" s="32" t="s">
        <v>934</v>
      </c>
      <c r="M351" s="32" t="s">
        <v>939</v>
      </c>
      <c r="N351" s="61">
        <f>VLOOKUP(O351,Clubs!D:E,2,FALSE)</f>
        <v>7</v>
      </c>
      <c r="O351" s="32" t="s">
        <v>1076</v>
      </c>
      <c r="P351" s="32" t="s">
        <v>987</v>
      </c>
      <c r="Q351" s="32"/>
      <c r="U351" s="30" t="str">
        <f>"c"&amp;N351&amp;"ag"&amp;D351&amp;"y2d10"&amp;I351</f>
        <v>c7ag5y2d100</v>
      </c>
      <c r="V351" s="30">
        <f>VLOOKUP(U351,Cohorts!A:B,2,FALSE)</f>
        <v>230</v>
      </c>
      <c r="W351" s="30" t="str">
        <f>"            [ 'cohort_id' =&gt; "&amp;V351&amp;",  'team_rank_id' =&gt; "&amp;P351&amp;" ],"</f>
        <v xml:space="preserve">            [ 'cohort_id' =&gt; 230,  'team_rank_id' =&gt; 2 ],</v>
      </c>
      <c r="X351" s="30" t="str">
        <f>"                'competition_id' =&gt; 1, // this is May 2021###                'age_group_id'   =&gt; "&amp;D351&amp;", ###                'start'          =&gt; '"&amp;TEXT(C351,"yyyy-mm-dd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51" s="30" t="str">
        <f t="shared" si="10"/>
        <v xml:space="preserve">            [ 'session_id' =&gt; 76, 'division_id' =&gt; 100 ],</v>
      </c>
      <c r="Z351" s="30" t="str">
        <f t="shared" si="11"/>
        <v xml:space="preserve">            [ 'session_id' =&gt;   76, 'team_rank_id' =&gt; 2 ],</v>
      </c>
    </row>
    <row r="352" spans="1:26" x14ac:dyDescent="0.2">
      <c r="A352" s="30">
        <v>227</v>
      </c>
      <c r="B352" s="30">
        <f>VLOOKUP(C352,Sessions!C:D,2,FALSE)</f>
        <v>76</v>
      </c>
      <c r="C352" s="31">
        <v>44336.75</v>
      </c>
      <c r="D352" s="64">
        <f>VLOOKUP(E352,'Age Groups'!B:C,2,FALSE)</f>
        <v>5</v>
      </c>
      <c r="E352" s="31" t="s">
        <v>1090</v>
      </c>
      <c r="F352" s="64">
        <f>VLOOKUP(G352,Items!J:L,3,FALSE)</f>
        <v>3</v>
      </c>
      <c r="G352" s="31" t="s">
        <v>928</v>
      </c>
      <c r="H352" s="31" t="s">
        <v>1110</v>
      </c>
      <c r="I352" s="64">
        <v>0</v>
      </c>
      <c r="J352" s="31"/>
      <c r="K352" s="31" t="s">
        <v>922</v>
      </c>
      <c r="L352" s="32" t="s">
        <v>934</v>
      </c>
      <c r="M352" s="32" t="s">
        <v>987</v>
      </c>
      <c r="N352" s="61">
        <f>VLOOKUP(O352,Clubs!D:E,2,FALSE)</f>
        <v>7</v>
      </c>
      <c r="O352" s="32" t="s">
        <v>1076</v>
      </c>
      <c r="P352" s="32" t="s">
        <v>987</v>
      </c>
      <c r="Q352" s="32"/>
      <c r="U352" s="30" t="str">
        <f>"c"&amp;N352&amp;"ag"&amp;D352&amp;"y2d10"&amp;I352</f>
        <v>c7ag5y2d100</v>
      </c>
      <c r="V352" s="30">
        <f>VLOOKUP(U352,Cohorts!A:B,2,FALSE)</f>
        <v>230</v>
      </c>
      <c r="W352" s="30" t="str">
        <f>"            [ 'cohort_id' =&gt; "&amp;V352&amp;",  'team_rank_id' =&gt; "&amp;P352&amp;" ],"</f>
        <v xml:space="preserve">            [ 'cohort_id' =&gt; 230,  'team_rank_id' =&gt; 2 ],</v>
      </c>
      <c r="X352" s="30" t="str">
        <f>"                'competition_id' =&gt; 1, // this is May 2021###                'age_group_id'   =&gt; "&amp;D352&amp;", ###                'start'          =&gt; '"&amp;TEXT(C352,"yyyy-mm-dd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52" s="30" t="str">
        <f t="shared" si="10"/>
        <v xml:space="preserve">            [ 'session_id' =&gt; 76, 'division_id' =&gt; 100 ],</v>
      </c>
      <c r="Z352" s="30" t="str">
        <f t="shared" si="11"/>
        <v xml:space="preserve">            [ 'session_id' =&gt;   76, 'team_rank_id' =&gt; 2 ],</v>
      </c>
    </row>
    <row r="353" spans="1:26" x14ac:dyDescent="0.2">
      <c r="A353" s="30">
        <v>225</v>
      </c>
      <c r="B353" s="30">
        <f>VLOOKUP(C353,Sessions!C:D,2,FALSE)</f>
        <v>76</v>
      </c>
      <c r="C353" s="31">
        <v>44336.75</v>
      </c>
      <c r="D353" s="64">
        <f>VLOOKUP(E353,'Age Groups'!B:C,2,FALSE)</f>
        <v>5</v>
      </c>
      <c r="E353" s="31" t="s">
        <v>1090</v>
      </c>
      <c r="F353" s="64">
        <f>VLOOKUP(G353,Items!J:L,3,FALSE)</f>
        <v>2</v>
      </c>
      <c r="G353" s="31" t="s">
        <v>924</v>
      </c>
      <c r="H353" s="31" t="s">
        <v>1110</v>
      </c>
      <c r="I353" s="64">
        <v>0</v>
      </c>
      <c r="J353" s="31"/>
      <c r="K353" s="31" t="s">
        <v>922</v>
      </c>
      <c r="L353" s="32" t="s">
        <v>934</v>
      </c>
      <c r="M353" s="32" t="s">
        <v>1043</v>
      </c>
      <c r="N353" s="61">
        <f>VLOOKUP(O353,Clubs!D:E,2,FALSE)</f>
        <v>9</v>
      </c>
      <c r="O353" s="32" t="s">
        <v>967</v>
      </c>
      <c r="P353" s="32" t="s">
        <v>987</v>
      </c>
      <c r="Q353" s="32"/>
      <c r="U353" s="30" t="str">
        <f>"c"&amp;N353&amp;"ag"&amp;D353&amp;"y2d10"&amp;I353</f>
        <v>c9ag5y2d100</v>
      </c>
      <c r="V353" s="30">
        <f>VLOOKUP(U353,Cohorts!A:B,2,FALSE)</f>
        <v>246</v>
      </c>
      <c r="W353" s="30" t="str">
        <f>"            [ 'cohort_id' =&gt; "&amp;V353&amp;",  'team_rank_id' =&gt; "&amp;P353&amp;" ],"</f>
        <v xml:space="preserve">            [ 'cohort_id' =&gt; 246,  'team_rank_id' =&gt; 2 ],</v>
      </c>
      <c r="X353" s="30" t="str">
        <f>"                'competition_id' =&gt; 1, // this is May 2021###                'age_group_id'   =&gt; "&amp;D353&amp;", ###                'start'          =&gt; '"&amp;TEXT(C353,"yyyy-mm-dd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53" s="30" t="str">
        <f t="shared" si="10"/>
        <v xml:space="preserve">            [ 'session_id' =&gt; 76, 'division_id' =&gt; 100 ],</v>
      </c>
      <c r="Z353" s="30" t="str">
        <f t="shared" si="11"/>
        <v xml:space="preserve">            [ 'session_id' =&gt;   76, 'team_rank_id' =&gt; 2 ],</v>
      </c>
    </row>
    <row r="354" spans="1:26" x14ac:dyDescent="0.2">
      <c r="A354" s="30">
        <v>229</v>
      </c>
      <c r="B354" s="30">
        <f>VLOOKUP(C354,Sessions!C:D,2,FALSE)</f>
        <v>76</v>
      </c>
      <c r="C354" s="31">
        <v>44336.75</v>
      </c>
      <c r="D354" s="64">
        <f>VLOOKUP(E354,'Age Groups'!B:C,2,FALSE)</f>
        <v>5</v>
      </c>
      <c r="E354" s="31" t="s">
        <v>1090</v>
      </c>
      <c r="F354" s="64">
        <f>VLOOKUP(G354,Items!J:L,3,FALSE)</f>
        <v>3</v>
      </c>
      <c r="G354" s="31" t="s">
        <v>928</v>
      </c>
      <c r="H354" s="31" t="s">
        <v>1110</v>
      </c>
      <c r="I354" s="64">
        <v>0</v>
      </c>
      <c r="J354" s="31"/>
      <c r="K354" s="31" t="s">
        <v>922</v>
      </c>
      <c r="L354" s="32" t="s">
        <v>934</v>
      </c>
      <c r="M354" s="32" t="s">
        <v>1043</v>
      </c>
      <c r="N354" s="61">
        <f>VLOOKUP(O354,Clubs!D:E,2,FALSE)</f>
        <v>9</v>
      </c>
      <c r="O354" s="32" t="s">
        <v>967</v>
      </c>
      <c r="P354" s="32" t="s">
        <v>987</v>
      </c>
      <c r="Q354" s="32"/>
      <c r="U354" s="30" t="str">
        <f>"c"&amp;N354&amp;"ag"&amp;D354&amp;"y2d10"&amp;I354</f>
        <v>c9ag5y2d100</v>
      </c>
      <c r="V354" s="30">
        <f>VLOOKUP(U354,Cohorts!A:B,2,FALSE)</f>
        <v>246</v>
      </c>
      <c r="W354" s="30" t="str">
        <f>"            [ 'cohort_id' =&gt; "&amp;V354&amp;",  'team_rank_id' =&gt; "&amp;P354&amp;" ],"</f>
        <v xml:space="preserve">            [ 'cohort_id' =&gt; 246,  'team_rank_id' =&gt; 2 ],</v>
      </c>
      <c r="X354" s="30" t="str">
        <f>"                'competition_id' =&gt; 1, // this is May 2021###                'age_group_id'   =&gt; "&amp;D354&amp;", ###                'start'          =&gt; '"&amp;TEXT(C354,"yyyy-mm-dd hh:mm:ss")&amp;"', ###            ], ["</f>
        <v xml:space="preserve">                'competition_id' =&gt; 1, // this is May 2021###                'age_group_id'   =&gt; 5, ###                'start'          =&gt; '2021-05-20 18:00:00', ###            ], [</v>
      </c>
      <c r="Y354" s="30" t="str">
        <f t="shared" si="10"/>
        <v xml:space="preserve">            [ 'session_id' =&gt; 76, 'division_id' =&gt; 100 ],</v>
      </c>
      <c r="Z354" s="30" t="str">
        <f t="shared" si="11"/>
        <v xml:space="preserve">            [ 'session_id' =&gt;   76, 'team_rank_id' =&gt; 2 ],</v>
      </c>
    </row>
    <row r="355" spans="1:26" x14ac:dyDescent="0.2">
      <c r="A355" s="30">
        <v>150</v>
      </c>
      <c r="B355" s="30">
        <f>VLOOKUP(C355,Sessions!C:D,2,FALSE)</f>
        <v>79</v>
      </c>
      <c r="C355" s="31">
        <v>44333.75</v>
      </c>
      <c r="D355" s="64">
        <f>VLOOKUP(E355,'Age Groups'!B:C,2,FALSE)</f>
        <v>6</v>
      </c>
      <c r="E355" s="31" t="s">
        <v>1091</v>
      </c>
      <c r="F355" s="64">
        <f>VLOOKUP(G355,Items!J:L,3,FALSE)</f>
        <v>4</v>
      </c>
      <c r="G355" s="31" t="s">
        <v>916</v>
      </c>
      <c r="H355" s="31" t="s">
        <v>1110</v>
      </c>
      <c r="I355" s="64">
        <v>0</v>
      </c>
      <c r="J355" s="31"/>
      <c r="K355" s="31" t="s">
        <v>922</v>
      </c>
      <c r="L355" s="62" t="s">
        <v>933</v>
      </c>
      <c r="M355" s="62" t="s">
        <v>1018</v>
      </c>
      <c r="N355" s="61">
        <f>VLOOKUP(O355,Clubs!D:E,2,FALSE)</f>
        <v>3</v>
      </c>
      <c r="O355" s="62" t="s">
        <v>1080</v>
      </c>
      <c r="P355" s="61">
        <v>1</v>
      </c>
      <c r="Q355" s="32"/>
      <c r="U355" s="30" t="str">
        <f>"c"&amp;N355&amp;"ag"&amp;D355&amp;"y2d10"&amp;I355</f>
        <v>c3ag6y2d100</v>
      </c>
      <c r="V355" s="30">
        <f>VLOOKUP(U355,Cohorts!A:B,2,FALSE)</f>
        <v>136</v>
      </c>
      <c r="W355" s="30" t="str">
        <f>"            [ 'cohort_id' =&gt; "&amp;V355&amp;",  'team_rank_id' =&gt; "&amp;P355&amp;" ],"</f>
        <v xml:space="preserve">            [ 'cohort_id' =&gt; 136,  'team_rank_id' =&gt; 1 ],</v>
      </c>
      <c r="X355" s="30" t="str">
        <f>"                'competition_id' =&gt; 1, // this is May 2021###                'age_group_id'   =&gt; "&amp;D355&amp;", ###                'start'          =&gt; '"&amp;TEXT(C355,"yyyy-mm-dd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55" s="30" t="str">
        <f t="shared" si="10"/>
        <v xml:space="preserve">            [ 'session_id' =&gt; 79, 'division_id' =&gt; 100 ],</v>
      </c>
      <c r="Z355" s="30" t="str">
        <f t="shared" si="11"/>
        <v xml:space="preserve">            [ 'session_id' =&gt;   79, 'team_rank_id' =&gt; 1 ],</v>
      </c>
    </row>
    <row r="356" spans="1:26" x14ac:dyDescent="0.2">
      <c r="A356" s="30">
        <v>146</v>
      </c>
      <c r="B356" s="30">
        <f>VLOOKUP(C356,Sessions!C:D,2,FALSE)</f>
        <v>79</v>
      </c>
      <c r="C356" s="31">
        <v>44333.75</v>
      </c>
      <c r="D356" s="64">
        <f>VLOOKUP(E356,'Age Groups'!B:C,2,FALSE)</f>
        <v>6</v>
      </c>
      <c r="E356" s="31" t="s">
        <v>1091</v>
      </c>
      <c r="F356" s="64">
        <f>VLOOKUP(G356,Items!J:L,3,FALSE)</f>
        <v>1</v>
      </c>
      <c r="G356" s="31" t="s">
        <v>921</v>
      </c>
      <c r="H356" s="31" t="s">
        <v>1110</v>
      </c>
      <c r="I356" s="64">
        <v>0</v>
      </c>
      <c r="J356" s="31"/>
      <c r="K356" s="31" t="s">
        <v>922</v>
      </c>
      <c r="L356" s="36"/>
      <c r="M356" s="36" t="s">
        <v>1058</v>
      </c>
      <c r="N356" s="61">
        <f>VLOOKUP(O356,Clubs!D:E,2,FALSE)</f>
        <v>3</v>
      </c>
      <c r="O356" s="36" t="s">
        <v>1080</v>
      </c>
      <c r="P356" s="61">
        <v>1</v>
      </c>
      <c r="Q356" s="32"/>
      <c r="U356" s="30" t="str">
        <f>"c"&amp;N356&amp;"ag"&amp;D356&amp;"y2d10"&amp;I356</f>
        <v>c3ag6y2d100</v>
      </c>
      <c r="V356" s="30">
        <f>VLOOKUP(U356,Cohorts!A:B,2,FALSE)</f>
        <v>136</v>
      </c>
      <c r="W356" s="30" t="str">
        <f>"            [ 'cohort_id' =&gt; "&amp;V356&amp;",  'team_rank_id' =&gt; "&amp;P356&amp;" ],"</f>
        <v xml:space="preserve">            [ 'cohort_id' =&gt; 136,  'team_rank_id' =&gt; 1 ],</v>
      </c>
      <c r="X356" s="30" t="str">
        <f>"                'competition_id' =&gt; 1, // this is May 2021###                'age_group_id'   =&gt; "&amp;D356&amp;", ###                'start'          =&gt; '"&amp;TEXT(C356,"yyyy-mm-dd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56" s="30" t="str">
        <f t="shared" si="10"/>
        <v xml:space="preserve">            [ 'session_id' =&gt; 79, 'division_id' =&gt; 100 ],</v>
      </c>
      <c r="Z356" s="30" t="str">
        <f t="shared" si="11"/>
        <v xml:space="preserve">            [ 'session_id' =&gt;   79, 'team_rank_id' =&gt; 1 ],</v>
      </c>
    </row>
    <row r="357" spans="1:26" ht="17" x14ac:dyDescent="0.2">
      <c r="A357" s="30">
        <v>158</v>
      </c>
      <c r="B357" s="30">
        <f>VLOOKUP(C357,Sessions!C:D,2,FALSE)</f>
        <v>79</v>
      </c>
      <c r="C357" s="31">
        <v>44333.75</v>
      </c>
      <c r="D357" s="64">
        <f>VLOOKUP(E357,'Age Groups'!B:C,2,FALSE)</f>
        <v>6</v>
      </c>
      <c r="E357" s="31" t="s">
        <v>1091</v>
      </c>
      <c r="F357" s="64">
        <f>VLOOKUP(G357,Items!J:L,3,FALSE)</f>
        <v>6</v>
      </c>
      <c r="G357" s="31" t="s">
        <v>927</v>
      </c>
      <c r="H357" s="31" t="s">
        <v>1109</v>
      </c>
      <c r="I357" s="64">
        <v>0</v>
      </c>
      <c r="J357" s="31"/>
      <c r="K357" s="31" t="s">
        <v>922</v>
      </c>
      <c r="L357" s="36"/>
      <c r="M357" s="36" t="s">
        <v>1018</v>
      </c>
      <c r="N357" s="61">
        <f>VLOOKUP(O357,Clubs!D:E,2,FALSE)</f>
        <v>3</v>
      </c>
      <c r="O357" s="36" t="s">
        <v>1080</v>
      </c>
      <c r="P357" s="61">
        <v>1</v>
      </c>
      <c r="Q357" s="34" t="s">
        <v>641</v>
      </c>
      <c r="U357" s="30" t="str">
        <f>"c"&amp;N357&amp;"ag"&amp;D357&amp;"y2d10"&amp;I357</f>
        <v>c3ag6y2d100</v>
      </c>
      <c r="V357" s="30">
        <f>VLOOKUP(U357,Cohorts!A:B,2,FALSE)</f>
        <v>136</v>
      </c>
      <c r="W357" s="30" t="str">
        <f>"            [ 'cohort_id' =&gt; "&amp;V357&amp;",  'team_rank_id' =&gt; "&amp;P357&amp;" ],"</f>
        <v xml:space="preserve">            [ 'cohort_id' =&gt; 136,  'team_rank_id' =&gt; 1 ],</v>
      </c>
      <c r="X357" s="30" t="str">
        <f>"                'competition_id' =&gt; 1, // this is May 2021###                'age_group_id'   =&gt; "&amp;D357&amp;", ###                'start'          =&gt; '"&amp;TEXT(C357,"yyyy-mm-dd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57" s="30" t="str">
        <f t="shared" si="10"/>
        <v xml:space="preserve">            [ 'session_id' =&gt; 79, 'division_id' =&gt; 100 ],</v>
      </c>
      <c r="Z357" s="30" t="str">
        <f t="shared" si="11"/>
        <v xml:space="preserve">            [ 'session_id' =&gt;   79, 'team_rank_id' =&gt; 1 ],</v>
      </c>
    </row>
    <row r="358" spans="1:26" x14ac:dyDescent="0.2">
      <c r="A358" s="30">
        <v>148</v>
      </c>
      <c r="B358" s="30">
        <f>VLOOKUP(C358,Sessions!C:D,2,FALSE)</f>
        <v>79</v>
      </c>
      <c r="C358" s="31">
        <v>44333.75</v>
      </c>
      <c r="D358" s="64">
        <f>VLOOKUP(E358,'Age Groups'!B:C,2,FALSE)</f>
        <v>6</v>
      </c>
      <c r="E358" s="31" t="s">
        <v>1091</v>
      </c>
      <c r="F358" s="64">
        <f>VLOOKUP(G358,Items!J:L,3,FALSE)</f>
        <v>4</v>
      </c>
      <c r="G358" s="31" t="s">
        <v>916</v>
      </c>
      <c r="H358" s="31" t="s">
        <v>1110</v>
      </c>
      <c r="I358" s="64">
        <v>0</v>
      </c>
      <c r="J358" s="31"/>
      <c r="K358" s="31" t="s">
        <v>922</v>
      </c>
      <c r="L358" s="32" t="s">
        <v>933</v>
      </c>
      <c r="M358" s="32" t="s">
        <v>939</v>
      </c>
      <c r="N358" s="61">
        <f>VLOOKUP(O358,Clubs!D:E,2,FALSE)</f>
        <v>3</v>
      </c>
      <c r="O358" s="32" t="s">
        <v>1080</v>
      </c>
      <c r="P358" s="32" t="s">
        <v>987</v>
      </c>
      <c r="Q358" s="32"/>
      <c r="U358" s="30" t="str">
        <f>"c"&amp;N358&amp;"ag"&amp;D358&amp;"y2d10"&amp;I358</f>
        <v>c3ag6y2d100</v>
      </c>
      <c r="V358" s="30">
        <f>VLOOKUP(U358,Cohorts!A:B,2,FALSE)</f>
        <v>136</v>
      </c>
      <c r="W358" s="30" t="str">
        <f>"            [ 'cohort_id' =&gt; "&amp;V358&amp;",  'team_rank_id' =&gt; "&amp;P358&amp;" ],"</f>
        <v xml:space="preserve">            [ 'cohort_id' =&gt; 136,  'team_rank_id' =&gt; 2 ],</v>
      </c>
      <c r="X358" s="30" t="str">
        <f>"                'competition_id' =&gt; 1, // this is May 2021###                'age_group_id'   =&gt; "&amp;D358&amp;", ###                'start'          =&gt; '"&amp;TEXT(C358,"yyyy-mm-dd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58" s="30" t="str">
        <f t="shared" si="10"/>
        <v xml:space="preserve">            [ 'session_id' =&gt; 79, 'division_id' =&gt; 100 ],</v>
      </c>
      <c r="Z358" s="30" t="str">
        <f t="shared" si="11"/>
        <v xml:space="preserve">            [ 'session_id' =&gt;   79, 'team_rank_id' =&gt; 2 ],</v>
      </c>
    </row>
    <row r="359" spans="1:26" x14ac:dyDescent="0.2">
      <c r="A359" s="30">
        <v>155</v>
      </c>
      <c r="B359" s="30">
        <f>VLOOKUP(C359,Sessions!C:D,2,FALSE)</f>
        <v>79</v>
      </c>
      <c r="C359" s="31">
        <v>44333.75</v>
      </c>
      <c r="D359" s="64">
        <f>VLOOKUP(E359,'Age Groups'!B:C,2,FALSE)</f>
        <v>6</v>
      </c>
      <c r="E359" s="31" t="s">
        <v>1091</v>
      </c>
      <c r="F359" s="64">
        <f>VLOOKUP(G359,Items!J:L,3,FALSE)</f>
        <v>4</v>
      </c>
      <c r="G359" s="31" t="s">
        <v>916</v>
      </c>
      <c r="H359" s="31" t="s">
        <v>1110</v>
      </c>
      <c r="I359" s="64">
        <v>0</v>
      </c>
      <c r="J359" s="31"/>
      <c r="K359" s="31" t="s">
        <v>922</v>
      </c>
      <c r="L359" s="62" t="s">
        <v>933</v>
      </c>
      <c r="M359" s="62" t="s">
        <v>1072</v>
      </c>
      <c r="N359" s="61">
        <f>VLOOKUP(O359,Clubs!D:E,2,FALSE)</f>
        <v>40</v>
      </c>
      <c r="O359" s="62" t="s">
        <v>145</v>
      </c>
      <c r="P359" s="61">
        <v>1</v>
      </c>
      <c r="Q359" s="32"/>
      <c r="U359" s="30" t="str">
        <f>"c"&amp;N359&amp;"ag"&amp;D359&amp;"y2d10"&amp;I359</f>
        <v>c40ag6y2d100</v>
      </c>
      <c r="V359" s="30">
        <f>VLOOKUP(U359,Cohorts!A:B,2,FALSE)</f>
        <v>204</v>
      </c>
      <c r="W359" s="30" t="str">
        <f>"            [ 'cohort_id' =&gt; "&amp;V359&amp;",  'team_rank_id' =&gt; "&amp;P359&amp;" ],"</f>
        <v xml:space="preserve">            [ 'cohort_id' =&gt; 204,  'team_rank_id' =&gt; 1 ],</v>
      </c>
      <c r="X359" s="30" t="str">
        <f>"                'competition_id' =&gt; 1, // this is May 2021###                'age_group_id'   =&gt; "&amp;D359&amp;", ###                'start'          =&gt; '"&amp;TEXT(C359,"yyyy-mm-dd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59" s="30" t="str">
        <f t="shared" si="10"/>
        <v xml:space="preserve">            [ 'session_id' =&gt; 79, 'division_id' =&gt; 100 ],</v>
      </c>
      <c r="Z359" s="30" t="str">
        <f t="shared" si="11"/>
        <v xml:space="preserve">            [ 'session_id' =&gt;   79, 'team_rank_id' =&gt; 1 ],</v>
      </c>
    </row>
    <row r="360" spans="1:26" x14ac:dyDescent="0.2">
      <c r="A360" s="30">
        <v>143</v>
      </c>
      <c r="B360" s="30">
        <f>VLOOKUP(C360,Sessions!C:D,2,FALSE)</f>
        <v>79</v>
      </c>
      <c r="C360" s="31">
        <v>44333.75</v>
      </c>
      <c r="D360" s="64">
        <f>VLOOKUP(E360,'Age Groups'!B:C,2,FALSE)</f>
        <v>6</v>
      </c>
      <c r="E360" s="31" t="s">
        <v>1091</v>
      </c>
      <c r="F360" s="64">
        <f>VLOOKUP(G360,Items!J:L,3,FALSE)</f>
        <v>1</v>
      </c>
      <c r="G360" s="31" t="s">
        <v>921</v>
      </c>
      <c r="H360" s="31" t="s">
        <v>1110</v>
      </c>
      <c r="I360" s="64">
        <v>0</v>
      </c>
      <c r="J360" s="31"/>
      <c r="K360" s="31" t="s">
        <v>922</v>
      </c>
      <c r="L360" s="36"/>
      <c r="M360" s="36" t="s">
        <v>987</v>
      </c>
      <c r="N360" s="61">
        <f>VLOOKUP(O360,Clubs!D:E,2,FALSE)</f>
        <v>40</v>
      </c>
      <c r="O360" s="36" t="s">
        <v>145</v>
      </c>
      <c r="P360" s="61">
        <v>1</v>
      </c>
      <c r="Q360" s="32"/>
      <c r="U360" s="30" t="str">
        <f>"c"&amp;N360&amp;"ag"&amp;D360&amp;"y2d10"&amp;I360</f>
        <v>c40ag6y2d100</v>
      </c>
      <c r="V360" s="30">
        <f>VLOOKUP(U360,Cohorts!A:B,2,FALSE)</f>
        <v>204</v>
      </c>
      <c r="W360" s="30" t="str">
        <f>"            [ 'cohort_id' =&gt; "&amp;V360&amp;",  'team_rank_id' =&gt; "&amp;P360&amp;" ],"</f>
        <v xml:space="preserve">            [ 'cohort_id' =&gt; 204,  'team_rank_id' =&gt; 1 ],</v>
      </c>
      <c r="X360" s="30" t="str">
        <f>"                'competition_id' =&gt; 1, // this is May 2021###                'age_group_id'   =&gt; "&amp;D360&amp;", ###                'start'          =&gt; '"&amp;TEXT(C360,"yyyy-mm-dd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0" s="30" t="str">
        <f t="shared" si="10"/>
        <v xml:space="preserve">            [ 'session_id' =&gt; 79, 'division_id' =&gt; 100 ],</v>
      </c>
      <c r="Z360" s="30" t="str">
        <f t="shared" si="11"/>
        <v xml:space="preserve">            [ 'session_id' =&gt;   79, 'team_rank_id' =&gt; 1 ],</v>
      </c>
    </row>
    <row r="361" spans="1:26" ht="17" x14ac:dyDescent="0.2">
      <c r="A361" s="30">
        <v>161</v>
      </c>
      <c r="B361" s="30">
        <f>VLOOKUP(C361,Sessions!C:D,2,FALSE)</f>
        <v>79</v>
      </c>
      <c r="C361" s="31">
        <v>44333.75</v>
      </c>
      <c r="D361" s="64">
        <f>VLOOKUP(E361,'Age Groups'!B:C,2,FALSE)</f>
        <v>6</v>
      </c>
      <c r="E361" s="31" t="s">
        <v>1091</v>
      </c>
      <c r="F361" s="64">
        <f>VLOOKUP(G361,Items!J:L,3,FALSE)</f>
        <v>6</v>
      </c>
      <c r="G361" s="31" t="s">
        <v>927</v>
      </c>
      <c r="H361" s="31" t="s">
        <v>1109</v>
      </c>
      <c r="I361" s="64">
        <v>0</v>
      </c>
      <c r="J361" s="31"/>
      <c r="K361" s="31" t="s">
        <v>922</v>
      </c>
      <c r="L361" s="36"/>
      <c r="M361" s="36" t="s">
        <v>1068</v>
      </c>
      <c r="N361" s="61">
        <f>VLOOKUP(O361,Clubs!D:E,2,FALSE)</f>
        <v>40</v>
      </c>
      <c r="O361" s="36" t="s">
        <v>145</v>
      </c>
      <c r="P361" s="61">
        <v>1</v>
      </c>
      <c r="Q361" s="34" t="s">
        <v>643</v>
      </c>
      <c r="U361" s="30" t="str">
        <f>"c"&amp;N361&amp;"ag"&amp;D361&amp;"y2d10"&amp;I361</f>
        <v>c40ag6y2d100</v>
      </c>
      <c r="V361" s="30">
        <f>VLOOKUP(U361,Cohorts!A:B,2,FALSE)</f>
        <v>204</v>
      </c>
      <c r="W361" s="30" t="str">
        <f>"            [ 'cohort_id' =&gt; "&amp;V361&amp;",  'team_rank_id' =&gt; "&amp;P361&amp;" ],"</f>
        <v xml:space="preserve">            [ 'cohort_id' =&gt; 204,  'team_rank_id' =&gt; 1 ],</v>
      </c>
      <c r="X361" s="30" t="str">
        <f>"                'competition_id' =&gt; 1, // this is May 2021###                'age_group_id'   =&gt; "&amp;D361&amp;", ###                'start'          =&gt; '"&amp;TEXT(C361,"yyyy-mm-dd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1" s="30" t="str">
        <f t="shared" si="10"/>
        <v xml:space="preserve">            [ 'session_id' =&gt; 79, 'division_id' =&gt; 100 ],</v>
      </c>
      <c r="Z361" s="30" t="str">
        <f t="shared" si="11"/>
        <v xml:space="preserve">            [ 'session_id' =&gt;   79, 'team_rank_id' =&gt; 1 ],</v>
      </c>
    </row>
    <row r="362" spans="1:26" x14ac:dyDescent="0.2">
      <c r="A362" s="30">
        <v>151</v>
      </c>
      <c r="B362" s="30">
        <f>VLOOKUP(C362,Sessions!C:D,2,FALSE)</f>
        <v>79</v>
      </c>
      <c r="C362" s="31">
        <v>44333.75</v>
      </c>
      <c r="D362" s="64">
        <f>VLOOKUP(E362,'Age Groups'!B:C,2,FALSE)</f>
        <v>6</v>
      </c>
      <c r="E362" s="31" t="s">
        <v>1091</v>
      </c>
      <c r="F362" s="64">
        <f>VLOOKUP(G362,Items!J:L,3,FALSE)</f>
        <v>4</v>
      </c>
      <c r="G362" s="31" t="s">
        <v>916</v>
      </c>
      <c r="H362" s="31" t="s">
        <v>1110</v>
      </c>
      <c r="I362" s="64">
        <v>0</v>
      </c>
      <c r="J362" s="31"/>
      <c r="K362" s="31" t="s">
        <v>922</v>
      </c>
      <c r="L362" s="62" t="s">
        <v>933</v>
      </c>
      <c r="M362" s="62" t="s">
        <v>1043</v>
      </c>
      <c r="N362" s="61">
        <f>VLOOKUP(O362,Clubs!D:E,2,FALSE)</f>
        <v>6</v>
      </c>
      <c r="O362" s="62" t="s">
        <v>16</v>
      </c>
      <c r="P362" s="61">
        <v>1</v>
      </c>
      <c r="Q362" s="32"/>
      <c r="U362" s="30" t="str">
        <f>"c"&amp;N362&amp;"ag"&amp;D362&amp;"y2d10"&amp;I362</f>
        <v>c6ag6y2d100</v>
      </c>
      <c r="V362" s="30">
        <f>VLOOKUP(U362,Cohorts!A:B,2,FALSE)</f>
        <v>224</v>
      </c>
      <c r="W362" s="30" t="str">
        <f>"            [ 'cohort_id' =&gt; "&amp;V362&amp;",  'team_rank_id' =&gt; "&amp;P362&amp;" ],"</f>
        <v xml:space="preserve">            [ 'cohort_id' =&gt; 224,  'team_rank_id' =&gt; 1 ],</v>
      </c>
      <c r="X362" s="30" t="str">
        <f>"                'competition_id' =&gt; 1, // this is May 2021###                'age_group_id'   =&gt; "&amp;D362&amp;", ###                'start'          =&gt; '"&amp;TEXT(C362,"yyyy-mm-dd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2" s="30" t="str">
        <f t="shared" si="10"/>
        <v xml:space="preserve">            [ 'session_id' =&gt; 79, 'division_id' =&gt; 100 ],</v>
      </c>
      <c r="Z362" s="30" t="str">
        <f t="shared" si="11"/>
        <v xml:space="preserve">            [ 'session_id' =&gt;   79, 'team_rank_id' =&gt; 1 ],</v>
      </c>
    </row>
    <row r="363" spans="1:26" x14ac:dyDescent="0.2">
      <c r="A363" s="30">
        <v>145</v>
      </c>
      <c r="B363" s="30">
        <f>VLOOKUP(C363,Sessions!C:D,2,FALSE)</f>
        <v>79</v>
      </c>
      <c r="C363" s="31">
        <v>44333.75</v>
      </c>
      <c r="D363" s="64">
        <f>VLOOKUP(E363,'Age Groups'!B:C,2,FALSE)</f>
        <v>6</v>
      </c>
      <c r="E363" s="31" t="s">
        <v>1091</v>
      </c>
      <c r="F363" s="64">
        <f>VLOOKUP(G363,Items!J:L,3,FALSE)</f>
        <v>1</v>
      </c>
      <c r="G363" s="31" t="s">
        <v>921</v>
      </c>
      <c r="H363" s="31" t="s">
        <v>1110</v>
      </c>
      <c r="I363" s="64">
        <v>0</v>
      </c>
      <c r="J363" s="31"/>
      <c r="K363" s="31" t="s">
        <v>922</v>
      </c>
      <c r="L363" s="36"/>
      <c r="M363" s="36" t="s">
        <v>1043</v>
      </c>
      <c r="N363" s="61">
        <f>VLOOKUP(O363,Clubs!D:E,2,FALSE)</f>
        <v>6</v>
      </c>
      <c r="O363" s="36" t="s">
        <v>16</v>
      </c>
      <c r="P363" s="61">
        <v>1</v>
      </c>
      <c r="Q363" s="32"/>
      <c r="U363" s="30" t="str">
        <f>"c"&amp;N363&amp;"ag"&amp;D363&amp;"y2d10"&amp;I363</f>
        <v>c6ag6y2d100</v>
      </c>
      <c r="V363" s="30">
        <f>VLOOKUP(U363,Cohorts!A:B,2,FALSE)</f>
        <v>224</v>
      </c>
      <c r="W363" s="30" t="str">
        <f>"            [ 'cohort_id' =&gt; "&amp;V363&amp;",  'team_rank_id' =&gt; "&amp;P363&amp;" ],"</f>
        <v xml:space="preserve">            [ 'cohort_id' =&gt; 224,  'team_rank_id' =&gt; 1 ],</v>
      </c>
      <c r="X363" s="30" t="str">
        <f>"                'competition_id' =&gt; 1, // this is May 2021###                'age_group_id'   =&gt; "&amp;D363&amp;", ###                'start'          =&gt; '"&amp;TEXT(C363,"yyyy-mm-dd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3" s="30" t="str">
        <f t="shared" si="10"/>
        <v xml:space="preserve">            [ 'session_id' =&gt; 79, 'division_id' =&gt; 100 ],</v>
      </c>
      <c r="Z363" s="30" t="str">
        <f t="shared" si="11"/>
        <v xml:space="preserve">            [ 'session_id' =&gt;   79, 'team_rank_id' =&gt; 1 ],</v>
      </c>
    </row>
    <row r="364" spans="1:26" ht="17" x14ac:dyDescent="0.2">
      <c r="A364" s="30">
        <v>160</v>
      </c>
      <c r="B364" s="30">
        <f>VLOOKUP(C364,Sessions!C:D,2,FALSE)</f>
        <v>79</v>
      </c>
      <c r="C364" s="31">
        <v>44333.75</v>
      </c>
      <c r="D364" s="64">
        <f>VLOOKUP(E364,'Age Groups'!B:C,2,FALSE)</f>
        <v>6</v>
      </c>
      <c r="E364" s="31" t="s">
        <v>1091</v>
      </c>
      <c r="F364" s="64">
        <f>VLOOKUP(G364,Items!J:L,3,FALSE)</f>
        <v>6</v>
      </c>
      <c r="G364" s="31" t="s">
        <v>927</v>
      </c>
      <c r="H364" s="31" t="s">
        <v>1109</v>
      </c>
      <c r="I364" s="64">
        <v>0</v>
      </c>
      <c r="J364" s="31"/>
      <c r="K364" s="31" t="s">
        <v>922</v>
      </c>
      <c r="L364" s="36"/>
      <c r="M364" s="36" t="s">
        <v>1058</v>
      </c>
      <c r="N364" s="61">
        <f>VLOOKUP(O364,Clubs!D:E,2,FALSE)</f>
        <v>6</v>
      </c>
      <c r="O364" s="36" t="s">
        <v>16</v>
      </c>
      <c r="P364" s="61">
        <v>1</v>
      </c>
      <c r="Q364" s="34" t="s">
        <v>642</v>
      </c>
      <c r="U364" s="30" t="str">
        <f>"c"&amp;N364&amp;"ag"&amp;D364&amp;"y2d10"&amp;I364</f>
        <v>c6ag6y2d100</v>
      </c>
      <c r="V364" s="30">
        <f>VLOOKUP(U364,Cohorts!A:B,2,FALSE)</f>
        <v>224</v>
      </c>
      <c r="W364" s="30" t="str">
        <f>"            [ 'cohort_id' =&gt; "&amp;V364&amp;",  'team_rank_id' =&gt; "&amp;P364&amp;" ],"</f>
        <v xml:space="preserve">            [ 'cohort_id' =&gt; 224,  'team_rank_id' =&gt; 1 ],</v>
      </c>
      <c r="X364" s="30" t="str">
        <f>"                'competition_id' =&gt; 1, // this is May 2021###                'age_group_id'   =&gt; "&amp;D364&amp;", ###                'start'          =&gt; '"&amp;TEXT(C364,"yyyy-mm-dd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4" s="30" t="str">
        <f t="shared" si="10"/>
        <v xml:space="preserve">            [ 'session_id' =&gt; 79, 'division_id' =&gt; 100 ],</v>
      </c>
      <c r="Z364" s="30" t="str">
        <f t="shared" si="11"/>
        <v xml:space="preserve">            [ 'session_id' =&gt;   79, 'team_rank_id' =&gt; 1 ],</v>
      </c>
    </row>
    <row r="365" spans="1:26" x14ac:dyDescent="0.2">
      <c r="A365" s="30">
        <v>153</v>
      </c>
      <c r="B365" s="30">
        <f>VLOOKUP(C365,Sessions!C:D,2,FALSE)</f>
        <v>79</v>
      </c>
      <c r="C365" s="31">
        <v>44333.75</v>
      </c>
      <c r="D365" s="64">
        <f>VLOOKUP(E365,'Age Groups'!B:C,2,FALSE)</f>
        <v>6</v>
      </c>
      <c r="E365" s="31" t="s">
        <v>1091</v>
      </c>
      <c r="F365" s="64">
        <f>VLOOKUP(G365,Items!J:L,3,FALSE)</f>
        <v>4</v>
      </c>
      <c r="G365" s="31" t="s">
        <v>916</v>
      </c>
      <c r="H365" s="31" t="s">
        <v>1110</v>
      </c>
      <c r="I365" s="64">
        <v>0</v>
      </c>
      <c r="J365" s="31"/>
      <c r="K365" s="31" t="s">
        <v>922</v>
      </c>
      <c r="L365" s="62" t="s">
        <v>933</v>
      </c>
      <c r="M365" s="62" t="s">
        <v>1068</v>
      </c>
      <c r="N365" s="61">
        <f>VLOOKUP(O365,Clubs!D:E,2,FALSE)</f>
        <v>7</v>
      </c>
      <c r="O365" s="62" t="s">
        <v>1076</v>
      </c>
      <c r="P365" s="61">
        <v>1</v>
      </c>
      <c r="Q365" s="32"/>
      <c r="U365" s="30" t="str">
        <f>"c"&amp;N365&amp;"ag"&amp;D365&amp;"y2d10"&amp;I365</f>
        <v>c7ag6y2d100</v>
      </c>
      <c r="V365" s="30">
        <f>VLOOKUP(U365,Cohorts!A:B,2,FALSE)</f>
        <v>232</v>
      </c>
      <c r="W365" s="30" t="str">
        <f>"            [ 'cohort_id' =&gt; "&amp;V365&amp;",  'team_rank_id' =&gt; "&amp;P365&amp;" ],"</f>
        <v xml:space="preserve">            [ 'cohort_id' =&gt; 232,  'team_rank_id' =&gt; 1 ],</v>
      </c>
      <c r="X365" s="30" t="str">
        <f>"                'competition_id' =&gt; 1, // this is May 2021###                'age_group_id'   =&gt; "&amp;D365&amp;", ###                'start'          =&gt; '"&amp;TEXT(C365,"yyyy-mm-dd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5" s="30" t="str">
        <f t="shared" si="10"/>
        <v xml:space="preserve">            [ 'session_id' =&gt; 79, 'division_id' =&gt; 100 ],</v>
      </c>
      <c r="Z365" s="30" t="str">
        <f t="shared" si="11"/>
        <v xml:space="preserve">            [ 'session_id' =&gt;   79, 'team_rank_id' =&gt; 1 ],</v>
      </c>
    </row>
    <row r="366" spans="1:26" x14ac:dyDescent="0.2">
      <c r="A366" s="30">
        <v>142</v>
      </c>
      <c r="B366" s="30">
        <f>VLOOKUP(C366,Sessions!C:D,2,FALSE)</f>
        <v>79</v>
      </c>
      <c r="C366" s="31">
        <v>44333.75</v>
      </c>
      <c r="D366" s="64">
        <f>VLOOKUP(E366,'Age Groups'!B:C,2,FALSE)</f>
        <v>6</v>
      </c>
      <c r="E366" s="31" t="s">
        <v>1091</v>
      </c>
      <c r="F366" s="64">
        <f>VLOOKUP(G366,Items!J:L,3,FALSE)</f>
        <v>1</v>
      </c>
      <c r="G366" s="31" t="s">
        <v>921</v>
      </c>
      <c r="H366" s="31" t="s">
        <v>1110</v>
      </c>
      <c r="I366" s="64">
        <v>0</v>
      </c>
      <c r="J366" s="31"/>
      <c r="K366" s="31" t="s">
        <v>922</v>
      </c>
      <c r="L366" s="36"/>
      <c r="M366" s="36" t="s">
        <v>939</v>
      </c>
      <c r="N366" s="61">
        <f>VLOOKUP(O366,Clubs!D:E,2,FALSE)</f>
        <v>7</v>
      </c>
      <c r="O366" s="36" t="s">
        <v>1076</v>
      </c>
      <c r="P366" s="61">
        <v>1</v>
      </c>
      <c r="Q366" s="32"/>
      <c r="U366" s="30" t="str">
        <f>"c"&amp;N366&amp;"ag"&amp;D366&amp;"y2d10"&amp;I366</f>
        <v>c7ag6y2d100</v>
      </c>
      <c r="V366" s="30">
        <f>VLOOKUP(U366,Cohorts!A:B,2,FALSE)</f>
        <v>232</v>
      </c>
      <c r="W366" s="30" t="str">
        <f>"            [ 'cohort_id' =&gt; "&amp;V366&amp;",  'team_rank_id' =&gt; "&amp;P366&amp;" ],"</f>
        <v xml:space="preserve">            [ 'cohort_id' =&gt; 232,  'team_rank_id' =&gt; 1 ],</v>
      </c>
      <c r="X366" s="30" t="str">
        <f>"                'competition_id' =&gt; 1, // this is May 2021###                'age_group_id'   =&gt; "&amp;D366&amp;", ###                'start'          =&gt; '"&amp;TEXT(C366,"yyyy-mm-dd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6" s="30" t="str">
        <f t="shared" si="10"/>
        <v xml:space="preserve">            [ 'session_id' =&gt; 79, 'division_id' =&gt; 100 ],</v>
      </c>
      <c r="Z366" s="30" t="str">
        <f t="shared" si="11"/>
        <v xml:space="preserve">            [ 'session_id' =&gt;   79, 'team_rank_id' =&gt; 1 ],</v>
      </c>
    </row>
    <row r="367" spans="1:26" ht="17" x14ac:dyDescent="0.2">
      <c r="A367" s="30">
        <v>156</v>
      </c>
      <c r="B367" s="30">
        <f>VLOOKUP(C367,Sessions!C:D,2,FALSE)</f>
        <v>79</v>
      </c>
      <c r="C367" s="31">
        <v>44333.75</v>
      </c>
      <c r="D367" s="64">
        <f>VLOOKUP(E367,'Age Groups'!B:C,2,FALSE)</f>
        <v>6</v>
      </c>
      <c r="E367" s="31" t="s">
        <v>1091</v>
      </c>
      <c r="F367" s="64">
        <f>VLOOKUP(G367,Items!J:L,3,FALSE)</f>
        <v>6</v>
      </c>
      <c r="G367" s="31" t="s">
        <v>927</v>
      </c>
      <c r="H367" s="31" t="s">
        <v>1109</v>
      </c>
      <c r="I367" s="64">
        <v>0</v>
      </c>
      <c r="J367" s="31"/>
      <c r="K367" s="31" t="s">
        <v>922</v>
      </c>
      <c r="L367" s="36"/>
      <c r="M367" s="36" t="s">
        <v>939</v>
      </c>
      <c r="N367" s="61">
        <f>VLOOKUP(O367,Clubs!D:E,2,FALSE)</f>
        <v>7</v>
      </c>
      <c r="O367" s="36" t="s">
        <v>1076</v>
      </c>
      <c r="P367" s="61">
        <v>1</v>
      </c>
      <c r="Q367" s="34" t="s">
        <v>639</v>
      </c>
      <c r="U367" s="30" t="str">
        <f>"c"&amp;N367&amp;"ag"&amp;D367&amp;"y2d10"&amp;I367</f>
        <v>c7ag6y2d100</v>
      </c>
      <c r="V367" s="30">
        <f>VLOOKUP(U367,Cohorts!A:B,2,FALSE)</f>
        <v>232</v>
      </c>
      <c r="W367" s="30" t="str">
        <f>"            [ 'cohort_id' =&gt; "&amp;V367&amp;",  'team_rank_id' =&gt; "&amp;P367&amp;" ],"</f>
        <v xml:space="preserve">            [ 'cohort_id' =&gt; 232,  'team_rank_id' =&gt; 1 ],</v>
      </c>
      <c r="X367" s="30" t="str">
        <f>"                'competition_id' =&gt; 1, // this is May 2021###                'age_group_id'   =&gt; "&amp;D367&amp;", ###                'start'          =&gt; '"&amp;TEXT(C367,"yyyy-mm-dd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7" s="30" t="str">
        <f t="shared" si="10"/>
        <v xml:space="preserve">            [ 'session_id' =&gt; 79, 'division_id' =&gt; 100 ],</v>
      </c>
      <c r="Z367" s="30" t="str">
        <f t="shared" si="11"/>
        <v xml:space="preserve">            [ 'session_id' =&gt;   79, 'team_rank_id' =&gt; 1 ],</v>
      </c>
    </row>
    <row r="368" spans="1:26" x14ac:dyDescent="0.2">
      <c r="A368" s="30">
        <v>152</v>
      </c>
      <c r="B368" s="30">
        <f>VLOOKUP(C368,Sessions!C:D,2,FALSE)</f>
        <v>79</v>
      </c>
      <c r="C368" s="31">
        <v>44333.75</v>
      </c>
      <c r="D368" s="64">
        <f>VLOOKUP(E368,'Age Groups'!B:C,2,FALSE)</f>
        <v>6</v>
      </c>
      <c r="E368" s="31" t="s">
        <v>1091</v>
      </c>
      <c r="F368" s="64">
        <f>VLOOKUP(G368,Items!J:L,3,FALSE)</f>
        <v>4</v>
      </c>
      <c r="G368" s="31" t="s">
        <v>916</v>
      </c>
      <c r="H368" s="31" t="s">
        <v>1110</v>
      </c>
      <c r="I368" s="64">
        <v>0</v>
      </c>
      <c r="J368" s="31"/>
      <c r="K368" s="31" t="s">
        <v>922</v>
      </c>
      <c r="L368" s="62" t="s">
        <v>933</v>
      </c>
      <c r="M368" s="62" t="s">
        <v>1058</v>
      </c>
      <c r="N368" s="61">
        <f>VLOOKUP(O368,Clubs!D:E,2,FALSE)</f>
        <v>8</v>
      </c>
      <c r="O368" s="62" t="s">
        <v>950</v>
      </c>
      <c r="P368" s="61">
        <v>1</v>
      </c>
      <c r="Q368" s="32"/>
      <c r="U368" s="30" t="str">
        <f>"c"&amp;N368&amp;"ag"&amp;D368&amp;"y2d10"&amp;I368</f>
        <v>c8ag6y2d100</v>
      </c>
      <c r="V368" s="30">
        <f>VLOOKUP(U368,Cohorts!A:B,2,FALSE)</f>
        <v>240</v>
      </c>
      <c r="W368" s="30" t="str">
        <f>"            [ 'cohort_id' =&gt; "&amp;V368&amp;",  'team_rank_id' =&gt; "&amp;P368&amp;" ],"</f>
        <v xml:space="preserve">            [ 'cohort_id' =&gt; 240,  'team_rank_id' =&gt; 1 ],</v>
      </c>
      <c r="X368" s="30" t="str">
        <f>"                'competition_id' =&gt; 1, // this is May 2021###                'age_group_id'   =&gt; "&amp;D368&amp;", ###                'start'          =&gt; '"&amp;TEXT(C368,"yyyy-mm-dd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8" s="30" t="str">
        <f t="shared" si="10"/>
        <v xml:space="preserve">            [ 'session_id' =&gt; 79, 'division_id' =&gt; 100 ],</v>
      </c>
      <c r="Z368" s="30" t="str">
        <f t="shared" si="11"/>
        <v xml:space="preserve">            [ 'session_id' =&gt;   79, 'team_rank_id' =&gt; 1 ],</v>
      </c>
    </row>
    <row r="369" spans="1:26" x14ac:dyDescent="0.2">
      <c r="A369" s="30">
        <v>144</v>
      </c>
      <c r="B369" s="30">
        <f>VLOOKUP(C369,Sessions!C:D,2,FALSE)</f>
        <v>79</v>
      </c>
      <c r="C369" s="31">
        <v>44333.75</v>
      </c>
      <c r="D369" s="64">
        <f>VLOOKUP(E369,'Age Groups'!B:C,2,FALSE)</f>
        <v>6</v>
      </c>
      <c r="E369" s="31" t="s">
        <v>1091</v>
      </c>
      <c r="F369" s="64">
        <f>VLOOKUP(G369,Items!J:L,3,FALSE)</f>
        <v>1</v>
      </c>
      <c r="G369" s="31" t="s">
        <v>921</v>
      </c>
      <c r="H369" s="31" t="s">
        <v>1110</v>
      </c>
      <c r="I369" s="64">
        <v>0</v>
      </c>
      <c r="J369" s="31"/>
      <c r="K369" s="31" t="s">
        <v>922</v>
      </c>
      <c r="L369" s="36"/>
      <c r="M369" s="36" t="s">
        <v>1018</v>
      </c>
      <c r="N369" s="61">
        <f>VLOOKUP(O369,Clubs!D:E,2,FALSE)</f>
        <v>8</v>
      </c>
      <c r="O369" s="36" t="s">
        <v>950</v>
      </c>
      <c r="P369" s="61">
        <v>1</v>
      </c>
      <c r="Q369" s="32"/>
      <c r="U369" s="30" t="str">
        <f>"c"&amp;N369&amp;"ag"&amp;D369&amp;"y2d10"&amp;I369</f>
        <v>c8ag6y2d100</v>
      </c>
      <c r="V369" s="30">
        <f>VLOOKUP(U369,Cohorts!A:B,2,FALSE)</f>
        <v>240</v>
      </c>
      <c r="W369" s="30" t="str">
        <f>"            [ 'cohort_id' =&gt; "&amp;V369&amp;",  'team_rank_id' =&gt; "&amp;P369&amp;" ],"</f>
        <v xml:space="preserve">            [ 'cohort_id' =&gt; 240,  'team_rank_id' =&gt; 1 ],</v>
      </c>
      <c r="X369" s="30" t="str">
        <f>"                'competition_id' =&gt; 1, // this is May 2021###                'age_group_id'   =&gt; "&amp;D369&amp;", ###                'start'          =&gt; '"&amp;TEXT(C369,"yyyy-mm-dd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69" s="30" t="str">
        <f t="shared" si="10"/>
        <v xml:space="preserve">            [ 'session_id' =&gt; 79, 'division_id' =&gt; 100 ],</v>
      </c>
      <c r="Z369" s="30" t="str">
        <f t="shared" si="11"/>
        <v xml:space="preserve">            [ 'session_id' =&gt;   79, 'team_rank_id' =&gt; 1 ],</v>
      </c>
    </row>
    <row r="370" spans="1:26" ht="17" x14ac:dyDescent="0.2">
      <c r="A370" s="30">
        <v>157</v>
      </c>
      <c r="B370" s="30">
        <f>VLOOKUP(C370,Sessions!C:D,2,FALSE)</f>
        <v>79</v>
      </c>
      <c r="C370" s="31">
        <v>44333.75</v>
      </c>
      <c r="D370" s="64">
        <f>VLOOKUP(E370,'Age Groups'!B:C,2,FALSE)</f>
        <v>6</v>
      </c>
      <c r="E370" s="31" t="s">
        <v>1091</v>
      </c>
      <c r="F370" s="64">
        <f>VLOOKUP(G370,Items!J:L,3,FALSE)</f>
        <v>6</v>
      </c>
      <c r="G370" s="31" t="s">
        <v>927</v>
      </c>
      <c r="H370" s="31" t="s">
        <v>1109</v>
      </c>
      <c r="I370" s="64">
        <v>0</v>
      </c>
      <c r="J370" s="31"/>
      <c r="K370" s="31" t="s">
        <v>922</v>
      </c>
      <c r="L370" s="36"/>
      <c r="M370" s="36" t="s">
        <v>987</v>
      </c>
      <c r="N370" s="61">
        <f>VLOOKUP(O370,Clubs!D:E,2,FALSE)</f>
        <v>8</v>
      </c>
      <c r="O370" s="36" t="s">
        <v>950</v>
      </c>
      <c r="P370" s="61">
        <v>1</v>
      </c>
      <c r="Q370" s="34" t="s">
        <v>640</v>
      </c>
      <c r="U370" s="30" t="str">
        <f>"c"&amp;N370&amp;"ag"&amp;D370&amp;"y2d10"&amp;I370</f>
        <v>c8ag6y2d100</v>
      </c>
      <c r="V370" s="30">
        <f>VLOOKUP(U370,Cohorts!A:B,2,FALSE)</f>
        <v>240</v>
      </c>
      <c r="W370" s="30" t="str">
        <f>"            [ 'cohort_id' =&gt; "&amp;V370&amp;",  'team_rank_id' =&gt; "&amp;P370&amp;" ],"</f>
        <v xml:space="preserve">            [ 'cohort_id' =&gt; 240,  'team_rank_id' =&gt; 1 ],</v>
      </c>
      <c r="X370" s="30" t="str">
        <f>"                'competition_id' =&gt; 1, // this is May 2021###                'age_group_id'   =&gt; "&amp;D370&amp;", ###                'start'          =&gt; '"&amp;TEXT(C370,"yyyy-mm-dd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70" s="30" t="str">
        <f t="shared" si="10"/>
        <v xml:space="preserve">            [ 'session_id' =&gt; 79, 'division_id' =&gt; 100 ],</v>
      </c>
      <c r="Z370" s="30" t="str">
        <f t="shared" si="11"/>
        <v xml:space="preserve">            [ 'session_id' =&gt;   79, 'team_rank_id' =&gt; 1 ],</v>
      </c>
    </row>
    <row r="371" spans="1:26" x14ac:dyDescent="0.2">
      <c r="A371" s="30">
        <v>154</v>
      </c>
      <c r="B371" s="30">
        <f>VLOOKUP(C371,Sessions!C:D,2,FALSE)</f>
        <v>79</v>
      </c>
      <c r="C371" s="31">
        <v>44333.75</v>
      </c>
      <c r="D371" s="64">
        <f>VLOOKUP(E371,'Age Groups'!B:C,2,FALSE)</f>
        <v>6</v>
      </c>
      <c r="E371" s="31" t="s">
        <v>1091</v>
      </c>
      <c r="F371" s="64">
        <f>VLOOKUP(G371,Items!J:L,3,FALSE)</f>
        <v>4</v>
      </c>
      <c r="G371" s="31" t="s">
        <v>916</v>
      </c>
      <c r="H371" s="31" t="s">
        <v>1110</v>
      </c>
      <c r="I371" s="64">
        <v>0</v>
      </c>
      <c r="J371" s="31"/>
      <c r="K371" s="31" t="s">
        <v>922</v>
      </c>
      <c r="L371" s="62" t="s">
        <v>933</v>
      </c>
      <c r="M371" s="62" t="s">
        <v>1071</v>
      </c>
      <c r="N371" s="61">
        <f>VLOOKUP(O371,Clubs!D:E,2,FALSE)</f>
        <v>9</v>
      </c>
      <c r="O371" s="62" t="s">
        <v>967</v>
      </c>
      <c r="P371" s="61">
        <v>1</v>
      </c>
      <c r="Q371" s="32"/>
      <c r="U371" s="30" t="str">
        <f>"c"&amp;N371&amp;"ag"&amp;D371&amp;"y2d10"&amp;I371</f>
        <v>c9ag6y2d100</v>
      </c>
      <c r="V371" s="30">
        <f>VLOOKUP(U371,Cohorts!A:B,2,FALSE)</f>
        <v>248</v>
      </c>
      <c r="W371" s="30" t="str">
        <f>"            [ 'cohort_id' =&gt; "&amp;V371&amp;",  'team_rank_id' =&gt; "&amp;P371&amp;" ],"</f>
        <v xml:space="preserve">            [ 'cohort_id' =&gt; 248,  'team_rank_id' =&gt; 1 ],</v>
      </c>
      <c r="X371" s="30" t="str">
        <f>"                'competition_id' =&gt; 1, // this is May 2021###                'age_group_id'   =&gt; "&amp;D371&amp;", ###                'start'          =&gt; '"&amp;TEXT(C371,"yyyy-mm-dd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71" s="30" t="str">
        <f t="shared" si="10"/>
        <v xml:space="preserve">            [ 'session_id' =&gt; 79, 'division_id' =&gt; 100 ],</v>
      </c>
      <c r="Z371" s="30" t="str">
        <f t="shared" si="11"/>
        <v xml:space="preserve">            [ 'session_id' =&gt;   79, 'team_rank_id' =&gt; 1 ],</v>
      </c>
    </row>
    <row r="372" spans="1:26" x14ac:dyDescent="0.2">
      <c r="A372" s="30">
        <v>147</v>
      </c>
      <c r="B372" s="30">
        <f>VLOOKUP(C372,Sessions!C:D,2,FALSE)</f>
        <v>79</v>
      </c>
      <c r="C372" s="31">
        <v>44333.75</v>
      </c>
      <c r="D372" s="64">
        <f>VLOOKUP(E372,'Age Groups'!B:C,2,FALSE)</f>
        <v>6</v>
      </c>
      <c r="E372" s="31" t="s">
        <v>1091</v>
      </c>
      <c r="F372" s="64">
        <f>VLOOKUP(G372,Items!J:L,3,FALSE)</f>
        <v>1</v>
      </c>
      <c r="G372" s="31" t="s">
        <v>921</v>
      </c>
      <c r="H372" s="31" t="s">
        <v>1110</v>
      </c>
      <c r="I372" s="64">
        <v>0</v>
      </c>
      <c r="J372" s="31"/>
      <c r="K372" s="31" t="s">
        <v>922</v>
      </c>
      <c r="L372" s="36"/>
      <c r="M372" s="36" t="s">
        <v>1068</v>
      </c>
      <c r="N372" s="61">
        <f>VLOOKUP(O372,Clubs!D:E,2,FALSE)</f>
        <v>9</v>
      </c>
      <c r="O372" s="36" t="s">
        <v>967</v>
      </c>
      <c r="P372" s="61">
        <v>1</v>
      </c>
      <c r="Q372" s="32"/>
      <c r="U372" s="30" t="str">
        <f>"c"&amp;N372&amp;"ag"&amp;D372&amp;"y2d10"&amp;I372</f>
        <v>c9ag6y2d100</v>
      </c>
      <c r="V372" s="30">
        <f>VLOOKUP(U372,Cohorts!A:B,2,FALSE)</f>
        <v>248</v>
      </c>
      <c r="W372" s="30" t="str">
        <f>"            [ 'cohort_id' =&gt; "&amp;V372&amp;",  'team_rank_id' =&gt; "&amp;P372&amp;" ],"</f>
        <v xml:space="preserve">            [ 'cohort_id' =&gt; 248,  'team_rank_id' =&gt; 1 ],</v>
      </c>
      <c r="X372" s="30" t="str">
        <f>"                'competition_id' =&gt; 1, // this is May 2021###                'age_group_id'   =&gt; "&amp;D372&amp;", ###                'start'          =&gt; '"&amp;TEXT(C372,"yyyy-mm-dd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72" s="30" t="str">
        <f t="shared" si="10"/>
        <v xml:space="preserve">            [ 'session_id' =&gt; 79, 'division_id' =&gt; 100 ],</v>
      </c>
      <c r="Z372" s="30" t="str">
        <f t="shared" si="11"/>
        <v xml:space="preserve">            [ 'session_id' =&gt;   79, 'team_rank_id' =&gt; 1 ],</v>
      </c>
    </row>
    <row r="373" spans="1:26" x14ac:dyDescent="0.2">
      <c r="A373" s="30">
        <v>159</v>
      </c>
      <c r="B373" s="30">
        <f>VLOOKUP(C373,Sessions!C:D,2,FALSE)</f>
        <v>79</v>
      </c>
      <c r="C373" s="31">
        <v>44333.75</v>
      </c>
      <c r="D373" s="64">
        <f>VLOOKUP(E373,'Age Groups'!B:C,2,FALSE)</f>
        <v>6</v>
      </c>
      <c r="E373" s="31" t="s">
        <v>1091</v>
      </c>
      <c r="F373" s="64">
        <f>VLOOKUP(G373,Items!J:L,3,FALSE)</f>
        <v>6</v>
      </c>
      <c r="G373" s="31" t="s">
        <v>927</v>
      </c>
      <c r="H373" s="31" t="s">
        <v>1109</v>
      </c>
      <c r="I373" s="64">
        <v>0</v>
      </c>
      <c r="J373" s="31"/>
      <c r="K373" s="31" t="s">
        <v>922</v>
      </c>
      <c r="L373" s="36"/>
      <c r="M373" s="36" t="s">
        <v>1043</v>
      </c>
      <c r="N373" s="61">
        <f>VLOOKUP(O373,Clubs!D:E,2,FALSE)</f>
        <v>9</v>
      </c>
      <c r="O373" s="36" t="s">
        <v>967</v>
      </c>
      <c r="P373" s="61">
        <v>1</v>
      </c>
      <c r="Q373" s="33"/>
      <c r="U373" s="30" t="str">
        <f>"c"&amp;N373&amp;"ag"&amp;D373&amp;"y2d10"&amp;I373</f>
        <v>c9ag6y2d100</v>
      </c>
      <c r="V373" s="30">
        <f>VLOOKUP(U373,Cohorts!A:B,2,FALSE)</f>
        <v>248</v>
      </c>
      <c r="W373" s="30" t="str">
        <f>"            [ 'cohort_id' =&gt; "&amp;V373&amp;",  'team_rank_id' =&gt; "&amp;P373&amp;" ],"</f>
        <v xml:space="preserve">            [ 'cohort_id' =&gt; 248,  'team_rank_id' =&gt; 1 ],</v>
      </c>
      <c r="X373" s="30" t="str">
        <f>"                'competition_id' =&gt; 1, // this is May 2021###                'age_group_id'   =&gt; "&amp;D373&amp;", ###                'start'          =&gt; '"&amp;TEXT(C373,"yyyy-mm-dd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73" s="30" t="str">
        <f t="shared" si="10"/>
        <v xml:space="preserve">            [ 'session_id' =&gt; 79, 'division_id' =&gt; 100 ],</v>
      </c>
      <c r="Z373" s="30" t="str">
        <f t="shared" si="11"/>
        <v xml:space="preserve">            [ 'session_id' =&gt;   79, 'team_rank_id' =&gt; 1 ],</v>
      </c>
    </row>
    <row r="374" spans="1:26" x14ac:dyDescent="0.2">
      <c r="A374" s="30">
        <v>149</v>
      </c>
      <c r="B374" s="30">
        <f>VLOOKUP(C374,Sessions!C:D,2,FALSE)</f>
        <v>79</v>
      </c>
      <c r="C374" s="31">
        <v>44333.75</v>
      </c>
      <c r="D374" s="64">
        <f>VLOOKUP(E374,'Age Groups'!B:C,2,FALSE)</f>
        <v>6</v>
      </c>
      <c r="E374" s="31" t="s">
        <v>1091</v>
      </c>
      <c r="F374" s="64">
        <f>VLOOKUP(G374,Items!J:L,3,FALSE)</f>
        <v>4</v>
      </c>
      <c r="G374" s="31" t="s">
        <v>916</v>
      </c>
      <c r="H374" s="31" t="s">
        <v>1110</v>
      </c>
      <c r="I374" s="64">
        <v>0</v>
      </c>
      <c r="J374" s="31"/>
      <c r="K374" s="31" t="s">
        <v>922</v>
      </c>
      <c r="L374" s="32" t="s">
        <v>933</v>
      </c>
      <c r="M374" s="32" t="s">
        <v>987</v>
      </c>
      <c r="N374" s="61">
        <f>VLOOKUP(O374,Clubs!D:E,2,FALSE)</f>
        <v>9</v>
      </c>
      <c r="O374" s="32" t="s">
        <v>967</v>
      </c>
      <c r="P374" s="32" t="s">
        <v>987</v>
      </c>
      <c r="Q374" s="32"/>
      <c r="U374" s="30" t="str">
        <f>"c"&amp;N374&amp;"ag"&amp;D374&amp;"y2d10"&amp;I374</f>
        <v>c9ag6y2d100</v>
      </c>
      <c r="V374" s="30">
        <f>VLOOKUP(U374,Cohorts!A:B,2,FALSE)</f>
        <v>248</v>
      </c>
      <c r="W374" s="30" t="str">
        <f>"            [ 'cohort_id' =&gt; "&amp;V374&amp;",  'team_rank_id' =&gt; "&amp;P374&amp;" ],"</f>
        <v xml:space="preserve">            [ 'cohort_id' =&gt; 248,  'team_rank_id' =&gt; 2 ],</v>
      </c>
      <c r="X374" s="30" t="str">
        <f>"                'competition_id' =&gt; 1, // this is May 2021###                'age_group_id'   =&gt; "&amp;D374&amp;", ###                'start'          =&gt; '"&amp;TEXT(C374,"yyyy-mm-dd hh:mm:ss")&amp;"', ###            ], ["</f>
        <v xml:space="preserve">                'competition_id' =&gt; 1, // this is May 2021###                'age_group_id'   =&gt; 6, ###                'start'          =&gt; '2021-05-17 18:00:00', ###            ], [</v>
      </c>
      <c r="Y374" s="30" t="str">
        <f t="shared" si="10"/>
        <v xml:space="preserve">            [ 'session_id' =&gt; 79, 'division_id' =&gt; 100 ],</v>
      </c>
      <c r="Z374" s="30" t="str">
        <f t="shared" si="11"/>
        <v xml:space="preserve">            [ 'session_id' =&gt;   79, 'team_rank_id' =&gt; 2 ],</v>
      </c>
    </row>
    <row r="375" spans="1:26" x14ac:dyDescent="0.2">
      <c r="A375" s="30">
        <v>19</v>
      </c>
      <c r="B375" s="30">
        <f>VLOOKUP(C375,Sessions!C:D,2,FALSE)</f>
        <v>98</v>
      </c>
      <c r="C375" s="31">
        <v>44326.8125</v>
      </c>
      <c r="D375" s="64">
        <f>VLOOKUP(E375,'Age Groups'!B:C,2,FALSE)</f>
        <v>5</v>
      </c>
      <c r="E375" s="31" t="s">
        <v>1090</v>
      </c>
      <c r="F375" s="64">
        <f>VLOOKUP(G375,Items!J:L,3,FALSE)</f>
        <v>2</v>
      </c>
      <c r="G375" s="31" t="s">
        <v>924</v>
      </c>
      <c r="H375" s="31" t="s">
        <v>1110</v>
      </c>
      <c r="I375" s="64" t="str">
        <f>MID(K375,10,1)</f>
        <v>3</v>
      </c>
      <c r="J375" s="31" t="str">
        <f>RIGHT(K375,1)</f>
        <v>4</v>
      </c>
      <c r="K375" s="31" t="s">
        <v>925</v>
      </c>
      <c r="L375" s="36"/>
      <c r="M375" s="36" t="s">
        <v>1068</v>
      </c>
      <c r="N375" s="61">
        <f>VLOOKUP(O375,Clubs!D:E,2,FALSE)</f>
        <v>32</v>
      </c>
      <c r="O375" s="36" t="s">
        <v>1007</v>
      </c>
      <c r="P375" s="61">
        <v>1</v>
      </c>
      <c r="Q375" s="32"/>
      <c r="U375" s="30" t="str">
        <f>"c"&amp;N375&amp;"ag"&amp;D375&amp;"y2d10"&amp;I375</f>
        <v>c32ag5y2d103</v>
      </c>
      <c r="V375" s="30">
        <f>VLOOKUP(U375,Cohorts!A:B,2,FALSE)</f>
        <v>148</v>
      </c>
      <c r="W375" s="30" t="str">
        <f>"            [ 'cohort_id' =&gt; "&amp;V375&amp;",  'team_rank_id' =&gt; "&amp;P375&amp;" ],"</f>
        <v xml:space="preserve">            [ 'cohort_id' =&gt; 148,  'team_rank_id' =&gt; 1 ],</v>
      </c>
      <c r="X375" s="30" t="str">
        <f>"                'competition_id' =&gt; 1, // this is May 2021###                'age_group_id'   =&gt; "&amp;D375&amp;", ###                'start'          =&gt; '"&amp;TEXT(C375,"yyyy-mm-dd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75" s="30" t="str">
        <f t="shared" si="10"/>
        <v xml:space="preserve">            [ 'session_id' =&gt; 98, 'division_id' =&gt; 103 ],</v>
      </c>
      <c r="Z375" s="30" t="str">
        <f t="shared" si="11"/>
        <v xml:space="preserve">            [ 'session_id' =&gt;   98, 'team_rank_id' =&gt; 1 ],</v>
      </c>
    </row>
    <row r="376" spans="1:26" x14ac:dyDescent="0.2">
      <c r="A376" s="30">
        <v>24</v>
      </c>
      <c r="B376" s="30">
        <f>VLOOKUP(C376,Sessions!C:D,2,FALSE)</f>
        <v>98</v>
      </c>
      <c r="C376" s="31">
        <v>44326.8125</v>
      </c>
      <c r="D376" s="64">
        <f>VLOOKUP(E376,'Age Groups'!B:C,2,FALSE)</f>
        <v>5</v>
      </c>
      <c r="E376" s="31" t="s">
        <v>1090</v>
      </c>
      <c r="F376" s="64">
        <f>VLOOKUP(G376,Items!J:L,3,FALSE)</f>
        <v>3</v>
      </c>
      <c r="G376" s="31" t="s">
        <v>928</v>
      </c>
      <c r="H376" s="31" t="s">
        <v>1110</v>
      </c>
      <c r="I376" s="64" t="str">
        <f>MID(K376,10,1)</f>
        <v>3</v>
      </c>
      <c r="J376" s="31" t="str">
        <f>RIGHT(K376,1)</f>
        <v>4</v>
      </c>
      <c r="K376" s="31" t="s">
        <v>925</v>
      </c>
      <c r="L376" s="36"/>
      <c r="M376" s="36" t="s">
        <v>1043</v>
      </c>
      <c r="N376" s="61">
        <f>VLOOKUP(O376,Clubs!D:E,2,FALSE)</f>
        <v>32</v>
      </c>
      <c r="O376" s="36" t="s">
        <v>1007</v>
      </c>
      <c r="P376" s="61">
        <v>1</v>
      </c>
      <c r="Q376" s="32"/>
      <c r="U376" s="30" t="str">
        <f>"c"&amp;N376&amp;"ag"&amp;D376&amp;"y2d10"&amp;I376</f>
        <v>c32ag5y2d103</v>
      </c>
      <c r="V376" s="30">
        <f>VLOOKUP(U376,Cohorts!A:B,2,FALSE)</f>
        <v>148</v>
      </c>
      <c r="W376" s="30" t="str">
        <f>"            [ 'cohort_id' =&gt; "&amp;V376&amp;",  'team_rank_id' =&gt; "&amp;P376&amp;" ],"</f>
        <v xml:space="preserve">            [ 'cohort_id' =&gt; 148,  'team_rank_id' =&gt; 1 ],</v>
      </c>
      <c r="X376" s="30" t="str">
        <f>"                'competition_id' =&gt; 1, // this is May 2021###                'age_group_id'   =&gt; "&amp;D376&amp;", ###                'start'          =&gt; '"&amp;TEXT(C376,"yyyy-mm-dd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76" s="30" t="str">
        <f t="shared" si="10"/>
        <v xml:space="preserve">            [ 'session_id' =&gt; 98, 'division_id' =&gt; 103 ],</v>
      </c>
      <c r="Z376" s="30" t="str">
        <f t="shared" si="11"/>
        <v xml:space="preserve">            [ 'session_id' =&gt;   98, 'team_rank_id' =&gt; 1 ],</v>
      </c>
    </row>
    <row r="377" spans="1:26" ht="17" x14ac:dyDescent="0.2">
      <c r="A377" s="30">
        <v>30</v>
      </c>
      <c r="B377" s="30">
        <f>VLOOKUP(C377,Sessions!C:D,2,FALSE)</f>
        <v>98</v>
      </c>
      <c r="C377" s="31">
        <v>44326.8125</v>
      </c>
      <c r="D377" s="64">
        <f>VLOOKUP(E377,'Age Groups'!B:C,2,FALSE)</f>
        <v>5</v>
      </c>
      <c r="E377" s="31" t="s">
        <v>1090</v>
      </c>
      <c r="F377" s="64">
        <f>VLOOKUP(G377,Items!J:L,3,FALSE)</f>
        <v>7</v>
      </c>
      <c r="G377" s="31" t="s">
        <v>926</v>
      </c>
      <c r="H377" s="31" t="s">
        <v>1109</v>
      </c>
      <c r="I377" s="64" t="str">
        <f>MID(K377,10,1)</f>
        <v>3</v>
      </c>
      <c r="J377" s="31" t="str">
        <f>RIGHT(K377,1)</f>
        <v>4</v>
      </c>
      <c r="K377" s="31" t="s">
        <v>925</v>
      </c>
      <c r="L377" s="36"/>
      <c r="M377" s="36" t="s">
        <v>1018</v>
      </c>
      <c r="N377" s="61">
        <f>VLOOKUP(O377,Clubs!D:E,2,FALSE)</f>
        <v>32</v>
      </c>
      <c r="O377" s="36" t="s">
        <v>1007</v>
      </c>
      <c r="P377" s="61">
        <v>1</v>
      </c>
      <c r="Q377" s="34" t="s">
        <v>908</v>
      </c>
      <c r="U377" s="30" t="str">
        <f>"c"&amp;N377&amp;"ag"&amp;D377&amp;"y2d10"&amp;I377</f>
        <v>c32ag5y2d103</v>
      </c>
      <c r="V377" s="30">
        <f>VLOOKUP(U377,Cohorts!A:B,2,FALSE)</f>
        <v>148</v>
      </c>
      <c r="W377" s="30" t="str">
        <f>"            [ 'cohort_id' =&gt; "&amp;V377&amp;",  'team_rank_id' =&gt; "&amp;P377&amp;" ],"</f>
        <v xml:space="preserve">            [ 'cohort_id' =&gt; 148,  'team_rank_id' =&gt; 1 ],</v>
      </c>
      <c r="X377" s="30" t="str">
        <f>"                'competition_id' =&gt; 1, // this is May 2021###                'age_group_id'   =&gt; "&amp;D377&amp;", ###                'start'          =&gt; '"&amp;TEXT(C377,"yyyy-mm-dd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77" s="30" t="str">
        <f t="shared" si="10"/>
        <v xml:space="preserve">            [ 'session_id' =&gt; 98, 'division_id' =&gt; 103 ],</v>
      </c>
      <c r="Z377" s="30" t="str">
        <f t="shared" si="11"/>
        <v xml:space="preserve">            [ 'session_id' =&gt;   98, 'team_rank_id' =&gt; 1 ],</v>
      </c>
    </row>
    <row r="378" spans="1:26" x14ac:dyDescent="0.2">
      <c r="A378" s="30">
        <v>18</v>
      </c>
      <c r="B378" s="30">
        <f>VLOOKUP(C378,Sessions!C:D,2,FALSE)</f>
        <v>98</v>
      </c>
      <c r="C378" s="31">
        <v>44326.8125</v>
      </c>
      <c r="D378" s="64">
        <f>VLOOKUP(E378,'Age Groups'!B:C,2,FALSE)</f>
        <v>5</v>
      </c>
      <c r="E378" s="31" t="s">
        <v>1090</v>
      </c>
      <c r="F378" s="64">
        <f>VLOOKUP(G378,Items!J:L,3,FALSE)</f>
        <v>2</v>
      </c>
      <c r="G378" s="31" t="s">
        <v>924</v>
      </c>
      <c r="H378" s="31" t="s">
        <v>1110</v>
      </c>
      <c r="I378" s="64" t="str">
        <f>MID(K378,10,1)</f>
        <v>3</v>
      </c>
      <c r="J378" s="31" t="str">
        <f>RIGHT(K378,1)</f>
        <v>4</v>
      </c>
      <c r="K378" s="31" t="s">
        <v>925</v>
      </c>
      <c r="L378" s="36"/>
      <c r="M378" s="36" t="s">
        <v>1058</v>
      </c>
      <c r="N378" s="61">
        <f>VLOOKUP(O378,Clubs!D:E,2,FALSE)</f>
        <v>11</v>
      </c>
      <c r="O378" s="36" t="s">
        <v>35</v>
      </c>
      <c r="P378" s="61">
        <v>1</v>
      </c>
      <c r="Q378" s="32"/>
      <c r="U378" s="30" t="str">
        <f>"c"&amp;N378&amp;"ag"&amp;D378&amp;"y2d10"&amp;I378</f>
        <v>c11ag5y2d103</v>
      </c>
      <c r="V378" s="30">
        <f>VLOOKUP(U378,Cohorts!A:B,2,FALSE)</f>
        <v>17</v>
      </c>
      <c r="W378" s="30" t="str">
        <f>"            [ 'cohort_id' =&gt; "&amp;V378&amp;",  'team_rank_id' =&gt; "&amp;P378&amp;" ],"</f>
        <v xml:space="preserve">            [ 'cohort_id' =&gt; 17,  'team_rank_id' =&gt; 1 ],</v>
      </c>
      <c r="X378" s="30" t="str">
        <f>"                'competition_id' =&gt; 1, // this is May 2021###                'age_group_id'   =&gt; "&amp;D378&amp;", ###                'start'          =&gt; '"&amp;TEXT(C378,"yyyy-mm-dd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78" s="30" t="str">
        <f t="shared" si="10"/>
        <v xml:space="preserve">            [ 'session_id' =&gt; 98, 'division_id' =&gt; 103 ],</v>
      </c>
      <c r="Z378" s="30" t="str">
        <f t="shared" si="11"/>
        <v xml:space="preserve">            [ 'session_id' =&gt;   98, 'team_rank_id' =&gt; 1 ],</v>
      </c>
    </row>
    <row r="379" spans="1:26" x14ac:dyDescent="0.2">
      <c r="A379" s="30">
        <v>25</v>
      </c>
      <c r="B379" s="30">
        <f>VLOOKUP(C379,Sessions!C:D,2,FALSE)</f>
        <v>98</v>
      </c>
      <c r="C379" s="31">
        <v>44326.8125</v>
      </c>
      <c r="D379" s="64">
        <f>VLOOKUP(E379,'Age Groups'!B:C,2,FALSE)</f>
        <v>5</v>
      </c>
      <c r="E379" s="31" t="s">
        <v>1090</v>
      </c>
      <c r="F379" s="64">
        <f>VLOOKUP(G379,Items!J:L,3,FALSE)</f>
        <v>3</v>
      </c>
      <c r="G379" s="31" t="s">
        <v>928</v>
      </c>
      <c r="H379" s="31" t="s">
        <v>1110</v>
      </c>
      <c r="I379" s="64" t="str">
        <f>MID(K379,10,1)</f>
        <v>3</v>
      </c>
      <c r="J379" s="31" t="str">
        <f>RIGHT(K379,1)</f>
        <v>4</v>
      </c>
      <c r="K379" s="31" t="s">
        <v>925</v>
      </c>
      <c r="L379" s="36"/>
      <c r="M379" s="36" t="s">
        <v>1058</v>
      </c>
      <c r="N379" s="61">
        <f>VLOOKUP(O379,Clubs!D:E,2,FALSE)</f>
        <v>11</v>
      </c>
      <c r="O379" s="36" t="s">
        <v>35</v>
      </c>
      <c r="P379" s="61">
        <v>1</v>
      </c>
      <c r="Q379" s="32"/>
      <c r="U379" s="30" t="str">
        <f>"c"&amp;N379&amp;"ag"&amp;D379&amp;"y2d10"&amp;I379</f>
        <v>c11ag5y2d103</v>
      </c>
      <c r="V379" s="30">
        <f>VLOOKUP(U379,Cohorts!A:B,2,FALSE)</f>
        <v>17</v>
      </c>
      <c r="W379" s="30" t="str">
        <f>"            [ 'cohort_id' =&gt; "&amp;V379&amp;",  'team_rank_id' =&gt; "&amp;P379&amp;" ],"</f>
        <v xml:space="preserve">            [ 'cohort_id' =&gt; 17,  'team_rank_id' =&gt; 1 ],</v>
      </c>
      <c r="X379" s="30" t="str">
        <f>"                'competition_id' =&gt; 1, // this is May 2021###                'age_group_id'   =&gt; "&amp;D379&amp;", ###                'start'          =&gt; '"&amp;TEXT(C379,"yyyy-mm-dd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79" s="30" t="str">
        <f t="shared" si="10"/>
        <v xml:space="preserve">            [ 'session_id' =&gt; 98, 'division_id' =&gt; 103 ],</v>
      </c>
      <c r="Z379" s="30" t="str">
        <f t="shared" si="11"/>
        <v xml:space="preserve">            [ 'session_id' =&gt;   98, 'team_rank_id' =&gt; 1 ],</v>
      </c>
    </row>
    <row r="380" spans="1:26" x14ac:dyDescent="0.2">
      <c r="A380" s="30">
        <v>32</v>
      </c>
      <c r="B380" s="30">
        <f>VLOOKUP(C380,Sessions!C:D,2,FALSE)</f>
        <v>98</v>
      </c>
      <c r="C380" s="31">
        <v>44326.8125</v>
      </c>
      <c r="D380" s="64">
        <f>VLOOKUP(E380,'Age Groups'!B:C,2,FALSE)</f>
        <v>5</v>
      </c>
      <c r="E380" s="31" t="s">
        <v>1090</v>
      </c>
      <c r="F380" s="64">
        <f>VLOOKUP(G380,Items!J:L,3,FALSE)</f>
        <v>7</v>
      </c>
      <c r="G380" s="31" t="s">
        <v>926</v>
      </c>
      <c r="H380" s="31" t="s">
        <v>1109</v>
      </c>
      <c r="I380" s="64" t="str">
        <f>MID(K380,10,1)</f>
        <v>3</v>
      </c>
      <c r="J380" s="31" t="str">
        <f>RIGHT(K380,1)</f>
        <v>4</v>
      </c>
      <c r="K380" s="31" t="s">
        <v>925</v>
      </c>
      <c r="L380" s="36"/>
      <c r="M380" s="36" t="s">
        <v>1058</v>
      </c>
      <c r="N380" s="61">
        <f>VLOOKUP(O380,Clubs!D:E,2,FALSE)</f>
        <v>11</v>
      </c>
      <c r="O380" s="36" t="s">
        <v>35</v>
      </c>
      <c r="P380" s="61">
        <v>1</v>
      </c>
      <c r="Q380" s="34"/>
      <c r="U380" s="30" t="str">
        <f>"c"&amp;N380&amp;"ag"&amp;D380&amp;"y2d10"&amp;I380</f>
        <v>c11ag5y2d103</v>
      </c>
      <c r="V380" s="30">
        <f>VLOOKUP(U380,Cohorts!A:B,2,FALSE)</f>
        <v>17</v>
      </c>
      <c r="W380" s="30" t="str">
        <f>"            [ 'cohort_id' =&gt; "&amp;V380&amp;",  'team_rank_id' =&gt; "&amp;P380&amp;" ],"</f>
        <v xml:space="preserve">            [ 'cohort_id' =&gt; 17,  'team_rank_id' =&gt; 1 ],</v>
      </c>
      <c r="X380" s="30" t="str">
        <f>"                'competition_id' =&gt; 1, // this is May 2021###                'age_group_id'   =&gt; "&amp;D380&amp;", ###                'start'          =&gt; '"&amp;TEXT(C380,"yyyy-mm-dd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0" s="30" t="str">
        <f t="shared" si="10"/>
        <v xml:space="preserve">            [ 'session_id' =&gt; 98, 'division_id' =&gt; 103 ],</v>
      </c>
      <c r="Z380" s="30" t="str">
        <f t="shared" si="11"/>
        <v xml:space="preserve">            [ 'session_id' =&gt;   98, 'team_rank_id' =&gt; 1 ],</v>
      </c>
    </row>
    <row r="381" spans="1:26" x14ac:dyDescent="0.2">
      <c r="A381" s="30">
        <v>16</v>
      </c>
      <c r="B381" s="30">
        <f>VLOOKUP(C381,Sessions!C:D,2,FALSE)</f>
        <v>98</v>
      </c>
      <c r="C381" s="31">
        <v>44326.8125</v>
      </c>
      <c r="D381" s="64">
        <f>VLOOKUP(E381,'Age Groups'!B:C,2,FALSE)</f>
        <v>5</v>
      </c>
      <c r="E381" s="31" t="s">
        <v>1090</v>
      </c>
      <c r="F381" s="64">
        <f>VLOOKUP(G381,Items!J:L,3,FALSE)</f>
        <v>2</v>
      </c>
      <c r="G381" s="31" t="s">
        <v>924</v>
      </c>
      <c r="H381" s="31" t="s">
        <v>1110</v>
      </c>
      <c r="I381" s="64" t="str">
        <f>MID(K381,10,1)</f>
        <v>3</v>
      </c>
      <c r="J381" s="31" t="str">
        <f>RIGHT(K381,1)</f>
        <v>4</v>
      </c>
      <c r="K381" s="31" t="s">
        <v>925</v>
      </c>
      <c r="L381" s="36"/>
      <c r="M381" s="36" t="s">
        <v>1018</v>
      </c>
      <c r="N381" s="61">
        <f>VLOOKUP(O381,Clubs!D:E,2,FALSE)</f>
        <v>38</v>
      </c>
      <c r="O381" s="36" t="s">
        <v>137</v>
      </c>
      <c r="P381" s="61">
        <v>1</v>
      </c>
      <c r="Q381" s="32"/>
      <c r="U381" s="30" t="str">
        <f>"c"&amp;N381&amp;"ag"&amp;D381&amp;"y2d10"&amp;I381</f>
        <v>c38ag5y2d103</v>
      </c>
      <c r="V381" s="30">
        <f>VLOOKUP(U381,Cohorts!A:B,2,FALSE)</f>
        <v>183</v>
      </c>
      <c r="W381" s="30" t="str">
        <f>"            [ 'cohort_id' =&gt; "&amp;V381&amp;",  'team_rank_id' =&gt; "&amp;P381&amp;" ],"</f>
        <v xml:space="preserve">            [ 'cohort_id' =&gt; 183,  'team_rank_id' =&gt; 1 ],</v>
      </c>
      <c r="X381" s="30" t="str">
        <f>"                'competition_id' =&gt; 1, // this is May 2021###                'age_group_id'   =&gt; "&amp;D381&amp;", ###                'start'          =&gt; '"&amp;TEXT(C381,"yyyy-mm-dd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1" s="30" t="str">
        <f t="shared" si="10"/>
        <v xml:space="preserve">            [ 'session_id' =&gt; 98, 'division_id' =&gt; 103 ],</v>
      </c>
      <c r="Z381" s="30" t="str">
        <f t="shared" si="11"/>
        <v xml:space="preserve">            [ 'session_id' =&gt;   98, 'team_rank_id' =&gt; 1 ],</v>
      </c>
    </row>
    <row r="382" spans="1:26" x14ac:dyDescent="0.2">
      <c r="A382" s="30">
        <v>27</v>
      </c>
      <c r="B382" s="30">
        <f>VLOOKUP(C382,Sessions!C:D,2,FALSE)</f>
        <v>98</v>
      </c>
      <c r="C382" s="31">
        <v>44326.8125</v>
      </c>
      <c r="D382" s="64">
        <f>VLOOKUP(E382,'Age Groups'!B:C,2,FALSE)</f>
        <v>5</v>
      </c>
      <c r="E382" s="31" t="s">
        <v>1090</v>
      </c>
      <c r="F382" s="64">
        <f>VLOOKUP(G382,Items!J:L,3,FALSE)</f>
        <v>3</v>
      </c>
      <c r="G382" s="31" t="s">
        <v>928</v>
      </c>
      <c r="H382" s="31" t="s">
        <v>1110</v>
      </c>
      <c r="I382" s="64" t="str">
        <f>MID(K382,10,1)</f>
        <v>3</v>
      </c>
      <c r="J382" s="31" t="str">
        <f>RIGHT(K382,1)</f>
        <v>4</v>
      </c>
      <c r="K382" s="31" t="s">
        <v>925</v>
      </c>
      <c r="L382" s="36"/>
      <c r="M382" s="36" t="s">
        <v>1071</v>
      </c>
      <c r="N382" s="61">
        <f>VLOOKUP(O382,Clubs!D:E,2,FALSE)</f>
        <v>38</v>
      </c>
      <c r="O382" s="36" t="s">
        <v>137</v>
      </c>
      <c r="P382" s="61">
        <v>1</v>
      </c>
      <c r="Q382" s="32"/>
      <c r="U382" s="30" t="str">
        <f>"c"&amp;N382&amp;"ag"&amp;D382&amp;"y2d10"&amp;I382</f>
        <v>c38ag5y2d103</v>
      </c>
      <c r="V382" s="30">
        <f>VLOOKUP(U382,Cohorts!A:B,2,FALSE)</f>
        <v>183</v>
      </c>
      <c r="W382" s="30" t="str">
        <f>"            [ 'cohort_id' =&gt; "&amp;V382&amp;",  'team_rank_id' =&gt; "&amp;P382&amp;" ],"</f>
        <v xml:space="preserve">            [ 'cohort_id' =&gt; 183,  'team_rank_id' =&gt; 1 ],</v>
      </c>
      <c r="X382" s="30" t="str">
        <f>"                'competition_id' =&gt; 1, // this is May 2021###                'age_group_id'   =&gt; "&amp;D382&amp;", ###                'start'          =&gt; '"&amp;TEXT(C382,"yyyy-mm-dd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2" s="30" t="str">
        <f t="shared" si="10"/>
        <v xml:space="preserve">            [ 'session_id' =&gt; 98, 'division_id' =&gt; 103 ],</v>
      </c>
      <c r="Z382" s="30" t="str">
        <f t="shared" si="11"/>
        <v xml:space="preserve">            [ 'session_id' =&gt;   98, 'team_rank_id' =&gt; 1 ],</v>
      </c>
    </row>
    <row r="383" spans="1:26" ht="17" x14ac:dyDescent="0.2">
      <c r="A383" s="30">
        <v>31</v>
      </c>
      <c r="B383" s="30">
        <f>VLOOKUP(C383,Sessions!C:D,2,FALSE)</f>
        <v>98</v>
      </c>
      <c r="C383" s="31">
        <v>44326.8125</v>
      </c>
      <c r="D383" s="64">
        <f>VLOOKUP(E383,'Age Groups'!B:C,2,FALSE)</f>
        <v>5</v>
      </c>
      <c r="E383" s="31" t="s">
        <v>1090</v>
      </c>
      <c r="F383" s="64">
        <f>VLOOKUP(G383,Items!J:L,3,FALSE)</f>
        <v>7</v>
      </c>
      <c r="G383" s="31" t="s">
        <v>926</v>
      </c>
      <c r="H383" s="31" t="s">
        <v>1109</v>
      </c>
      <c r="I383" s="64" t="str">
        <f>MID(K383,10,1)</f>
        <v>3</v>
      </c>
      <c r="J383" s="31" t="str">
        <f>RIGHT(K383,1)</f>
        <v>4</v>
      </c>
      <c r="K383" s="31" t="s">
        <v>925</v>
      </c>
      <c r="L383" s="36"/>
      <c r="M383" s="36" t="s">
        <v>1043</v>
      </c>
      <c r="N383" s="61">
        <f>VLOOKUP(O383,Clubs!D:E,2,FALSE)</f>
        <v>38</v>
      </c>
      <c r="O383" s="36" t="s">
        <v>137</v>
      </c>
      <c r="P383" s="61">
        <v>1</v>
      </c>
      <c r="Q383" s="33" t="s">
        <v>909</v>
      </c>
      <c r="U383" s="30" t="str">
        <f>"c"&amp;N383&amp;"ag"&amp;D383&amp;"y2d10"&amp;I383</f>
        <v>c38ag5y2d103</v>
      </c>
      <c r="V383" s="30">
        <f>VLOOKUP(U383,Cohorts!A:B,2,FALSE)</f>
        <v>183</v>
      </c>
      <c r="W383" s="30" t="str">
        <f>"            [ 'cohort_id' =&gt; "&amp;V383&amp;",  'team_rank_id' =&gt; "&amp;P383&amp;" ],"</f>
        <v xml:space="preserve">            [ 'cohort_id' =&gt; 183,  'team_rank_id' =&gt; 1 ],</v>
      </c>
      <c r="X383" s="30" t="str">
        <f>"                'competition_id' =&gt; 1, // this is May 2021###                'age_group_id'   =&gt; "&amp;D383&amp;", ###                'start'          =&gt; '"&amp;TEXT(C383,"yyyy-mm-dd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3" s="30" t="str">
        <f t="shared" si="10"/>
        <v xml:space="preserve">            [ 'session_id' =&gt; 98, 'division_id' =&gt; 103 ],</v>
      </c>
      <c r="Z383" s="30" t="str">
        <f t="shared" si="11"/>
        <v xml:space="preserve">            [ 'session_id' =&gt;   98, 'team_rank_id' =&gt; 1 ],</v>
      </c>
    </row>
    <row r="384" spans="1:26" x14ac:dyDescent="0.2">
      <c r="A384" s="30">
        <v>17</v>
      </c>
      <c r="B384" s="30">
        <f>VLOOKUP(C384,Sessions!C:D,2,FALSE)</f>
        <v>98</v>
      </c>
      <c r="C384" s="31">
        <v>44326.8125</v>
      </c>
      <c r="D384" s="64">
        <f>VLOOKUP(E384,'Age Groups'!B:C,2,FALSE)</f>
        <v>5</v>
      </c>
      <c r="E384" s="31" t="s">
        <v>1090</v>
      </c>
      <c r="F384" s="64">
        <f>VLOOKUP(G384,Items!J:L,3,FALSE)</f>
        <v>2</v>
      </c>
      <c r="G384" s="31" t="s">
        <v>924</v>
      </c>
      <c r="H384" s="31" t="s">
        <v>1110</v>
      </c>
      <c r="I384" s="64" t="str">
        <f>MID(K384,10,1)</f>
        <v>3</v>
      </c>
      <c r="J384" s="31" t="str">
        <f>RIGHT(K384,1)</f>
        <v>4</v>
      </c>
      <c r="K384" s="31" t="s">
        <v>925</v>
      </c>
      <c r="L384" s="36"/>
      <c r="M384" s="36" t="s">
        <v>1043</v>
      </c>
      <c r="N384" s="61">
        <f>VLOOKUP(O384,Clubs!D:E,2,FALSE)</f>
        <v>40</v>
      </c>
      <c r="O384" s="36" t="s">
        <v>145</v>
      </c>
      <c r="P384" s="61">
        <v>1</v>
      </c>
      <c r="Q384" s="32"/>
      <c r="U384" s="30" t="str">
        <f>"c"&amp;N384&amp;"ag"&amp;D384&amp;"y2d10"&amp;I384</f>
        <v>c40ag5y2d103</v>
      </c>
      <c r="V384" s="30">
        <f>VLOOKUP(U384,Cohorts!A:B,2,FALSE)</f>
        <v>202</v>
      </c>
      <c r="W384" s="30" t="str">
        <f>"            [ 'cohort_id' =&gt; "&amp;V384&amp;",  'team_rank_id' =&gt; "&amp;P384&amp;" ],"</f>
        <v xml:space="preserve">            [ 'cohort_id' =&gt; 202,  'team_rank_id' =&gt; 1 ],</v>
      </c>
      <c r="X384" s="30" t="str">
        <f>"                'competition_id' =&gt; 1, // this is May 2021###                'age_group_id'   =&gt; "&amp;D384&amp;", ###                'start'          =&gt; '"&amp;TEXT(C384,"yyyy-mm-dd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4" s="30" t="str">
        <f t="shared" si="10"/>
        <v xml:space="preserve">            [ 'session_id' =&gt; 98, 'division_id' =&gt; 103 ],</v>
      </c>
      <c r="Z384" s="30" t="str">
        <f t="shared" si="11"/>
        <v xml:space="preserve">            [ 'session_id' =&gt;   98, 'team_rank_id' =&gt; 1 ],</v>
      </c>
    </row>
    <row r="385" spans="1:26" x14ac:dyDescent="0.2">
      <c r="A385" s="30">
        <v>26</v>
      </c>
      <c r="B385" s="30">
        <f>VLOOKUP(C385,Sessions!C:D,2,FALSE)</f>
        <v>98</v>
      </c>
      <c r="C385" s="31">
        <v>44326.8125</v>
      </c>
      <c r="D385" s="64">
        <f>VLOOKUP(E385,'Age Groups'!B:C,2,FALSE)</f>
        <v>5</v>
      </c>
      <c r="E385" s="31" t="s">
        <v>1090</v>
      </c>
      <c r="F385" s="64">
        <f>VLOOKUP(G385,Items!J:L,3,FALSE)</f>
        <v>3</v>
      </c>
      <c r="G385" s="31" t="s">
        <v>928</v>
      </c>
      <c r="H385" s="31" t="s">
        <v>1110</v>
      </c>
      <c r="I385" s="64" t="str">
        <f>MID(K385,10,1)</f>
        <v>3</v>
      </c>
      <c r="J385" s="31" t="str">
        <f>RIGHT(K385,1)</f>
        <v>4</v>
      </c>
      <c r="K385" s="31" t="s">
        <v>925</v>
      </c>
      <c r="L385" s="36"/>
      <c r="M385" s="36" t="s">
        <v>1068</v>
      </c>
      <c r="N385" s="61">
        <f>VLOOKUP(O385,Clubs!D:E,2,FALSE)</f>
        <v>40</v>
      </c>
      <c r="O385" s="36" t="s">
        <v>145</v>
      </c>
      <c r="P385" s="61">
        <v>1</v>
      </c>
      <c r="Q385" s="32"/>
      <c r="U385" s="30" t="str">
        <f>"c"&amp;N385&amp;"ag"&amp;D385&amp;"y2d10"&amp;I385</f>
        <v>c40ag5y2d103</v>
      </c>
      <c r="V385" s="30">
        <f>VLOOKUP(U385,Cohorts!A:B,2,FALSE)</f>
        <v>202</v>
      </c>
      <c r="W385" s="30" t="str">
        <f>"            [ 'cohort_id' =&gt; "&amp;V385&amp;",  'team_rank_id' =&gt; "&amp;P385&amp;" ],"</f>
        <v xml:space="preserve">            [ 'cohort_id' =&gt; 202,  'team_rank_id' =&gt; 1 ],</v>
      </c>
      <c r="X385" s="30" t="str">
        <f>"                'competition_id' =&gt; 1, // this is May 2021###                'age_group_id'   =&gt; "&amp;D385&amp;", ###                'start'          =&gt; '"&amp;TEXT(C385,"yyyy-mm-dd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5" s="30" t="str">
        <f t="shared" si="10"/>
        <v xml:space="preserve">            [ 'session_id' =&gt; 98, 'division_id' =&gt; 103 ],</v>
      </c>
      <c r="Z385" s="30" t="str">
        <f t="shared" si="11"/>
        <v xml:space="preserve">            [ 'session_id' =&gt;   98, 'team_rank_id' =&gt; 1 ],</v>
      </c>
    </row>
    <row r="386" spans="1:26" ht="17" x14ac:dyDescent="0.2">
      <c r="A386" s="30">
        <v>34</v>
      </c>
      <c r="B386" s="30">
        <f>VLOOKUP(C386,Sessions!C:D,2,FALSE)</f>
        <v>98</v>
      </c>
      <c r="C386" s="31">
        <v>44326.8125</v>
      </c>
      <c r="D386" s="64">
        <f>VLOOKUP(E386,'Age Groups'!B:C,2,FALSE)</f>
        <v>5</v>
      </c>
      <c r="E386" s="31" t="s">
        <v>1090</v>
      </c>
      <c r="F386" s="64">
        <f>VLOOKUP(G386,Items!J:L,3,FALSE)</f>
        <v>7</v>
      </c>
      <c r="G386" s="31" t="s">
        <v>926</v>
      </c>
      <c r="H386" s="31" t="s">
        <v>1109</v>
      </c>
      <c r="I386" s="64" t="str">
        <f>MID(K386,10,1)</f>
        <v>3</v>
      </c>
      <c r="J386" s="31" t="str">
        <f>RIGHT(K386,1)</f>
        <v>4</v>
      </c>
      <c r="K386" s="31" t="s">
        <v>925</v>
      </c>
      <c r="L386" s="36"/>
      <c r="M386" s="36" t="s">
        <v>1071</v>
      </c>
      <c r="N386" s="61">
        <f>VLOOKUP(O386,Clubs!D:E,2,FALSE)</f>
        <v>40</v>
      </c>
      <c r="O386" s="36" t="s">
        <v>145</v>
      </c>
      <c r="P386" s="61">
        <v>1</v>
      </c>
      <c r="Q386" s="34" t="s">
        <v>511</v>
      </c>
      <c r="U386" s="30" t="str">
        <f>"c"&amp;N386&amp;"ag"&amp;D386&amp;"y2d10"&amp;I386</f>
        <v>c40ag5y2d103</v>
      </c>
      <c r="V386" s="30">
        <f>VLOOKUP(U386,Cohorts!A:B,2,FALSE)</f>
        <v>202</v>
      </c>
      <c r="W386" s="30" t="str">
        <f>"            [ 'cohort_id' =&gt; "&amp;V386&amp;",  'team_rank_id' =&gt; "&amp;P386&amp;" ],"</f>
        <v xml:space="preserve">            [ 'cohort_id' =&gt; 202,  'team_rank_id' =&gt; 1 ],</v>
      </c>
      <c r="X386" s="30" t="str">
        <f>"                'competition_id' =&gt; 1, // this is May 2021###                'age_group_id'   =&gt; "&amp;D386&amp;", ###                'start'          =&gt; '"&amp;TEXT(C386,"yyyy-mm-dd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6" s="30" t="str">
        <f t="shared" si="10"/>
        <v xml:space="preserve">            [ 'session_id' =&gt; 98, 'division_id' =&gt; 103 ],</v>
      </c>
      <c r="Z386" s="30" t="str">
        <f t="shared" si="11"/>
        <v xml:space="preserve">            [ 'session_id' =&gt;   98, 'team_rank_id' =&gt; 1 ],</v>
      </c>
    </row>
    <row r="387" spans="1:26" x14ac:dyDescent="0.2">
      <c r="A387" s="30">
        <v>20</v>
      </c>
      <c r="B387" s="30">
        <f>VLOOKUP(C387,Sessions!C:D,2,FALSE)</f>
        <v>98</v>
      </c>
      <c r="C387" s="31">
        <v>44326.8125</v>
      </c>
      <c r="D387" s="64">
        <f>VLOOKUP(E387,'Age Groups'!B:C,2,FALSE)</f>
        <v>5</v>
      </c>
      <c r="E387" s="31" t="s">
        <v>1090</v>
      </c>
      <c r="F387" s="64">
        <f>VLOOKUP(G387,Items!J:L,3,FALSE)</f>
        <v>2</v>
      </c>
      <c r="G387" s="31" t="s">
        <v>924</v>
      </c>
      <c r="H387" s="31" t="s">
        <v>1110</v>
      </c>
      <c r="I387" s="64" t="str">
        <f>MID(K387,10,1)</f>
        <v>3</v>
      </c>
      <c r="J387" s="31" t="str">
        <f>RIGHT(K387,1)</f>
        <v>4</v>
      </c>
      <c r="K387" s="31" t="s">
        <v>925</v>
      </c>
      <c r="L387" s="36"/>
      <c r="M387" s="36" t="s">
        <v>1071</v>
      </c>
      <c r="N387" s="61">
        <f>VLOOKUP(O387,Clubs!D:E,2,FALSE)</f>
        <v>16</v>
      </c>
      <c r="O387" s="36" t="s">
        <v>59</v>
      </c>
      <c r="P387" s="61">
        <v>1</v>
      </c>
      <c r="Q387" s="32"/>
      <c r="U387" s="30" t="str">
        <f>"c"&amp;N387&amp;"ag"&amp;D387&amp;"y2d10"&amp;I387</f>
        <v>c16ag5y2d103</v>
      </c>
      <c r="V387" s="30">
        <f>VLOOKUP(U387,Cohorts!A:B,2,FALSE)</f>
        <v>55</v>
      </c>
      <c r="W387" s="30" t="str">
        <f>"            [ 'cohort_id' =&gt; "&amp;V387&amp;",  'team_rank_id' =&gt; "&amp;P387&amp;" ],"</f>
        <v xml:space="preserve">            [ 'cohort_id' =&gt; 55,  'team_rank_id' =&gt; 1 ],</v>
      </c>
      <c r="X387" s="30" t="str">
        <f>"                'competition_id' =&gt; 1, // this is May 2021###                'age_group_id'   =&gt; "&amp;D387&amp;", ###                'start'          =&gt; '"&amp;TEXT(C387,"yyyy-mm-dd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7" s="30" t="str">
        <f t="shared" ref="Y387:Y435" si="12" xml:space="preserve"> "            [ 'session_id' =&gt; "&amp;B387&amp;", 'division_id' =&gt; 10"&amp;I387&amp;" ],"</f>
        <v xml:space="preserve">            [ 'session_id' =&gt; 98, 'division_id' =&gt; 103 ],</v>
      </c>
      <c r="Z387" s="30" t="str">
        <f t="shared" ref="Z387:Z435" si="13">"            [ 'session_id' =&gt;   "&amp;B387&amp;", 'team_rank_id' =&gt; "&amp;P387&amp;" ],"</f>
        <v xml:space="preserve">            [ 'session_id' =&gt;   98, 'team_rank_id' =&gt; 1 ],</v>
      </c>
    </row>
    <row r="388" spans="1:26" x14ac:dyDescent="0.2">
      <c r="A388" s="30">
        <v>23</v>
      </c>
      <c r="B388" s="30">
        <f>VLOOKUP(C388,Sessions!C:D,2,FALSE)</f>
        <v>98</v>
      </c>
      <c r="C388" s="31">
        <v>44326.8125</v>
      </c>
      <c r="D388" s="64">
        <f>VLOOKUP(E388,'Age Groups'!B:C,2,FALSE)</f>
        <v>5</v>
      </c>
      <c r="E388" s="31" t="s">
        <v>1090</v>
      </c>
      <c r="F388" s="64">
        <f>VLOOKUP(G388,Items!J:L,3,FALSE)</f>
        <v>3</v>
      </c>
      <c r="G388" s="31" t="s">
        <v>928</v>
      </c>
      <c r="H388" s="31" t="s">
        <v>1110</v>
      </c>
      <c r="I388" s="64" t="str">
        <f>MID(K388,10,1)</f>
        <v>3</v>
      </c>
      <c r="J388" s="31" t="str">
        <f>RIGHT(K388,1)</f>
        <v>4</v>
      </c>
      <c r="K388" s="31" t="s">
        <v>925</v>
      </c>
      <c r="L388" s="36"/>
      <c r="M388" s="36" t="s">
        <v>1018</v>
      </c>
      <c r="N388" s="61">
        <f>VLOOKUP(O388,Clubs!D:E,2,FALSE)</f>
        <v>16</v>
      </c>
      <c r="O388" s="36" t="s">
        <v>59</v>
      </c>
      <c r="P388" s="61">
        <v>1</v>
      </c>
      <c r="Q388" s="32"/>
      <c r="U388" s="30" t="str">
        <f>"c"&amp;N388&amp;"ag"&amp;D388&amp;"y2d10"&amp;I388</f>
        <v>c16ag5y2d103</v>
      </c>
      <c r="V388" s="30">
        <f>VLOOKUP(U388,Cohorts!A:B,2,FALSE)</f>
        <v>55</v>
      </c>
      <c r="W388" s="30" t="str">
        <f>"            [ 'cohort_id' =&gt; "&amp;V388&amp;",  'team_rank_id' =&gt; "&amp;P388&amp;" ],"</f>
        <v xml:space="preserve">            [ 'cohort_id' =&gt; 55,  'team_rank_id' =&gt; 1 ],</v>
      </c>
      <c r="X388" s="30" t="str">
        <f>"                'competition_id' =&gt; 1, // this is May 2021###                'age_group_id'   =&gt; "&amp;D388&amp;", ###                'start'          =&gt; '"&amp;TEXT(C388,"yyyy-mm-dd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8" s="30" t="str">
        <f t="shared" si="12"/>
        <v xml:space="preserve">            [ 'session_id' =&gt; 98, 'division_id' =&gt; 103 ],</v>
      </c>
      <c r="Z388" s="30" t="str">
        <f t="shared" si="13"/>
        <v xml:space="preserve">            [ 'session_id' =&gt;   98, 'team_rank_id' =&gt; 1 ],</v>
      </c>
    </row>
    <row r="389" spans="1:26" ht="17" x14ac:dyDescent="0.2">
      <c r="A389" s="30">
        <v>33</v>
      </c>
      <c r="B389" s="30">
        <f>VLOOKUP(C389,Sessions!C:D,2,FALSE)</f>
        <v>98</v>
      </c>
      <c r="C389" s="31">
        <v>44326.8125</v>
      </c>
      <c r="D389" s="64">
        <f>VLOOKUP(E389,'Age Groups'!B:C,2,FALSE)</f>
        <v>5</v>
      </c>
      <c r="E389" s="31" t="s">
        <v>1090</v>
      </c>
      <c r="F389" s="64">
        <f>VLOOKUP(G389,Items!J:L,3,FALSE)</f>
        <v>7</v>
      </c>
      <c r="G389" s="31" t="s">
        <v>926</v>
      </c>
      <c r="H389" s="31" t="s">
        <v>1109</v>
      </c>
      <c r="I389" s="64" t="str">
        <f>MID(K389,10,1)</f>
        <v>3</v>
      </c>
      <c r="J389" s="31" t="str">
        <f>RIGHT(K389,1)</f>
        <v>4</v>
      </c>
      <c r="K389" s="31" t="s">
        <v>925</v>
      </c>
      <c r="L389" s="36"/>
      <c r="M389" s="36" t="s">
        <v>1068</v>
      </c>
      <c r="N389" s="61">
        <f>VLOOKUP(O389,Clubs!D:E,2,FALSE)</f>
        <v>16</v>
      </c>
      <c r="O389" s="36" t="s">
        <v>59</v>
      </c>
      <c r="P389" s="61">
        <v>1</v>
      </c>
      <c r="Q389" s="34" t="s">
        <v>510</v>
      </c>
      <c r="U389" s="30" t="str">
        <f>"c"&amp;N389&amp;"ag"&amp;D389&amp;"y2d10"&amp;I389</f>
        <v>c16ag5y2d103</v>
      </c>
      <c r="V389" s="30">
        <f>VLOOKUP(U389,Cohorts!A:B,2,FALSE)</f>
        <v>55</v>
      </c>
      <c r="W389" s="30" t="str">
        <f>"            [ 'cohort_id' =&gt; "&amp;V389&amp;",  'team_rank_id' =&gt; "&amp;P389&amp;" ],"</f>
        <v xml:space="preserve">            [ 'cohort_id' =&gt; 55,  'team_rank_id' =&gt; 1 ],</v>
      </c>
      <c r="X389" s="30" t="str">
        <f>"                'competition_id' =&gt; 1, // this is May 2021###                'age_group_id'   =&gt; "&amp;D389&amp;", ###                'start'          =&gt; '"&amp;TEXT(C389,"yyyy-mm-dd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89" s="30" t="str">
        <f t="shared" si="12"/>
        <v xml:space="preserve">            [ 'session_id' =&gt; 98, 'division_id' =&gt; 103 ],</v>
      </c>
      <c r="Z389" s="30" t="str">
        <f t="shared" si="13"/>
        <v xml:space="preserve">            [ 'session_id' =&gt;   98, 'team_rank_id' =&gt; 1 ],</v>
      </c>
    </row>
    <row r="390" spans="1:26" x14ac:dyDescent="0.2">
      <c r="A390" s="30">
        <v>14</v>
      </c>
      <c r="B390" s="30">
        <f>VLOOKUP(C390,Sessions!C:D,2,FALSE)</f>
        <v>98</v>
      </c>
      <c r="C390" s="31">
        <v>44326.8125</v>
      </c>
      <c r="D390" s="64">
        <f>VLOOKUP(E390,'Age Groups'!B:C,2,FALSE)</f>
        <v>5</v>
      </c>
      <c r="E390" s="31" t="s">
        <v>1090</v>
      </c>
      <c r="F390" s="64">
        <f>VLOOKUP(G390,Items!J:L,3,FALSE)</f>
        <v>2</v>
      </c>
      <c r="G390" s="31" t="s">
        <v>924</v>
      </c>
      <c r="H390" s="31" t="s">
        <v>1110</v>
      </c>
      <c r="I390" s="64" t="str">
        <f>RIGHT(K390,1)</f>
        <v>4</v>
      </c>
      <c r="J390" s="31" t="str">
        <f>MID(K390,10,1)</f>
        <v>3</v>
      </c>
      <c r="K390" s="31" t="s">
        <v>925</v>
      </c>
      <c r="L390" s="36"/>
      <c r="M390" s="36" t="s">
        <v>939</v>
      </c>
      <c r="N390" s="61">
        <f>VLOOKUP(O390,Clubs!D:E,2,FALSE)</f>
        <v>1</v>
      </c>
      <c r="O390" s="36" t="s">
        <v>184</v>
      </c>
      <c r="P390" s="61">
        <v>1</v>
      </c>
      <c r="Q390" s="32"/>
      <c r="U390" s="201" t="str">
        <f>"c"&amp;N390&amp;"ag"&amp;D390&amp;"y2d10"&amp;I390</f>
        <v>c1ag5y2d104</v>
      </c>
      <c r="V390" s="201">
        <f>VLOOKUP(U390,Cohorts!A:B,2,FALSE)</f>
        <v>4</v>
      </c>
      <c r="W390" s="201" t="str">
        <f>"            [ 'cohort_id' =&gt; "&amp;V390&amp;",  'team_rank_id' =&gt; "&amp;P390&amp;" ],"</f>
        <v xml:space="preserve">            [ 'cohort_id' =&gt; 4,  'team_rank_id' =&gt; 1 ],</v>
      </c>
      <c r="X390" s="30" t="str">
        <f>"                'competition_id' =&gt; 1, // this is May 2021###                'age_group_id'   =&gt; "&amp;D390&amp;", ###                'start'          =&gt; '"&amp;TEXT(C390,"yyyy-mm-dd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90" s="30" t="str">
        <f t="shared" si="12"/>
        <v xml:space="preserve">            [ 'session_id' =&gt; 98, 'division_id' =&gt; 104 ],</v>
      </c>
      <c r="Z390" s="30" t="str">
        <f t="shared" si="13"/>
        <v xml:space="preserve">            [ 'session_id' =&gt;   98, 'team_rank_id' =&gt; 1 ],</v>
      </c>
    </row>
    <row r="391" spans="1:26" x14ac:dyDescent="0.2">
      <c r="A391" s="30">
        <v>22</v>
      </c>
      <c r="B391" s="30">
        <f>VLOOKUP(C391,Sessions!C:D,2,FALSE)</f>
        <v>98</v>
      </c>
      <c r="C391" s="31">
        <v>44326.8125</v>
      </c>
      <c r="D391" s="64">
        <f>VLOOKUP(E391,'Age Groups'!B:C,2,FALSE)</f>
        <v>5</v>
      </c>
      <c r="E391" s="31" t="s">
        <v>1090</v>
      </c>
      <c r="F391" s="64">
        <f>VLOOKUP(G391,Items!J:L,3,FALSE)</f>
        <v>3</v>
      </c>
      <c r="G391" s="31" t="s">
        <v>928</v>
      </c>
      <c r="H391" s="31" t="s">
        <v>1110</v>
      </c>
      <c r="I391" s="64" t="str">
        <f>RIGHT(K391,1)</f>
        <v>4</v>
      </c>
      <c r="J391" s="31" t="str">
        <f>MID(K391,10,1)</f>
        <v>3</v>
      </c>
      <c r="K391" s="31" t="s">
        <v>925</v>
      </c>
      <c r="L391" s="36"/>
      <c r="M391" s="36" t="s">
        <v>987</v>
      </c>
      <c r="N391" s="61">
        <f>VLOOKUP(O391,Clubs!D:E,2,FALSE)</f>
        <v>1</v>
      </c>
      <c r="O391" s="36" t="s">
        <v>184</v>
      </c>
      <c r="P391" s="61">
        <v>1</v>
      </c>
      <c r="Q391" s="32"/>
      <c r="U391" s="201" t="str">
        <f>"c"&amp;N391&amp;"ag"&amp;D391&amp;"y2d10"&amp;I391</f>
        <v>c1ag5y2d104</v>
      </c>
      <c r="V391" s="201">
        <f>VLOOKUP(U391,Cohorts!A:B,2,FALSE)</f>
        <v>4</v>
      </c>
      <c r="W391" s="201" t="str">
        <f>"            [ 'cohort_id' =&gt; "&amp;V391&amp;",  'team_rank_id' =&gt; "&amp;P391&amp;" ],"</f>
        <v xml:space="preserve">            [ 'cohort_id' =&gt; 4,  'team_rank_id' =&gt; 1 ],</v>
      </c>
      <c r="X391" s="30" t="str">
        <f>"                'competition_id' =&gt; 1, // this is May 2021###                'age_group_id'   =&gt; "&amp;D391&amp;", ###                'start'          =&gt; '"&amp;TEXT(C391,"yyyy-mm-dd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91" s="30" t="str">
        <f t="shared" si="12"/>
        <v xml:space="preserve">            [ 'session_id' =&gt; 98, 'division_id' =&gt; 104 ],</v>
      </c>
      <c r="Z391" s="30" t="str">
        <f t="shared" si="13"/>
        <v xml:space="preserve">            [ 'session_id' =&gt;   98, 'team_rank_id' =&gt; 1 ],</v>
      </c>
    </row>
    <row r="392" spans="1:26" x14ac:dyDescent="0.2">
      <c r="A392" s="30">
        <v>28</v>
      </c>
      <c r="B392" s="30">
        <f>VLOOKUP(C392,Sessions!C:D,2,FALSE)</f>
        <v>98</v>
      </c>
      <c r="C392" s="31">
        <v>44326.8125</v>
      </c>
      <c r="D392" s="64">
        <f>VLOOKUP(E392,'Age Groups'!B:C,2,FALSE)</f>
        <v>5</v>
      </c>
      <c r="E392" s="31" t="s">
        <v>1090</v>
      </c>
      <c r="F392" s="64">
        <f>VLOOKUP(G392,Items!J:L,3,FALSE)</f>
        <v>7</v>
      </c>
      <c r="G392" s="31" t="s">
        <v>926</v>
      </c>
      <c r="H392" s="31" t="s">
        <v>1109</v>
      </c>
      <c r="I392" s="64" t="str">
        <f>RIGHT(K392,1)</f>
        <v>4</v>
      </c>
      <c r="J392" s="31" t="str">
        <f>MID(K392,10,1)</f>
        <v>3</v>
      </c>
      <c r="K392" s="31" t="s">
        <v>925</v>
      </c>
      <c r="L392" s="36"/>
      <c r="M392" s="36" t="s">
        <v>939</v>
      </c>
      <c r="N392" s="61">
        <f>VLOOKUP(O392,Clubs!D:E,2,FALSE)</f>
        <v>1</v>
      </c>
      <c r="O392" s="36" t="s">
        <v>184</v>
      </c>
      <c r="P392" s="61">
        <v>1</v>
      </c>
      <c r="Q392" s="33"/>
      <c r="U392" s="201" t="str">
        <f>"c"&amp;N392&amp;"ag"&amp;D392&amp;"y2d10"&amp;I392</f>
        <v>c1ag5y2d104</v>
      </c>
      <c r="V392" s="201">
        <f>VLOOKUP(U392,Cohorts!A:B,2,FALSE)</f>
        <v>4</v>
      </c>
      <c r="W392" s="201" t="str">
        <f>"            [ 'cohort_id' =&gt; "&amp;V392&amp;",  'team_rank_id' =&gt; "&amp;P392&amp;" ],"</f>
        <v xml:space="preserve">            [ 'cohort_id' =&gt; 4,  'team_rank_id' =&gt; 1 ],</v>
      </c>
      <c r="X392" s="30" t="str">
        <f>"                'competition_id' =&gt; 1, // this is May 2021###                'age_group_id'   =&gt; "&amp;D392&amp;", ###                'start'          =&gt; '"&amp;TEXT(C392,"yyyy-mm-dd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92" s="30" t="str">
        <f t="shared" si="12"/>
        <v xml:space="preserve">            [ 'session_id' =&gt; 98, 'division_id' =&gt; 104 ],</v>
      </c>
      <c r="Z392" s="30" t="str">
        <f t="shared" si="13"/>
        <v xml:space="preserve">            [ 'session_id' =&gt;   98, 'team_rank_id' =&gt; 1 ],</v>
      </c>
    </row>
    <row r="393" spans="1:26" x14ac:dyDescent="0.2">
      <c r="A393" s="30">
        <v>15</v>
      </c>
      <c r="B393" s="30">
        <f>VLOOKUP(C393,Sessions!C:D,2,FALSE)</f>
        <v>98</v>
      </c>
      <c r="C393" s="31">
        <v>44326.8125</v>
      </c>
      <c r="D393" s="64">
        <f>VLOOKUP(E393,'Age Groups'!B:C,2,FALSE)</f>
        <v>5</v>
      </c>
      <c r="E393" s="31" t="s">
        <v>1090</v>
      </c>
      <c r="F393" s="64">
        <f>VLOOKUP(G393,Items!J:L,3,FALSE)</f>
        <v>2</v>
      </c>
      <c r="G393" s="31" t="s">
        <v>924</v>
      </c>
      <c r="H393" s="31" t="s">
        <v>1110</v>
      </c>
      <c r="I393" s="64" t="str">
        <f>RIGHT(K393,1)</f>
        <v>4</v>
      </c>
      <c r="J393" s="31" t="str">
        <f>MID(K393,10,1)</f>
        <v>3</v>
      </c>
      <c r="K393" s="31" t="s">
        <v>925</v>
      </c>
      <c r="L393" s="36"/>
      <c r="M393" s="36" t="s">
        <v>987</v>
      </c>
      <c r="N393" s="61">
        <f>VLOOKUP(O393,Clubs!D:E,2,FALSE)</f>
        <v>10</v>
      </c>
      <c r="O393" s="36" t="s">
        <v>31</v>
      </c>
      <c r="P393" s="61">
        <v>1</v>
      </c>
      <c r="Q393" s="32"/>
      <c r="U393" s="201" t="str">
        <f>"c"&amp;N393&amp;"ag"&amp;D393&amp;"y2d10"&amp;I393</f>
        <v>c10ag5y2d104</v>
      </c>
      <c r="V393" s="201">
        <f>VLOOKUP(U393,Cohorts!A:B,2,FALSE)</f>
        <v>9</v>
      </c>
      <c r="W393" s="201" t="str">
        <f>"            [ 'cohort_id' =&gt; "&amp;V393&amp;",  'team_rank_id' =&gt; "&amp;P393&amp;" ],"</f>
        <v xml:space="preserve">            [ 'cohort_id' =&gt; 9,  'team_rank_id' =&gt; 1 ],</v>
      </c>
      <c r="X393" s="30" t="str">
        <f>"                'competition_id' =&gt; 1, // this is May 2021###                'age_group_id'   =&gt; "&amp;D393&amp;", ###                'start'          =&gt; '"&amp;TEXT(C393,"yyyy-mm-dd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93" s="30" t="str">
        <f t="shared" si="12"/>
        <v xml:space="preserve">            [ 'session_id' =&gt; 98, 'division_id' =&gt; 104 ],</v>
      </c>
      <c r="Z393" s="30" t="str">
        <f t="shared" si="13"/>
        <v xml:space="preserve">            [ 'session_id' =&gt;   98, 'team_rank_id' =&gt; 1 ],</v>
      </c>
    </row>
    <row r="394" spans="1:26" x14ac:dyDescent="0.2">
      <c r="A394" s="30">
        <v>21</v>
      </c>
      <c r="B394" s="30">
        <f>VLOOKUP(C394,Sessions!C:D,2,FALSE)</f>
        <v>98</v>
      </c>
      <c r="C394" s="31">
        <v>44326.8125</v>
      </c>
      <c r="D394" s="64">
        <f>VLOOKUP(E394,'Age Groups'!B:C,2,FALSE)</f>
        <v>5</v>
      </c>
      <c r="E394" s="31" t="s">
        <v>1090</v>
      </c>
      <c r="F394" s="64">
        <f>VLOOKUP(G394,Items!J:L,3,FALSE)</f>
        <v>3</v>
      </c>
      <c r="G394" s="31" t="s">
        <v>928</v>
      </c>
      <c r="H394" s="31" t="s">
        <v>1110</v>
      </c>
      <c r="I394" s="64" t="str">
        <f>RIGHT(K394,1)</f>
        <v>4</v>
      </c>
      <c r="J394" s="31" t="str">
        <f>MID(K394,10,1)</f>
        <v>3</v>
      </c>
      <c r="K394" s="31" t="s">
        <v>925</v>
      </c>
      <c r="L394" s="36"/>
      <c r="M394" s="36" t="s">
        <v>939</v>
      </c>
      <c r="N394" s="61">
        <f>VLOOKUP(O394,Clubs!D:E,2,FALSE)</f>
        <v>10</v>
      </c>
      <c r="O394" s="36" t="s">
        <v>31</v>
      </c>
      <c r="P394" s="61">
        <v>1</v>
      </c>
      <c r="Q394" s="32"/>
      <c r="U394" s="201" t="str">
        <f>"c"&amp;N394&amp;"ag"&amp;D394&amp;"y2d10"&amp;I394</f>
        <v>c10ag5y2d104</v>
      </c>
      <c r="V394" s="201">
        <f>VLOOKUP(U394,Cohorts!A:B,2,FALSE)</f>
        <v>9</v>
      </c>
      <c r="W394" s="201" t="str">
        <f>"            [ 'cohort_id' =&gt; "&amp;V394&amp;",  'team_rank_id' =&gt; "&amp;P394&amp;" ],"</f>
        <v xml:space="preserve">            [ 'cohort_id' =&gt; 9,  'team_rank_id' =&gt; 1 ],</v>
      </c>
      <c r="X394" s="30" t="str">
        <f>"                'competition_id' =&gt; 1, // this is May 2021###                'age_group_id'   =&gt; "&amp;D394&amp;", ###                'start'          =&gt; '"&amp;TEXT(C394,"yyyy-mm-dd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94" s="30" t="str">
        <f t="shared" si="12"/>
        <v xml:space="preserve">            [ 'session_id' =&gt; 98, 'division_id' =&gt; 104 ],</v>
      </c>
      <c r="Z394" s="30" t="str">
        <f t="shared" si="13"/>
        <v xml:space="preserve">            [ 'session_id' =&gt;   98, 'team_rank_id' =&gt; 1 ],</v>
      </c>
    </row>
    <row r="395" spans="1:26" ht="17" x14ac:dyDescent="0.2">
      <c r="A395" s="30">
        <v>29</v>
      </c>
      <c r="B395" s="30">
        <f>VLOOKUP(C395,Sessions!C:D,2,FALSE)</f>
        <v>98</v>
      </c>
      <c r="C395" s="31">
        <v>44326.8125</v>
      </c>
      <c r="D395" s="64">
        <f>VLOOKUP(E395,'Age Groups'!B:C,2,FALSE)</f>
        <v>5</v>
      </c>
      <c r="E395" s="31" t="s">
        <v>1090</v>
      </c>
      <c r="F395" s="64">
        <f>VLOOKUP(G395,Items!J:L,3,FALSE)</f>
        <v>7</v>
      </c>
      <c r="G395" s="31" t="s">
        <v>926</v>
      </c>
      <c r="H395" s="31" t="s">
        <v>1109</v>
      </c>
      <c r="I395" s="64" t="str">
        <f>RIGHT(K395,1)</f>
        <v>4</v>
      </c>
      <c r="J395" s="31" t="str">
        <f>MID(K395,10,1)</f>
        <v>3</v>
      </c>
      <c r="K395" s="31" t="s">
        <v>925</v>
      </c>
      <c r="L395" s="36"/>
      <c r="M395" s="36" t="s">
        <v>987</v>
      </c>
      <c r="N395" s="61">
        <f>VLOOKUP(O395,Clubs!D:E,2,FALSE)</f>
        <v>10</v>
      </c>
      <c r="O395" s="36" t="s">
        <v>31</v>
      </c>
      <c r="P395" s="61">
        <v>1</v>
      </c>
      <c r="Q395" s="34" t="s">
        <v>509</v>
      </c>
      <c r="U395" s="201" t="str">
        <f>"c"&amp;N395&amp;"ag"&amp;D395&amp;"y2d10"&amp;I395</f>
        <v>c10ag5y2d104</v>
      </c>
      <c r="V395" s="201">
        <f>VLOOKUP(U395,Cohorts!A:B,2,FALSE)</f>
        <v>9</v>
      </c>
      <c r="W395" s="201" t="str">
        <f>"            [ 'cohort_id' =&gt; "&amp;V395&amp;",  'team_rank_id' =&gt; "&amp;P395&amp;" ],"</f>
        <v xml:space="preserve">            [ 'cohort_id' =&gt; 9,  'team_rank_id' =&gt; 1 ],</v>
      </c>
      <c r="X395" s="30" t="str">
        <f>"                'competition_id' =&gt; 1, // this is May 2021###                'age_group_id'   =&gt; "&amp;D395&amp;", ###                'start'          =&gt; '"&amp;TEXT(C395,"yyyy-mm-dd hh:mm:ss")&amp;"', ###            ], ["</f>
        <v xml:space="preserve">                'competition_id' =&gt; 1, // this is May 2021###                'age_group_id'   =&gt; 5, ###                'start'          =&gt; '2021-05-10 19:30:00', ###            ], [</v>
      </c>
      <c r="Y395" s="30" t="str">
        <f t="shared" si="12"/>
        <v xml:space="preserve">            [ 'session_id' =&gt; 98, 'division_id' =&gt; 104 ],</v>
      </c>
      <c r="Z395" s="30" t="str">
        <f t="shared" si="13"/>
        <v xml:space="preserve">            [ 'session_id' =&gt;   98, 'team_rank_id' =&gt; 1 ],</v>
      </c>
    </row>
    <row r="396" spans="1:26" x14ac:dyDescent="0.2">
      <c r="A396" s="30">
        <v>336</v>
      </c>
      <c r="B396" s="30">
        <f>VLOOKUP(C396,Sessions!C:D,2,FALSE)</f>
        <v>119</v>
      </c>
      <c r="C396" s="31">
        <v>44341.8125</v>
      </c>
      <c r="D396" s="64">
        <f>VLOOKUP(E396,'Age Groups'!B:C,2,FALSE)</f>
        <v>6</v>
      </c>
      <c r="E396" s="31" t="s">
        <v>1091</v>
      </c>
      <c r="F396" s="64">
        <f>VLOOKUP(G396,Items!J:L,3,FALSE)</f>
        <v>4</v>
      </c>
      <c r="G396" s="31" t="s">
        <v>916</v>
      </c>
      <c r="H396" s="31" t="s">
        <v>1110</v>
      </c>
      <c r="I396" s="64" t="str">
        <f>RIGHT(K396,1)</f>
        <v>1</v>
      </c>
      <c r="J396" s="31"/>
      <c r="K396" s="31" t="s">
        <v>923</v>
      </c>
      <c r="L396" s="62" t="s">
        <v>933</v>
      </c>
      <c r="M396" s="62" t="s">
        <v>1071</v>
      </c>
      <c r="N396" s="61">
        <f>VLOOKUP(O396,Clubs!D:E,2,FALSE)</f>
        <v>35</v>
      </c>
      <c r="O396" s="62" t="s">
        <v>127</v>
      </c>
      <c r="P396" s="61">
        <v>1</v>
      </c>
      <c r="Q396" s="32"/>
      <c r="U396" s="30" t="str">
        <f>"c"&amp;N396&amp;"ag"&amp;D396&amp;"y2d10"&amp;I396</f>
        <v>c35ag6y2d101</v>
      </c>
      <c r="V396" s="30">
        <f>VLOOKUP(U396,Cohorts!A:B,2,FALSE)</f>
        <v>161</v>
      </c>
      <c r="W396" s="30" t="str">
        <f>"            [ 'cohort_id' =&gt; "&amp;V396&amp;",  'team_rank_id' =&gt; "&amp;P396&amp;" ],"</f>
        <v xml:space="preserve">            [ 'cohort_id' =&gt; 161,  'team_rank_id' =&gt; 1 ],</v>
      </c>
      <c r="X396" s="30" t="str">
        <f>"                'competition_id' =&gt; 1, // this is May 2021###                'age_group_id'   =&gt; "&amp;D396&amp;", ###                'start'          =&gt; '"&amp;TEXT(C396,"yyyy-mm-dd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396" s="30" t="str">
        <f t="shared" si="12"/>
        <v xml:space="preserve">            [ 'session_id' =&gt; 119, 'division_id' =&gt; 101 ],</v>
      </c>
      <c r="Z396" s="30" t="str">
        <f t="shared" si="13"/>
        <v xml:space="preserve">            [ 'session_id' =&gt;   119, 'team_rank_id' =&gt; 1 ],</v>
      </c>
    </row>
    <row r="397" spans="1:26" x14ac:dyDescent="0.2">
      <c r="A397" s="30">
        <v>327</v>
      </c>
      <c r="B397" s="30">
        <f>VLOOKUP(C397,Sessions!C:D,2,FALSE)</f>
        <v>119</v>
      </c>
      <c r="C397" s="31">
        <v>44341.8125</v>
      </c>
      <c r="D397" s="64">
        <f>VLOOKUP(E397,'Age Groups'!B:C,2,FALSE)</f>
        <v>6</v>
      </c>
      <c r="E397" s="31" t="s">
        <v>1091</v>
      </c>
      <c r="F397" s="64">
        <f>VLOOKUP(G397,Items!J:L,3,FALSE)</f>
        <v>1</v>
      </c>
      <c r="G397" s="31" t="s">
        <v>921</v>
      </c>
      <c r="H397" s="31" t="s">
        <v>1110</v>
      </c>
      <c r="I397" s="64" t="str">
        <f>RIGHT(K397,1)</f>
        <v>1</v>
      </c>
      <c r="J397" s="31"/>
      <c r="K397" s="31" t="s">
        <v>923</v>
      </c>
      <c r="L397" s="36"/>
      <c r="M397" s="36" t="s">
        <v>1043</v>
      </c>
      <c r="N397" s="61">
        <f>VLOOKUP(O397,Clubs!D:E,2,FALSE)</f>
        <v>35</v>
      </c>
      <c r="O397" s="36" t="s">
        <v>127</v>
      </c>
      <c r="P397" s="61">
        <v>1</v>
      </c>
      <c r="Q397" s="32"/>
      <c r="U397" s="30" t="str">
        <f>"c"&amp;N397&amp;"ag"&amp;D397&amp;"y2d10"&amp;I397</f>
        <v>c35ag6y2d101</v>
      </c>
      <c r="V397" s="30">
        <f>VLOOKUP(U397,Cohorts!A:B,2,FALSE)</f>
        <v>161</v>
      </c>
      <c r="W397" s="30" t="str">
        <f>"            [ 'cohort_id' =&gt; "&amp;V397&amp;",  'team_rank_id' =&gt; "&amp;P397&amp;" ],"</f>
        <v xml:space="preserve">            [ 'cohort_id' =&gt; 161,  'team_rank_id' =&gt; 1 ],</v>
      </c>
      <c r="X397" s="30" t="str">
        <f>"                'competition_id' =&gt; 1, // this is May 2021###                'age_group_id'   =&gt; "&amp;D397&amp;", ###                'start'          =&gt; '"&amp;TEXT(C397,"yyyy-mm-dd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397" s="30" t="str">
        <f t="shared" si="12"/>
        <v xml:space="preserve">            [ 'session_id' =&gt; 119, 'division_id' =&gt; 101 ],</v>
      </c>
      <c r="Z397" s="30" t="str">
        <f t="shared" si="13"/>
        <v xml:space="preserve">            [ 'session_id' =&gt;   119, 'team_rank_id' =&gt; 1 ],</v>
      </c>
    </row>
    <row r="398" spans="1:26" ht="17" x14ac:dyDescent="0.2">
      <c r="A398" s="30">
        <v>341</v>
      </c>
      <c r="B398" s="30">
        <f>VLOOKUP(C398,Sessions!C:D,2,FALSE)</f>
        <v>119</v>
      </c>
      <c r="C398" s="31">
        <v>44341.8125</v>
      </c>
      <c r="D398" s="64">
        <f>VLOOKUP(E398,'Age Groups'!B:C,2,FALSE)</f>
        <v>6</v>
      </c>
      <c r="E398" s="31" t="s">
        <v>1091</v>
      </c>
      <c r="F398" s="64">
        <f>VLOOKUP(G398,Items!J:L,3,FALSE)</f>
        <v>6</v>
      </c>
      <c r="G398" s="31" t="s">
        <v>927</v>
      </c>
      <c r="H398" s="31" t="s">
        <v>1109</v>
      </c>
      <c r="I398" s="64" t="str">
        <f>RIGHT(K398,1)</f>
        <v>1</v>
      </c>
      <c r="J398" s="31"/>
      <c r="K398" s="31" t="s">
        <v>923</v>
      </c>
      <c r="L398" s="36"/>
      <c r="M398" s="36" t="s">
        <v>1043</v>
      </c>
      <c r="N398" s="61">
        <f>VLOOKUP(O398,Clubs!D:E,2,FALSE)</f>
        <v>35</v>
      </c>
      <c r="O398" s="36" t="s">
        <v>127</v>
      </c>
      <c r="P398" s="61">
        <v>1</v>
      </c>
      <c r="Q398" s="34" t="s">
        <v>592</v>
      </c>
      <c r="U398" s="30" t="str">
        <f>"c"&amp;N398&amp;"ag"&amp;D398&amp;"y2d10"&amp;I398</f>
        <v>c35ag6y2d101</v>
      </c>
      <c r="V398" s="30">
        <f>VLOOKUP(U398,Cohorts!A:B,2,FALSE)</f>
        <v>161</v>
      </c>
      <c r="W398" s="30" t="str">
        <f>"            [ 'cohort_id' =&gt; "&amp;V398&amp;",  'team_rank_id' =&gt; "&amp;P398&amp;" ],"</f>
        <v xml:space="preserve">            [ 'cohort_id' =&gt; 161,  'team_rank_id' =&gt; 1 ],</v>
      </c>
      <c r="X398" s="30" t="str">
        <f>"                'competition_id' =&gt; 1, // this is May 2021###                'age_group_id'   =&gt; "&amp;D398&amp;", ###                'start'          =&gt; '"&amp;TEXT(C398,"yyyy-mm-dd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398" s="30" t="str">
        <f t="shared" si="12"/>
        <v xml:space="preserve">            [ 'session_id' =&gt; 119, 'division_id' =&gt; 101 ],</v>
      </c>
      <c r="Z398" s="30" t="str">
        <f t="shared" si="13"/>
        <v xml:space="preserve">            [ 'session_id' =&gt;   119, 'team_rank_id' =&gt; 1 ],</v>
      </c>
    </row>
    <row r="399" spans="1:26" x14ac:dyDescent="0.2">
      <c r="A399" s="30">
        <v>333</v>
      </c>
      <c r="B399" s="30">
        <f>VLOOKUP(C399,Sessions!C:D,2,FALSE)</f>
        <v>119</v>
      </c>
      <c r="C399" s="31">
        <v>44341.8125</v>
      </c>
      <c r="D399" s="64">
        <f>VLOOKUP(E399,'Age Groups'!B:C,2,FALSE)</f>
        <v>6</v>
      </c>
      <c r="E399" s="31" t="s">
        <v>1091</v>
      </c>
      <c r="F399" s="64">
        <f>VLOOKUP(G399,Items!J:L,3,FALSE)</f>
        <v>4</v>
      </c>
      <c r="G399" s="31" t="s">
        <v>916</v>
      </c>
      <c r="H399" s="31" t="s">
        <v>1110</v>
      </c>
      <c r="I399" s="64" t="str">
        <f>RIGHT(K399,1)</f>
        <v>1</v>
      </c>
      <c r="J399" s="31"/>
      <c r="K399" s="31" t="s">
        <v>923</v>
      </c>
      <c r="L399" s="62" t="s">
        <v>933</v>
      </c>
      <c r="M399" s="62" t="s">
        <v>1043</v>
      </c>
      <c r="N399" s="61">
        <f>VLOOKUP(O399,Clubs!D:E,2,FALSE)</f>
        <v>36</v>
      </c>
      <c r="O399" s="62" t="s">
        <v>131</v>
      </c>
      <c r="P399" s="61">
        <v>1</v>
      </c>
      <c r="Q399" s="32"/>
      <c r="U399" s="30" t="str">
        <f>"c"&amp;N399&amp;"ag"&amp;D399&amp;"y2d10"&amp;I399</f>
        <v>c36ag6y2d101</v>
      </c>
      <c r="V399" s="30">
        <f>VLOOKUP(U399,Cohorts!A:B,2,FALSE)</f>
        <v>169</v>
      </c>
      <c r="W399" s="30" t="str">
        <f>"            [ 'cohort_id' =&gt; "&amp;V399&amp;",  'team_rank_id' =&gt; "&amp;P399&amp;" ],"</f>
        <v xml:space="preserve">            [ 'cohort_id' =&gt; 169,  'team_rank_id' =&gt; 1 ],</v>
      </c>
      <c r="X399" s="30" t="str">
        <f>"                'competition_id' =&gt; 1, // this is May 2021###                'age_group_id'   =&gt; "&amp;D399&amp;", ###                'start'          =&gt; '"&amp;TEXT(C399,"yyyy-mm-dd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399" s="30" t="str">
        <f t="shared" si="12"/>
        <v xml:space="preserve">            [ 'session_id' =&gt; 119, 'division_id' =&gt; 101 ],</v>
      </c>
      <c r="Z399" s="30" t="str">
        <f t="shared" si="13"/>
        <v xml:space="preserve">            [ 'session_id' =&gt;   119, 'team_rank_id' =&gt; 1 ],</v>
      </c>
    </row>
    <row r="400" spans="1:26" x14ac:dyDescent="0.2">
      <c r="A400" s="30">
        <v>325</v>
      </c>
      <c r="B400" s="30">
        <f>VLOOKUP(C400,Sessions!C:D,2,FALSE)</f>
        <v>119</v>
      </c>
      <c r="C400" s="31">
        <v>44341.8125</v>
      </c>
      <c r="D400" s="64">
        <f>VLOOKUP(E400,'Age Groups'!B:C,2,FALSE)</f>
        <v>6</v>
      </c>
      <c r="E400" s="31" t="s">
        <v>1091</v>
      </c>
      <c r="F400" s="64">
        <f>VLOOKUP(G400,Items!J:L,3,FALSE)</f>
        <v>1</v>
      </c>
      <c r="G400" s="31" t="s">
        <v>921</v>
      </c>
      <c r="H400" s="31" t="s">
        <v>1110</v>
      </c>
      <c r="I400" s="64" t="str">
        <f>RIGHT(K400,1)</f>
        <v>1</v>
      </c>
      <c r="J400" s="31"/>
      <c r="K400" s="31" t="s">
        <v>923</v>
      </c>
      <c r="L400" s="36"/>
      <c r="M400" s="36" t="s">
        <v>987</v>
      </c>
      <c r="N400" s="61">
        <f>VLOOKUP(O400,Clubs!D:E,2,FALSE)</f>
        <v>36</v>
      </c>
      <c r="O400" s="36" t="s">
        <v>131</v>
      </c>
      <c r="P400" s="61">
        <v>1</v>
      </c>
      <c r="Q400" s="32"/>
      <c r="U400" s="30" t="str">
        <f>"c"&amp;N400&amp;"ag"&amp;D400&amp;"y2d10"&amp;I400</f>
        <v>c36ag6y2d101</v>
      </c>
      <c r="V400" s="30">
        <f>VLOOKUP(U400,Cohorts!A:B,2,FALSE)</f>
        <v>169</v>
      </c>
      <c r="W400" s="30" t="str">
        <f>"            [ 'cohort_id' =&gt; "&amp;V400&amp;",  'team_rank_id' =&gt; "&amp;P400&amp;" ],"</f>
        <v xml:space="preserve">            [ 'cohort_id' =&gt; 169,  'team_rank_id' =&gt; 1 ],</v>
      </c>
      <c r="X400" s="30" t="str">
        <f>"                'competition_id' =&gt; 1, // this is May 2021###                'age_group_id'   =&gt; "&amp;D400&amp;", ###                'start'          =&gt; '"&amp;TEXT(C400,"yyyy-mm-dd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0" s="30" t="str">
        <f t="shared" si="12"/>
        <v xml:space="preserve">            [ 'session_id' =&gt; 119, 'division_id' =&gt; 101 ],</v>
      </c>
      <c r="Z400" s="30" t="str">
        <f t="shared" si="13"/>
        <v xml:space="preserve">            [ 'session_id' =&gt;   119, 'team_rank_id' =&gt; 1 ],</v>
      </c>
    </row>
    <row r="401" spans="1:26" ht="17" x14ac:dyDescent="0.2">
      <c r="A401" s="30">
        <v>339</v>
      </c>
      <c r="B401" s="30">
        <f>VLOOKUP(C401,Sessions!C:D,2,FALSE)</f>
        <v>119</v>
      </c>
      <c r="C401" s="31">
        <v>44341.8125</v>
      </c>
      <c r="D401" s="64">
        <f>VLOOKUP(E401,'Age Groups'!B:C,2,FALSE)</f>
        <v>6</v>
      </c>
      <c r="E401" s="31" t="s">
        <v>1091</v>
      </c>
      <c r="F401" s="64">
        <f>VLOOKUP(G401,Items!J:L,3,FALSE)</f>
        <v>6</v>
      </c>
      <c r="G401" s="31" t="s">
        <v>927</v>
      </c>
      <c r="H401" s="31" t="s">
        <v>1109</v>
      </c>
      <c r="I401" s="64" t="str">
        <f>RIGHT(K401,1)</f>
        <v>1</v>
      </c>
      <c r="J401" s="31"/>
      <c r="K401" s="31" t="s">
        <v>923</v>
      </c>
      <c r="L401" s="36"/>
      <c r="M401" s="36" t="s">
        <v>987</v>
      </c>
      <c r="N401" s="61">
        <f>VLOOKUP(O401,Clubs!D:E,2,FALSE)</f>
        <v>36</v>
      </c>
      <c r="O401" s="36" t="s">
        <v>131</v>
      </c>
      <c r="P401" s="61">
        <v>1</v>
      </c>
      <c r="Q401" s="34" t="s">
        <v>815</v>
      </c>
      <c r="U401" s="30" t="str">
        <f>"c"&amp;N401&amp;"ag"&amp;D401&amp;"y2d10"&amp;I401</f>
        <v>c36ag6y2d101</v>
      </c>
      <c r="V401" s="30">
        <f>VLOOKUP(U401,Cohorts!A:B,2,FALSE)</f>
        <v>169</v>
      </c>
      <c r="W401" s="30" t="str">
        <f>"            [ 'cohort_id' =&gt; "&amp;V401&amp;",  'team_rank_id' =&gt; "&amp;P401&amp;" ],"</f>
        <v xml:space="preserve">            [ 'cohort_id' =&gt; 169,  'team_rank_id' =&gt; 1 ],</v>
      </c>
      <c r="X401" s="30" t="str">
        <f>"                'competition_id' =&gt; 1, // this is May 2021###                'age_group_id'   =&gt; "&amp;D401&amp;", ###                'start'          =&gt; '"&amp;TEXT(C401,"yyyy-mm-dd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1" s="30" t="str">
        <f t="shared" si="12"/>
        <v xml:space="preserve">            [ 'session_id' =&gt; 119, 'division_id' =&gt; 101 ],</v>
      </c>
      <c r="Z401" s="30" t="str">
        <f t="shared" si="13"/>
        <v xml:space="preserve">            [ 'session_id' =&gt;   119, 'team_rank_id' =&gt; 1 ],</v>
      </c>
    </row>
    <row r="402" spans="1:26" x14ac:dyDescent="0.2">
      <c r="A402" s="30">
        <v>331</v>
      </c>
      <c r="B402" s="30">
        <f>VLOOKUP(C402,Sessions!C:D,2,FALSE)</f>
        <v>119</v>
      </c>
      <c r="C402" s="31">
        <v>44341.8125</v>
      </c>
      <c r="D402" s="64">
        <f>VLOOKUP(E402,'Age Groups'!B:C,2,FALSE)</f>
        <v>6</v>
      </c>
      <c r="E402" s="31" t="s">
        <v>1091</v>
      </c>
      <c r="F402" s="64">
        <f>VLOOKUP(G402,Items!J:L,3,FALSE)</f>
        <v>4</v>
      </c>
      <c r="G402" s="31" t="s">
        <v>916</v>
      </c>
      <c r="H402" s="31" t="s">
        <v>1110</v>
      </c>
      <c r="I402" s="64" t="str">
        <f>RIGHT(K402,1)</f>
        <v>1</v>
      </c>
      <c r="J402" s="31"/>
      <c r="K402" s="31" t="s">
        <v>923</v>
      </c>
      <c r="L402" s="32" t="s">
        <v>933</v>
      </c>
      <c r="M402" s="32" t="s">
        <v>987</v>
      </c>
      <c r="N402" s="61">
        <f>VLOOKUP(O402,Clubs!D:E,2,FALSE)</f>
        <v>36</v>
      </c>
      <c r="O402" s="32" t="s">
        <v>131</v>
      </c>
      <c r="P402" s="32" t="s">
        <v>987</v>
      </c>
      <c r="Q402" s="32"/>
      <c r="U402" s="30" t="str">
        <f>"c"&amp;N402&amp;"ag"&amp;D402&amp;"y2d10"&amp;I402</f>
        <v>c36ag6y2d101</v>
      </c>
      <c r="V402" s="30">
        <f>VLOOKUP(U402,Cohorts!A:B,2,FALSE)</f>
        <v>169</v>
      </c>
      <c r="W402" s="30" t="str">
        <f>"            [ 'cohort_id' =&gt; "&amp;V402&amp;",  'team_rank_id' =&gt; "&amp;P402&amp;" ],"</f>
        <v xml:space="preserve">            [ 'cohort_id' =&gt; 169,  'team_rank_id' =&gt; 2 ],</v>
      </c>
      <c r="X402" s="30" t="str">
        <f>"                'competition_id' =&gt; 1, // this is May 2021###                'age_group_id'   =&gt; "&amp;D402&amp;", ###                'start'          =&gt; '"&amp;TEXT(C402,"yyyy-mm-dd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2" s="30" t="str">
        <f t="shared" si="12"/>
        <v xml:space="preserve">            [ 'session_id' =&gt; 119, 'division_id' =&gt; 101 ],</v>
      </c>
      <c r="Z402" s="30" t="str">
        <f t="shared" si="13"/>
        <v xml:space="preserve">            [ 'session_id' =&gt;   119, 'team_rank_id' =&gt; 2 ],</v>
      </c>
    </row>
    <row r="403" spans="1:26" x14ac:dyDescent="0.2">
      <c r="A403" s="30">
        <v>337</v>
      </c>
      <c r="B403" s="30">
        <f>VLOOKUP(C403,Sessions!C:D,2,FALSE)</f>
        <v>119</v>
      </c>
      <c r="C403" s="31">
        <v>44341.8125</v>
      </c>
      <c r="D403" s="64">
        <f>VLOOKUP(E403,'Age Groups'!B:C,2,FALSE)</f>
        <v>6</v>
      </c>
      <c r="E403" s="31" t="s">
        <v>1091</v>
      </c>
      <c r="F403" s="64">
        <f>VLOOKUP(G403,Items!J:L,3,FALSE)</f>
        <v>4</v>
      </c>
      <c r="G403" s="31" t="s">
        <v>916</v>
      </c>
      <c r="H403" s="31" t="s">
        <v>1110</v>
      </c>
      <c r="I403" s="64" t="str">
        <f>RIGHT(K403,1)</f>
        <v>1</v>
      </c>
      <c r="J403" s="31"/>
      <c r="K403" s="31" t="s">
        <v>923</v>
      </c>
      <c r="L403" s="62" t="s">
        <v>933</v>
      </c>
      <c r="M403" s="62" t="s">
        <v>1072</v>
      </c>
      <c r="N403" s="61">
        <f>VLOOKUP(O403,Clubs!D:E,2,FALSE)</f>
        <v>41</v>
      </c>
      <c r="O403" s="62" t="s">
        <v>149</v>
      </c>
      <c r="P403" s="61">
        <v>1</v>
      </c>
      <c r="Q403" s="32"/>
      <c r="U403" s="30" t="str">
        <f>"c"&amp;N403&amp;"ag"&amp;D403&amp;"y2d10"&amp;I403</f>
        <v>c41ag6y2d101</v>
      </c>
      <c r="V403" s="30">
        <f>VLOOKUP(U403,Cohorts!A:B,2,FALSE)</f>
        <v>212</v>
      </c>
      <c r="W403" s="30" t="str">
        <f>"            [ 'cohort_id' =&gt; "&amp;V403&amp;",  'team_rank_id' =&gt; "&amp;P403&amp;" ],"</f>
        <v xml:space="preserve">            [ 'cohort_id' =&gt; 212,  'team_rank_id' =&gt; 1 ],</v>
      </c>
      <c r="X403" s="30" t="str">
        <f>"                'competition_id' =&gt; 1, // this is May 2021###                'age_group_id'   =&gt; "&amp;D403&amp;", ###                'start'          =&gt; '"&amp;TEXT(C403,"yyyy-mm-dd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3" s="30" t="str">
        <f t="shared" si="12"/>
        <v xml:space="preserve">            [ 'session_id' =&gt; 119, 'division_id' =&gt; 101 ],</v>
      </c>
      <c r="Z403" s="30" t="str">
        <f t="shared" si="13"/>
        <v xml:space="preserve">            [ 'session_id' =&gt;   119, 'team_rank_id' =&gt; 1 ],</v>
      </c>
    </row>
    <row r="404" spans="1:26" x14ac:dyDescent="0.2">
      <c r="A404" s="30">
        <v>329</v>
      </c>
      <c r="B404" s="30">
        <f>VLOOKUP(C404,Sessions!C:D,2,FALSE)</f>
        <v>119</v>
      </c>
      <c r="C404" s="31">
        <v>44341.8125</v>
      </c>
      <c r="D404" s="64">
        <f>VLOOKUP(E404,'Age Groups'!B:C,2,FALSE)</f>
        <v>6</v>
      </c>
      <c r="E404" s="31" t="s">
        <v>1091</v>
      </c>
      <c r="F404" s="64">
        <f>VLOOKUP(G404,Items!J:L,3,FALSE)</f>
        <v>1</v>
      </c>
      <c r="G404" s="31" t="s">
        <v>921</v>
      </c>
      <c r="H404" s="31" t="s">
        <v>1110</v>
      </c>
      <c r="I404" s="64" t="str">
        <f>RIGHT(K404,1)</f>
        <v>1</v>
      </c>
      <c r="J404" s="31"/>
      <c r="K404" s="31" t="s">
        <v>923</v>
      </c>
      <c r="L404" s="36"/>
      <c r="M404" s="36" t="s">
        <v>1068</v>
      </c>
      <c r="N404" s="61">
        <f>VLOOKUP(O404,Clubs!D:E,2,FALSE)</f>
        <v>41</v>
      </c>
      <c r="O404" s="36" t="s">
        <v>149</v>
      </c>
      <c r="P404" s="61">
        <v>1</v>
      </c>
      <c r="Q404" s="32"/>
      <c r="U404" s="30" t="str">
        <f>"c"&amp;N404&amp;"ag"&amp;D404&amp;"y2d10"&amp;I404</f>
        <v>c41ag6y2d101</v>
      </c>
      <c r="V404" s="30">
        <f>VLOOKUP(U404,Cohorts!A:B,2,FALSE)</f>
        <v>212</v>
      </c>
      <c r="W404" s="30" t="str">
        <f>"            [ 'cohort_id' =&gt; "&amp;V404&amp;",  'team_rank_id' =&gt; "&amp;P404&amp;" ],"</f>
        <v xml:space="preserve">            [ 'cohort_id' =&gt; 212,  'team_rank_id' =&gt; 1 ],</v>
      </c>
      <c r="X404" s="30" t="str">
        <f>"                'competition_id' =&gt; 1, // this is May 2021###                'age_group_id'   =&gt; "&amp;D404&amp;", ###                'start'          =&gt; '"&amp;TEXT(C404,"yyyy-mm-dd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4" s="30" t="str">
        <f t="shared" si="12"/>
        <v xml:space="preserve">            [ 'session_id' =&gt; 119, 'division_id' =&gt; 101 ],</v>
      </c>
      <c r="Z404" s="30" t="str">
        <f t="shared" si="13"/>
        <v xml:space="preserve">            [ 'session_id' =&gt;   119, 'team_rank_id' =&gt; 1 ],</v>
      </c>
    </row>
    <row r="405" spans="1:26" ht="17" x14ac:dyDescent="0.2">
      <c r="A405" s="30">
        <v>343</v>
      </c>
      <c r="B405" s="30">
        <f>VLOOKUP(C405,Sessions!C:D,2,FALSE)</f>
        <v>119</v>
      </c>
      <c r="C405" s="31">
        <v>44341.8125</v>
      </c>
      <c r="D405" s="64">
        <f>VLOOKUP(E405,'Age Groups'!B:C,2,FALSE)</f>
        <v>6</v>
      </c>
      <c r="E405" s="31" t="s">
        <v>1091</v>
      </c>
      <c r="F405" s="64">
        <f>VLOOKUP(G405,Items!J:L,3,FALSE)</f>
        <v>6</v>
      </c>
      <c r="G405" s="31" t="s">
        <v>927</v>
      </c>
      <c r="H405" s="31" t="s">
        <v>1109</v>
      </c>
      <c r="I405" s="64" t="str">
        <f>RIGHT(K405,1)</f>
        <v>1</v>
      </c>
      <c r="J405" s="31"/>
      <c r="K405" s="31" t="s">
        <v>923</v>
      </c>
      <c r="L405" s="36"/>
      <c r="M405" s="36" t="s">
        <v>1068</v>
      </c>
      <c r="N405" s="61">
        <f>VLOOKUP(O405,Clubs!D:E,2,FALSE)</f>
        <v>41</v>
      </c>
      <c r="O405" s="36" t="s">
        <v>149</v>
      </c>
      <c r="P405" s="61">
        <v>1</v>
      </c>
      <c r="Q405" s="34" t="s">
        <v>817</v>
      </c>
      <c r="U405" s="30" t="str">
        <f>"c"&amp;N405&amp;"ag"&amp;D405&amp;"y2d10"&amp;I405</f>
        <v>c41ag6y2d101</v>
      </c>
      <c r="V405" s="30">
        <f>VLOOKUP(U405,Cohorts!A:B,2,FALSE)</f>
        <v>212</v>
      </c>
      <c r="W405" s="30" t="str">
        <f>"            [ 'cohort_id' =&gt; "&amp;V405&amp;",  'team_rank_id' =&gt; "&amp;P405&amp;" ],"</f>
        <v xml:space="preserve">            [ 'cohort_id' =&gt; 212,  'team_rank_id' =&gt; 1 ],</v>
      </c>
      <c r="X405" s="30" t="str">
        <f>"                'competition_id' =&gt; 1, // this is May 2021###                'age_group_id'   =&gt; "&amp;D405&amp;", ###                'start'          =&gt; '"&amp;TEXT(C405,"yyyy-mm-dd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5" s="30" t="str">
        <f t="shared" si="12"/>
        <v xml:space="preserve">            [ 'session_id' =&gt; 119, 'division_id' =&gt; 101 ],</v>
      </c>
      <c r="Z405" s="30" t="str">
        <f t="shared" si="13"/>
        <v xml:space="preserve">            [ 'session_id' =&gt;   119, 'team_rank_id' =&gt; 1 ],</v>
      </c>
    </row>
    <row r="406" spans="1:26" x14ac:dyDescent="0.2">
      <c r="A406" s="30">
        <v>335</v>
      </c>
      <c r="B406" s="30">
        <f>VLOOKUP(C406,Sessions!C:D,2,FALSE)</f>
        <v>119</v>
      </c>
      <c r="C406" s="31">
        <v>44341.8125</v>
      </c>
      <c r="D406" s="64">
        <f>VLOOKUP(E406,'Age Groups'!B:C,2,FALSE)</f>
        <v>6</v>
      </c>
      <c r="E406" s="31" t="s">
        <v>1091</v>
      </c>
      <c r="F406" s="64">
        <f>VLOOKUP(G406,Items!J:L,3,FALSE)</f>
        <v>4</v>
      </c>
      <c r="G406" s="31" t="s">
        <v>916</v>
      </c>
      <c r="H406" s="31" t="s">
        <v>1110</v>
      </c>
      <c r="I406" s="64" t="str">
        <f>RIGHT(K406,1)</f>
        <v>1</v>
      </c>
      <c r="J406" s="31"/>
      <c r="K406" s="31" t="s">
        <v>923</v>
      </c>
      <c r="L406" s="62" t="s">
        <v>933</v>
      </c>
      <c r="M406" s="62" t="s">
        <v>1068</v>
      </c>
      <c r="N406" s="61">
        <f>VLOOKUP(O406,Clubs!D:E,2,FALSE)</f>
        <v>12</v>
      </c>
      <c r="O406" s="62" t="s">
        <v>975</v>
      </c>
      <c r="P406" s="61">
        <v>1</v>
      </c>
      <c r="Q406" s="32"/>
      <c r="U406" s="30" t="str">
        <f>"c"&amp;N406&amp;"ag"&amp;D406&amp;"y2d10"&amp;I406</f>
        <v>c12ag6y2d101</v>
      </c>
      <c r="V406" s="30">
        <f>VLOOKUP(U406,Cohorts!A:B,2,FALSE)</f>
        <v>25</v>
      </c>
      <c r="W406" s="30" t="str">
        <f>"            [ 'cohort_id' =&gt; "&amp;V406&amp;",  'team_rank_id' =&gt; "&amp;P406&amp;" ],"</f>
        <v xml:space="preserve">            [ 'cohort_id' =&gt; 25,  'team_rank_id' =&gt; 1 ],</v>
      </c>
      <c r="X406" s="30" t="str">
        <f>"                'competition_id' =&gt; 1, // this is May 2021###                'age_group_id'   =&gt; "&amp;D406&amp;", ###                'start'          =&gt; '"&amp;TEXT(C406,"yyyy-mm-dd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6" s="30" t="str">
        <f t="shared" si="12"/>
        <v xml:space="preserve">            [ 'session_id' =&gt; 119, 'division_id' =&gt; 101 ],</v>
      </c>
      <c r="Z406" s="30" t="str">
        <f t="shared" si="13"/>
        <v xml:space="preserve">            [ 'session_id' =&gt;   119, 'team_rank_id' =&gt; 1 ],</v>
      </c>
    </row>
    <row r="407" spans="1:26" x14ac:dyDescent="0.2">
      <c r="A407" s="30">
        <v>328</v>
      </c>
      <c r="B407" s="30">
        <f>VLOOKUP(C407,Sessions!C:D,2,FALSE)</f>
        <v>119</v>
      </c>
      <c r="C407" s="31">
        <v>44341.8125</v>
      </c>
      <c r="D407" s="64">
        <f>VLOOKUP(E407,'Age Groups'!B:C,2,FALSE)</f>
        <v>6</v>
      </c>
      <c r="E407" s="31" t="s">
        <v>1091</v>
      </c>
      <c r="F407" s="64">
        <f>VLOOKUP(G407,Items!J:L,3,FALSE)</f>
        <v>1</v>
      </c>
      <c r="G407" s="31" t="s">
        <v>921</v>
      </c>
      <c r="H407" s="31" t="s">
        <v>1110</v>
      </c>
      <c r="I407" s="64" t="str">
        <f>RIGHT(K407,1)</f>
        <v>1</v>
      </c>
      <c r="J407" s="31"/>
      <c r="K407" s="31" t="s">
        <v>923</v>
      </c>
      <c r="L407" s="36"/>
      <c r="M407" s="36" t="s">
        <v>1058</v>
      </c>
      <c r="N407" s="61">
        <f>VLOOKUP(O407,Clubs!D:E,2,FALSE)</f>
        <v>12</v>
      </c>
      <c r="O407" s="36" t="s">
        <v>975</v>
      </c>
      <c r="P407" s="61">
        <v>1</v>
      </c>
      <c r="Q407" s="32"/>
      <c r="U407" s="30" t="str">
        <f>"c"&amp;N407&amp;"ag"&amp;D407&amp;"y2d10"&amp;I407</f>
        <v>c12ag6y2d101</v>
      </c>
      <c r="V407" s="30">
        <f>VLOOKUP(U407,Cohorts!A:B,2,FALSE)</f>
        <v>25</v>
      </c>
      <c r="W407" s="30" t="str">
        <f>"            [ 'cohort_id' =&gt; "&amp;V407&amp;",  'team_rank_id' =&gt; "&amp;P407&amp;" ],"</f>
        <v xml:space="preserve">            [ 'cohort_id' =&gt; 25,  'team_rank_id' =&gt; 1 ],</v>
      </c>
      <c r="X407" s="30" t="str">
        <f>"                'competition_id' =&gt; 1, // this is May 2021###                'age_group_id'   =&gt; "&amp;D407&amp;", ###                'start'          =&gt; '"&amp;TEXT(C407,"yyyy-mm-dd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7" s="30" t="str">
        <f t="shared" si="12"/>
        <v xml:space="preserve">            [ 'session_id' =&gt; 119, 'division_id' =&gt; 101 ],</v>
      </c>
      <c r="Z407" s="30" t="str">
        <f t="shared" si="13"/>
        <v xml:space="preserve">            [ 'session_id' =&gt;   119, 'team_rank_id' =&gt; 1 ],</v>
      </c>
    </row>
    <row r="408" spans="1:26" ht="17" x14ac:dyDescent="0.2">
      <c r="A408" s="30">
        <v>338</v>
      </c>
      <c r="B408" s="30">
        <f>VLOOKUP(C408,Sessions!C:D,2,FALSE)</f>
        <v>119</v>
      </c>
      <c r="C408" s="31">
        <v>44341.8125</v>
      </c>
      <c r="D408" s="64">
        <f>VLOOKUP(E408,'Age Groups'!B:C,2,FALSE)</f>
        <v>6</v>
      </c>
      <c r="E408" s="31" t="s">
        <v>1091</v>
      </c>
      <c r="F408" s="64">
        <f>VLOOKUP(G408,Items!J:L,3,FALSE)</f>
        <v>6</v>
      </c>
      <c r="G408" s="31" t="s">
        <v>927</v>
      </c>
      <c r="H408" s="31" t="s">
        <v>1109</v>
      </c>
      <c r="I408" s="64" t="str">
        <f>RIGHT(K408,1)</f>
        <v>1</v>
      </c>
      <c r="J408" s="31"/>
      <c r="K408" s="31" t="s">
        <v>923</v>
      </c>
      <c r="L408" s="36"/>
      <c r="M408" s="36" t="s">
        <v>939</v>
      </c>
      <c r="N408" s="61">
        <f>VLOOKUP(O408,Clubs!D:E,2,FALSE)</f>
        <v>12</v>
      </c>
      <c r="O408" s="36" t="s">
        <v>975</v>
      </c>
      <c r="P408" s="61">
        <v>1</v>
      </c>
      <c r="Q408" s="34" t="s">
        <v>814</v>
      </c>
      <c r="U408" s="30" t="str">
        <f>"c"&amp;N408&amp;"ag"&amp;D408&amp;"y2d10"&amp;I408</f>
        <v>c12ag6y2d101</v>
      </c>
      <c r="V408" s="30">
        <f>VLOOKUP(U408,Cohorts!A:B,2,FALSE)</f>
        <v>25</v>
      </c>
      <c r="W408" s="30" t="str">
        <f>"            [ 'cohort_id' =&gt; "&amp;V408&amp;",  'team_rank_id' =&gt; "&amp;P408&amp;" ],"</f>
        <v xml:space="preserve">            [ 'cohort_id' =&gt; 25,  'team_rank_id' =&gt; 1 ],</v>
      </c>
      <c r="X408" s="30" t="str">
        <f>"                'competition_id' =&gt; 1, // this is May 2021###                'age_group_id'   =&gt; "&amp;D408&amp;", ###                'start'          =&gt; '"&amp;TEXT(C408,"yyyy-mm-dd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8" s="30" t="str">
        <f t="shared" si="12"/>
        <v xml:space="preserve">            [ 'session_id' =&gt; 119, 'division_id' =&gt; 101 ],</v>
      </c>
      <c r="Z408" s="30" t="str">
        <f t="shared" si="13"/>
        <v xml:space="preserve">            [ 'session_id' =&gt;   119, 'team_rank_id' =&gt; 1 ],</v>
      </c>
    </row>
    <row r="409" spans="1:26" x14ac:dyDescent="0.2">
      <c r="A409" s="30">
        <v>332</v>
      </c>
      <c r="B409" s="30">
        <f>VLOOKUP(C409,Sessions!C:D,2,FALSE)</f>
        <v>119</v>
      </c>
      <c r="C409" s="31">
        <v>44341.8125</v>
      </c>
      <c r="D409" s="64">
        <f>VLOOKUP(E409,'Age Groups'!B:C,2,FALSE)</f>
        <v>6</v>
      </c>
      <c r="E409" s="31" t="s">
        <v>1091</v>
      </c>
      <c r="F409" s="64">
        <f>VLOOKUP(G409,Items!J:L,3,FALSE)</f>
        <v>4</v>
      </c>
      <c r="G409" s="31" t="s">
        <v>916</v>
      </c>
      <c r="H409" s="31" t="s">
        <v>1110</v>
      </c>
      <c r="I409" s="64" t="str">
        <f>RIGHT(K409,1)</f>
        <v>1</v>
      </c>
      <c r="J409" s="31"/>
      <c r="K409" s="31" t="s">
        <v>923</v>
      </c>
      <c r="L409" s="62" t="s">
        <v>933</v>
      </c>
      <c r="M409" s="62" t="s">
        <v>1018</v>
      </c>
      <c r="N409" s="61">
        <f>VLOOKUP(O409,Clubs!D:E,2,FALSE)</f>
        <v>13</v>
      </c>
      <c r="O409" s="62" t="s">
        <v>1075</v>
      </c>
      <c r="P409" s="61">
        <v>1</v>
      </c>
      <c r="Q409" s="32"/>
      <c r="U409" s="30" t="str">
        <f>"c"&amp;N409&amp;"ag"&amp;D409&amp;"y2d10"&amp;I409</f>
        <v>c13ag6y2d101</v>
      </c>
      <c r="V409" s="30">
        <f>VLOOKUP(U409,Cohorts!A:B,2,FALSE)</f>
        <v>33</v>
      </c>
      <c r="W409" s="30" t="str">
        <f>"            [ 'cohort_id' =&gt; "&amp;V409&amp;",  'team_rank_id' =&gt; "&amp;P409&amp;" ],"</f>
        <v xml:space="preserve">            [ 'cohort_id' =&gt; 33,  'team_rank_id' =&gt; 1 ],</v>
      </c>
      <c r="X409" s="30" t="str">
        <f>"                'competition_id' =&gt; 1, // this is May 2021###                'age_group_id'   =&gt; "&amp;D409&amp;", ###                'start'          =&gt; '"&amp;TEXT(C409,"yyyy-mm-dd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09" s="30" t="str">
        <f t="shared" si="12"/>
        <v xml:space="preserve">            [ 'session_id' =&gt; 119, 'division_id' =&gt; 101 ],</v>
      </c>
      <c r="Z409" s="30" t="str">
        <f t="shared" si="13"/>
        <v xml:space="preserve">            [ 'session_id' =&gt;   119, 'team_rank_id' =&gt; 1 ],</v>
      </c>
    </row>
    <row r="410" spans="1:26" x14ac:dyDescent="0.2">
      <c r="A410" s="30">
        <v>326</v>
      </c>
      <c r="B410" s="30">
        <f>VLOOKUP(C410,Sessions!C:D,2,FALSE)</f>
        <v>119</v>
      </c>
      <c r="C410" s="31">
        <v>44341.8125</v>
      </c>
      <c r="D410" s="64">
        <f>VLOOKUP(E410,'Age Groups'!B:C,2,FALSE)</f>
        <v>6</v>
      </c>
      <c r="E410" s="31" t="s">
        <v>1091</v>
      </c>
      <c r="F410" s="64">
        <f>VLOOKUP(G410,Items!J:L,3,FALSE)</f>
        <v>1</v>
      </c>
      <c r="G410" s="31" t="s">
        <v>921</v>
      </c>
      <c r="H410" s="31" t="s">
        <v>1110</v>
      </c>
      <c r="I410" s="64" t="str">
        <f>RIGHT(K410,1)</f>
        <v>1</v>
      </c>
      <c r="J410" s="31"/>
      <c r="K410" s="31" t="s">
        <v>923</v>
      </c>
      <c r="L410" s="36"/>
      <c r="M410" s="36" t="s">
        <v>1018</v>
      </c>
      <c r="N410" s="61">
        <f>VLOOKUP(O410,Clubs!D:E,2,FALSE)</f>
        <v>13</v>
      </c>
      <c r="O410" s="36" t="s">
        <v>1075</v>
      </c>
      <c r="P410" s="61">
        <v>1</v>
      </c>
      <c r="Q410" s="32"/>
      <c r="U410" s="30" t="str">
        <f>"c"&amp;N410&amp;"ag"&amp;D410&amp;"y2d10"&amp;I410</f>
        <v>c13ag6y2d101</v>
      </c>
      <c r="V410" s="30">
        <f>VLOOKUP(U410,Cohorts!A:B,2,FALSE)</f>
        <v>33</v>
      </c>
      <c r="W410" s="30" t="str">
        <f>"            [ 'cohort_id' =&gt; "&amp;V410&amp;",  'team_rank_id' =&gt; "&amp;P410&amp;" ],"</f>
        <v xml:space="preserve">            [ 'cohort_id' =&gt; 33,  'team_rank_id' =&gt; 1 ],</v>
      </c>
      <c r="X410" s="30" t="str">
        <f>"                'competition_id' =&gt; 1, // this is May 2021###                'age_group_id'   =&gt; "&amp;D410&amp;", ###                'start'          =&gt; '"&amp;TEXT(C410,"yyyy-mm-dd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10" s="30" t="str">
        <f t="shared" si="12"/>
        <v xml:space="preserve">            [ 'session_id' =&gt; 119, 'division_id' =&gt; 101 ],</v>
      </c>
      <c r="Z410" s="30" t="str">
        <f t="shared" si="13"/>
        <v xml:space="preserve">            [ 'session_id' =&gt;   119, 'team_rank_id' =&gt; 1 ],</v>
      </c>
    </row>
    <row r="411" spans="1:26" x14ac:dyDescent="0.2">
      <c r="A411" s="30">
        <v>342</v>
      </c>
      <c r="B411" s="30">
        <f>VLOOKUP(C411,Sessions!C:D,2,FALSE)</f>
        <v>119</v>
      </c>
      <c r="C411" s="31">
        <v>44341.8125</v>
      </c>
      <c r="D411" s="64">
        <f>VLOOKUP(E411,'Age Groups'!B:C,2,FALSE)</f>
        <v>6</v>
      </c>
      <c r="E411" s="31" t="s">
        <v>1091</v>
      </c>
      <c r="F411" s="64">
        <f>VLOOKUP(G411,Items!J:L,3,FALSE)</f>
        <v>6</v>
      </c>
      <c r="G411" s="31" t="s">
        <v>927</v>
      </c>
      <c r="H411" s="31" t="s">
        <v>1109</v>
      </c>
      <c r="I411" s="64" t="str">
        <f>RIGHT(K411,1)</f>
        <v>1</v>
      </c>
      <c r="J411" s="31"/>
      <c r="K411" s="31" t="s">
        <v>923</v>
      </c>
      <c r="L411" s="36"/>
      <c r="M411" s="36" t="s">
        <v>1058</v>
      </c>
      <c r="N411" s="61">
        <f>VLOOKUP(O411,Clubs!D:E,2,FALSE)</f>
        <v>13</v>
      </c>
      <c r="O411" s="36" t="s">
        <v>1075</v>
      </c>
      <c r="P411" s="61">
        <v>1</v>
      </c>
      <c r="Q411" s="33"/>
      <c r="U411" s="30" t="str">
        <f>"c"&amp;N411&amp;"ag"&amp;D411&amp;"y2d10"&amp;I411</f>
        <v>c13ag6y2d101</v>
      </c>
      <c r="V411" s="30">
        <f>VLOOKUP(U411,Cohorts!A:B,2,FALSE)</f>
        <v>33</v>
      </c>
      <c r="W411" s="30" t="str">
        <f>"            [ 'cohort_id' =&gt; "&amp;V411&amp;",  'team_rank_id' =&gt; "&amp;P411&amp;" ],"</f>
        <v xml:space="preserve">            [ 'cohort_id' =&gt; 33,  'team_rank_id' =&gt; 1 ],</v>
      </c>
      <c r="X411" s="30" t="str">
        <f>"                'competition_id' =&gt; 1, // this is May 2021###                'age_group_id'   =&gt; "&amp;D411&amp;", ###                'start'          =&gt; '"&amp;TEXT(C411,"yyyy-mm-dd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11" s="30" t="str">
        <f t="shared" si="12"/>
        <v xml:space="preserve">            [ 'session_id' =&gt; 119, 'division_id' =&gt; 101 ],</v>
      </c>
      <c r="Z411" s="30" t="str">
        <f t="shared" si="13"/>
        <v xml:space="preserve">            [ 'session_id' =&gt;   119, 'team_rank_id' =&gt; 1 ],</v>
      </c>
    </row>
    <row r="412" spans="1:26" x14ac:dyDescent="0.2">
      <c r="A412" s="30">
        <v>330</v>
      </c>
      <c r="B412" s="30">
        <f>VLOOKUP(C412,Sessions!C:D,2,FALSE)</f>
        <v>119</v>
      </c>
      <c r="C412" s="31">
        <v>44341.8125</v>
      </c>
      <c r="D412" s="64">
        <f>VLOOKUP(E412,'Age Groups'!B:C,2,FALSE)</f>
        <v>6</v>
      </c>
      <c r="E412" s="31" t="s">
        <v>1091</v>
      </c>
      <c r="F412" s="64">
        <f>VLOOKUP(G412,Items!J:L,3,FALSE)</f>
        <v>4</v>
      </c>
      <c r="G412" s="31" t="s">
        <v>916</v>
      </c>
      <c r="H412" s="31" t="s">
        <v>1110</v>
      </c>
      <c r="I412" s="64" t="str">
        <f>RIGHT(K412,1)</f>
        <v>1</v>
      </c>
      <c r="J412" s="31"/>
      <c r="K412" s="31" t="s">
        <v>923</v>
      </c>
      <c r="L412" s="32" t="s">
        <v>933</v>
      </c>
      <c r="M412" s="32" t="s">
        <v>939</v>
      </c>
      <c r="N412" s="61">
        <f>VLOOKUP(O412,Clubs!D:E,2,FALSE)</f>
        <v>13</v>
      </c>
      <c r="O412" s="32" t="s">
        <v>1075</v>
      </c>
      <c r="P412" s="32" t="s">
        <v>987</v>
      </c>
      <c r="Q412" s="32"/>
      <c r="U412" s="30" t="str">
        <f>"c"&amp;N412&amp;"ag"&amp;D412&amp;"y2d10"&amp;I412</f>
        <v>c13ag6y2d101</v>
      </c>
      <c r="V412" s="30">
        <f>VLOOKUP(U412,Cohorts!A:B,2,FALSE)</f>
        <v>33</v>
      </c>
      <c r="W412" s="30" t="str">
        <f>"            [ 'cohort_id' =&gt; "&amp;V412&amp;",  'team_rank_id' =&gt; "&amp;P412&amp;" ],"</f>
        <v xml:space="preserve">            [ 'cohort_id' =&gt; 33,  'team_rank_id' =&gt; 2 ],</v>
      </c>
      <c r="X412" s="30" t="str">
        <f>"                'competition_id' =&gt; 1, // this is May 2021###                'age_group_id'   =&gt; "&amp;D412&amp;", ###                'start'          =&gt; '"&amp;TEXT(C412,"yyyy-mm-dd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12" s="30" t="str">
        <f t="shared" si="12"/>
        <v xml:space="preserve">            [ 'session_id' =&gt; 119, 'division_id' =&gt; 101 ],</v>
      </c>
      <c r="Z412" s="30" t="str">
        <f t="shared" si="13"/>
        <v xml:space="preserve">            [ 'session_id' =&gt;   119, 'team_rank_id' =&gt; 2 ],</v>
      </c>
    </row>
    <row r="413" spans="1:26" x14ac:dyDescent="0.2">
      <c r="A413" s="30">
        <v>334</v>
      </c>
      <c r="B413" s="30">
        <f>VLOOKUP(C413,Sessions!C:D,2,FALSE)</f>
        <v>119</v>
      </c>
      <c r="C413" s="31">
        <v>44341.8125</v>
      </c>
      <c r="D413" s="64">
        <f>VLOOKUP(E413,'Age Groups'!B:C,2,FALSE)</f>
        <v>6</v>
      </c>
      <c r="E413" s="31" t="s">
        <v>1091</v>
      </c>
      <c r="F413" s="64">
        <f>VLOOKUP(G413,Items!J:L,3,FALSE)</f>
        <v>4</v>
      </c>
      <c r="G413" s="31" t="s">
        <v>916</v>
      </c>
      <c r="H413" s="31" t="s">
        <v>1110</v>
      </c>
      <c r="I413" s="64" t="str">
        <f>RIGHT(K413,1)</f>
        <v>1</v>
      </c>
      <c r="J413" s="31"/>
      <c r="K413" s="31" t="s">
        <v>923</v>
      </c>
      <c r="L413" s="62" t="s">
        <v>933</v>
      </c>
      <c r="M413" s="62" t="s">
        <v>1058</v>
      </c>
      <c r="N413" s="61">
        <f>VLOOKUP(O413,Clubs!D:E,2,FALSE)</f>
        <v>14</v>
      </c>
      <c r="O413" s="62" t="s">
        <v>49</v>
      </c>
      <c r="P413" s="61">
        <v>1</v>
      </c>
      <c r="Q413" s="32"/>
      <c r="U413" s="30" t="str">
        <f>"c"&amp;N413&amp;"ag"&amp;D413&amp;"y2d10"&amp;I413</f>
        <v>c14ag6y2d101</v>
      </c>
      <c r="V413" s="30">
        <f>VLOOKUP(U413,Cohorts!A:B,2,FALSE)</f>
        <v>41</v>
      </c>
      <c r="W413" s="30" t="str">
        <f>"            [ 'cohort_id' =&gt; "&amp;V413&amp;",  'team_rank_id' =&gt; "&amp;P413&amp;" ],"</f>
        <v xml:space="preserve">            [ 'cohort_id' =&gt; 41,  'team_rank_id' =&gt; 1 ],</v>
      </c>
      <c r="X413" s="30" t="str">
        <f>"                'competition_id' =&gt; 1, // this is May 2021###                'age_group_id'   =&gt; "&amp;D413&amp;", ###                'start'          =&gt; '"&amp;TEXT(C413,"yyyy-mm-dd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13" s="30" t="str">
        <f t="shared" si="12"/>
        <v xml:space="preserve">            [ 'session_id' =&gt; 119, 'division_id' =&gt; 101 ],</v>
      </c>
      <c r="Z413" s="30" t="str">
        <f t="shared" si="13"/>
        <v xml:space="preserve">            [ 'session_id' =&gt;   119, 'team_rank_id' =&gt; 1 ],</v>
      </c>
    </row>
    <row r="414" spans="1:26" x14ac:dyDescent="0.2">
      <c r="A414" s="30">
        <v>324</v>
      </c>
      <c r="B414" s="30">
        <f>VLOOKUP(C414,Sessions!C:D,2,FALSE)</f>
        <v>119</v>
      </c>
      <c r="C414" s="31">
        <v>44341.8125</v>
      </c>
      <c r="D414" s="64">
        <f>VLOOKUP(E414,'Age Groups'!B:C,2,FALSE)</f>
        <v>6</v>
      </c>
      <c r="E414" s="31" t="s">
        <v>1091</v>
      </c>
      <c r="F414" s="64">
        <f>VLOOKUP(G414,Items!J:L,3,FALSE)</f>
        <v>1</v>
      </c>
      <c r="G414" s="31" t="s">
        <v>921</v>
      </c>
      <c r="H414" s="31" t="s">
        <v>1110</v>
      </c>
      <c r="I414" s="64" t="str">
        <f>RIGHT(K414,1)</f>
        <v>1</v>
      </c>
      <c r="J414" s="31"/>
      <c r="K414" s="31" t="s">
        <v>923</v>
      </c>
      <c r="L414" s="36"/>
      <c r="M414" s="36" t="s">
        <v>939</v>
      </c>
      <c r="N414" s="61">
        <f>VLOOKUP(O414,Clubs!D:E,2,FALSE)</f>
        <v>14</v>
      </c>
      <c r="O414" s="36" t="s">
        <v>49</v>
      </c>
      <c r="P414" s="61">
        <v>1</v>
      </c>
      <c r="Q414" s="32"/>
      <c r="U414" s="30" t="str">
        <f>"c"&amp;N414&amp;"ag"&amp;D414&amp;"y2d10"&amp;I414</f>
        <v>c14ag6y2d101</v>
      </c>
      <c r="V414" s="30">
        <f>VLOOKUP(U414,Cohorts!A:B,2,FALSE)</f>
        <v>41</v>
      </c>
      <c r="W414" s="30" t="str">
        <f>"            [ 'cohort_id' =&gt; "&amp;V414&amp;",  'team_rank_id' =&gt; "&amp;P414&amp;" ],"</f>
        <v xml:space="preserve">            [ 'cohort_id' =&gt; 41,  'team_rank_id' =&gt; 1 ],</v>
      </c>
      <c r="X414" s="30" t="str">
        <f>"                'competition_id' =&gt; 1, // this is May 2021###                'age_group_id'   =&gt; "&amp;D414&amp;", ###                'start'          =&gt; '"&amp;TEXT(C414,"yyyy-mm-dd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14" s="30" t="str">
        <f t="shared" si="12"/>
        <v xml:space="preserve">            [ 'session_id' =&gt; 119, 'division_id' =&gt; 101 ],</v>
      </c>
      <c r="Z414" s="30" t="str">
        <f t="shared" si="13"/>
        <v xml:space="preserve">            [ 'session_id' =&gt;   119, 'team_rank_id' =&gt; 1 ],</v>
      </c>
    </row>
    <row r="415" spans="1:26" ht="17" x14ac:dyDescent="0.2">
      <c r="A415" s="30">
        <v>340</v>
      </c>
      <c r="B415" s="30">
        <f>VLOOKUP(C415,Sessions!C:D,2,FALSE)</f>
        <v>119</v>
      </c>
      <c r="C415" s="31">
        <v>44341.8125</v>
      </c>
      <c r="D415" s="64">
        <f>VLOOKUP(E415,'Age Groups'!B:C,2,FALSE)</f>
        <v>6</v>
      </c>
      <c r="E415" s="31" t="s">
        <v>1091</v>
      </c>
      <c r="F415" s="64">
        <f>VLOOKUP(G415,Items!J:L,3,FALSE)</f>
        <v>6</v>
      </c>
      <c r="G415" s="31" t="s">
        <v>927</v>
      </c>
      <c r="H415" s="31" t="s">
        <v>1109</v>
      </c>
      <c r="I415" s="64" t="str">
        <f>RIGHT(K415,1)</f>
        <v>1</v>
      </c>
      <c r="J415" s="31"/>
      <c r="K415" s="31" t="s">
        <v>923</v>
      </c>
      <c r="L415" s="36"/>
      <c r="M415" s="36" t="s">
        <v>1018</v>
      </c>
      <c r="N415" s="61">
        <f>VLOOKUP(O415,Clubs!D:E,2,FALSE)</f>
        <v>14</v>
      </c>
      <c r="O415" s="36" t="s">
        <v>49</v>
      </c>
      <c r="P415" s="61">
        <v>1</v>
      </c>
      <c r="Q415" s="34" t="s">
        <v>816</v>
      </c>
      <c r="U415" s="30" t="str">
        <f>"c"&amp;N415&amp;"ag"&amp;D415&amp;"y2d10"&amp;I415</f>
        <v>c14ag6y2d101</v>
      </c>
      <c r="V415" s="30">
        <f>VLOOKUP(U415,Cohorts!A:B,2,FALSE)</f>
        <v>41</v>
      </c>
      <c r="W415" s="30" t="str">
        <f>"            [ 'cohort_id' =&gt; "&amp;V415&amp;",  'team_rank_id' =&gt; "&amp;P415&amp;" ],"</f>
        <v xml:space="preserve">            [ 'cohort_id' =&gt; 41,  'team_rank_id' =&gt; 1 ],</v>
      </c>
      <c r="X415" s="30" t="str">
        <f>"                'competition_id' =&gt; 1, // this is May 2021###                'age_group_id'   =&gt; "&amp;D415&amp;", ###                'start'          =&gt; '"&amp;TEXT(C415,"yyyy-mm-dd hh:mm:ss")&amp;"', ###            ], ["</f>
        <v xml:space="preserve">                'competition_id' =&gt; 1, // this is May 2021###                'age_group_id'   =&gt; 6, ###                'start'          =&gt; '2021-05-25 19:30:00', ###            ], [</v>
      </c>
      <c r="Y415" s="30" t="str">
        <f t="shared" si="12"/>
        <v xml:space="preserve">            [ 'session_id' =&gt; 119, 'division_id' =&gt; 101 ],</v>
      </c>
      <c r="Z415" s="30" t="str">
        <f t="shared" si="13"/>
        <v xml:space="preserve">            [ 'session_id' =&gt;   119, 'team_rank_id' =&gt; 1 ],</v>
      </c>
    </row>
    <row r="416" spans="1:26" x14ac:dyDescent="0.2">
      <c r="A416" s="30">
        <v>252</v>
      </c>
      <c r="B416" s="30">
        <f>VLOOKUP(C416,Sessions!C:D,2,FALSE)</f>
        <v>192</v>
      </c>
      <c r="C416" s="31">
        <v>44337.75</v>
      </c>
      <c r="D416" s="64">
        <f>VLOOKUP(E416,'Age Groups'!B:C,2,FALSE)</f>
        <v>3</v>
      </c>
      <c r="E416" s="31" t="s">
        <v>1149</v>
      </c>
      <c r="F416" s="64">
        <f>VLOOKUP(G416,Items!J:L,3,FALSE)</f>
        <v>1</v>
      </c>
      <c r="G416" s="31" t="s">
        <v>921</v>
      </c>
      <c r="H416" s="31" t="s">
        <v>1110</v>
      </c>
      <c r="I416" s="64" t="str">
        <f>RIGHT(K416,1)</f>
        <v>1</v>
      </c>
      <c r="J416" s="31"/>
      <c r="K416" s="31" t="s">
        <v>923</v>
      </c>
      <c r="L416" s="32" t="s">
        <v>936</v>
      </c>
      <c r="M416" s="32" t="s">
        <v>1018</v>
      </c>
      <c r="N416" s="61">
        <f>VLOOKUP(O416,Clubs!D:E,2,FALSE)</f>
        <v>40</v>
      </c>
      <c r="O416" s="32" t="s">
        <v>145</v>
      </c>
      <c r="P416" s="32" t="s">
        <v>987</v>
      </c>
      <c r="Q416" s="32"/>
      <c r="U416" s="30" t="str">
        <f>"c"&amp;N416&amp;"ag"&amp;D416&amp;"y2d10"&amp;I416</f>
        <v>c40ag3y2d101</v>
      </c>
      <c r="V416" s="30">
        <f>VLOOKUP(U416,Cohorts!A:B,2,FALSE)</f>
        <v>198</v>
      </c>
      <c r="W416" s="30" t="str">
        <f>"            [ 'cohort_id' =&gt; "&amp;V416&amp;",  'team_rank_id' =&gt; "&amp;P416&amp;" ],"</f>
        <v xml:space="preserve">            [ 'cohort_id' =&gt; 198,  'team_rank_id' =&gt; 2 ],</v>
      </c>
      <c r="X416" s="30" t="str">
        <f>"                'competition_id' =&gt; 1, // this is May 2021###                'age_group_id'   =&gt; "&amp;D416&amp;", ###                'start'          =&gt; '"&amp;TEXT(C416,"yyyy-mm-dd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16" s="30" t="str">
        <f t="shared" si="12"/>
        <v xml:space="preserve">            [ 'session_id' =&gt; 192, 'division_id' =&gt; 101 ],</v>
      </c>
      <c r="Z416" s="30" t="str">
        <f t="shared" si="13"/>
        <v xml:space="preserve">            [ 'session_id' =&gt;   192, 'team_rank_id' =&gt; 2 ],</v>
      </c>
    </row>
    <row r="417" spans="1:26" x14ac:dyDescent="0.2">
      <c r="A417" s="30">
        <v>256</v>
      </c>
      <c r="B417" s="30">
        <f>VLOOKUP(C417,Sessions!C:D,2,FALSE)</f>
        <v>192</v>
      </c>
      <c r="C417" s="31">
        <v>44337.75</v>
      </c>
      <c r="D417" s="64">
        <f>VLOOKUP(E417,'Age Groups'!B:C,2,FALSE)</f>
        <v>3</v>
      </c>
      <c r="E417" s="31" t="s">
        <v>1149</v>
      </c>
      <c r="F417" s="64">
        <f>VLOOKUP(G417,Items!J:L,3,FALSE)</f>
        <v>3</v>
      </c>
      <c r="G417" s="31" t="s">
        <v>928</v>
      </c>
      <c r="H417" s="31" t="s">
        <v>1110</v>
      </c>
      <c r="I417" s="64" t="str">
        <f>RIGHT(K417,1)</f>
        <v>1</v>
      </c>
      <c r="J417" s="31"/>
      <c r="K417" s="31" t="s">
        <v>923</v>
      </c>
      <c r="L417" s="32" t="s">
        <v>936</v>
      </c>
      <c r="M417" s="32" t="s">
        <v>1018</v>
      </c>
      <c r="N417" s="61">
        <f>VLOOKUP(O417,Clubs!D:E,2,FALSE)</f>
        <v>40</v>
      </c>
      <c r="O417" s="32" t="s">
        <v>145</v>
      </c>
      <c r="P417" s="32" t="s">
        <v>987</v>
      </c>
      <c r="Q417" s="32"/>
      <c r="U417" s="30" t="str">
        <f>"c"&amp;N417&amp;"ag"&amp;D417&amp;"y2d10"&amp;I417</f>
        <v>c40ag3y2d101</v>
      </c>
      <c r="V417" s="30">
        <f>VLOOKUP(U417,Cohorts!A:B,2,FALSE)</f>
        <v>198</v>
      </c>
      <c r="W417" s="30" t="str">
        <f>"            [ 'cohort_id' =&gt; "&amp;V417&amp;",  'team_rank_id' =&gt; "&amp;P417&amp;" ],"</f>
        <v xml:space="preserve">            [ 'cohort_id' =&gt; 198,  'team_rank_id' =&gt; 2 ],</v>
      </c>
      <c r="X417" s="30" t="str">
        <f>"                'competition_id' =&gt; 1, // this is May 2021###                'age_group_id'   =&gt; "&amp;D417&amp;", ###                'start'          =&gt; '"&amp;TEXT(C417,"yyyy-mm-dd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17" s="30" t="str">
        <f t="shared" si="12"/>
        <v xml:space="preserve">            [ 'session_id' =&gt; 192, 'division_id' =&gt; 101 ],</v>
      </c>
      <c r="Z417" s="30" t="str">
        <f t="shared" si="13"/>
        <v xml:space="preserve">            [ 'session_id' =&gt;   192, 'team_rank_id' =&gt; 2 ],</v>
      </c>
    </row>
    <row r="418" spans="1:26" x14ac:dyDescent="0.2">
      <c r="A418" s="30">
        <v>251</v>
      </c>
      <c r="B418" s="30">
        <f>VLOOKUP(C418,Sessions!C:D,2,FALSE)</f>
        <v>192</v>
      </c>
      <c r="C418" s="31">
        <v>44337.75</v>
      </c>
      <c r="D418" s="64">
        <f>VLOOKUP(E418,'Age Groups'!B:C,2,FALSE)</f>
        <v>3</v>
      </c>
      <c r="E418" s="31" t="s">
        <v>1149</v>
      </c>
      <c r="F418" s="64">
        <f>VLOOKUP(G418,Items!J:L,3,FALSE)</f>
        <v>1</v>
      </c>
      <c r="G418" s="31" t="s">
        <v>921</v>
      </c>
      <c r="H418" s="31" t="s">
        <v>1110</v>
      </c>
      <c r="I418" s="64" t="str">
        <f>RIGHT(K418,1)</f>
        <v>1</v>
      </c>
      <c r="J418" s="31"/>
      <c r="K418" s="31" t="s">
        <v>923</v>
      </c>
      <c r="L418" s="32" t="s">
        <v>936</v>
      </c>
      <c r="M418" s="32" t="s">
        <v>987</v>
      </c>
      <c r="N418" s="61">
        <f>VLOOKUP(O418,Clubs!D:E,2,FALSE)</f>
        <v>7</v>
      </c>
      <c r="O418" s="32" t="s">
        <v>1076</v>
      </c>
      <c r="P418" s="32" t="s">
        <v>987</v>
      </c>
      <c r="Q418" s="32"/>
      <c r="U418" s="30" t="str">
        <f>"c"&amp;N418&amp;"ag"&amp;D418&amp;"y2d10"&amp;I418</f>
        <v>c7ag3y2d101</v>
      </c>
      <c r="V418" s="30">
        <f>VLOOKUP(U418,Cohorts!A:B,2,FALSE)</f>
        <v>226</v>
      </c>
      <c r="W418" s="30" t="str">
        <f>"            [ 'cohort_id' =&gt; "&amp;V418&amp;",  'team_rank_id' =&gt; "&amp;P418&amp;" ],"</f>
        <v xml:space="preserve">            [ 'cohort_id' =&gt; 226,  'team_rank_id' =&gt; 2 ],</v>
      </c>
      <c r="X418" s="30" t="str">
        <f>"                'competition_id' =&gt; 1, // this is May 2021###                'age_group_id'   =&gt; "&amp;D418&amp;", ###                'start'          =&gt; '"&amp;TEXT(C418,"yyyy-mm-dd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18" s="30" t="str">
        <f t="shared" si="12"/>
        <v xml:space="preserve">            [ 'session_id' =&gt; 192, 'division_id' =&gt; 101 ],</v>
      </c>
      <c r="Z418" s="30" t="str">
        <f t="shared" si="13"/>
        <v xml:space="preserve">            [ 'session_id' =&gt;   192, 'team_rank_id' =&gt; 2 ],</v>
      </c>
    </row>
    <row r="419" spans="1:26" x14ac:dyDescent="0.2">
      <c r="A419" s="30">
        <v>255</v>
      </c>
      <c r="B419" s="30">
        <f>VLOOKUP(C419,Sessions!C:D,2,FALSE)</f>
        <v>192</v>
      </c>
      <c r="C419" s="31">
        <v>44337.75</v>
      </c>
      <c r="D419" s="64">
        <f>VLOOKUP(E419,'Age Groups'!B:C,2,FALSE)</f>
        <v>3</v>
      </c>
      <c r="E419" s="31" t="s">
        <v>1149</v>
      </c>
      <c r="F419" s="64">
        <f>VLOOKUP(G419,Items!J:L,3,FALSE)</f>
        <v>3</v>
      </c>
      <c r="G419" s="31" t="s">
        <v>928</v>
      </c>
      <c r="H419" s="31" t="s">
        <v>1110</v>
      </c>
      <c r="I419" s="64" t="str">
        <f>RIGHT(K419,1)</f>
        <v>1</v>
      </c>
      <c r="J419" s="31"/>
      <c r="K419" s="31" t="s">
        <v>923</v>
      </c>
      <c r="L419" s="32" t="s">
        <v>936</v>
      </c>
      <c r="M419" s="32" t="s">
        <v>987</v>
      </c>
      <c r="N419" s="61">
        <f>VLOOKUP(O419,Clubs!D:E,2,FALSE)</f>
        <v>7</v>
      </c>
      <c r="O419" s="32" t="s">
        <v>1076</v>
      </c>
      <c r="P419" s="32" t="s">
        <v>987</v>
      </c>
      <c r="Q419" s="32"/>
      <c r="U419" s="30" t="str">
        <f>"c"&amp;N419&amp;"ag"&amp;D419&amp;"y2d10"&amp;I419</f>
        <v>c7ag3y2d101</v>
      </c>
      <c r="V419" s="30">
        <f>VLOOKUP(U419,Cohorts!A:B,2,FALSE)</f>
        <v>226</v>
      </c>
      <c r="W419" s="30" t="str">
        <f>"            [ 'cohort_id' =&gt; "&amp;V419&amp;",  'team_rank_id' =&gt; "&amp;P419&amp;" ],"</f>
        <v xml:space="preserve">            [ 'cohort_id' =&gt; 226,  'team_rank_id' =&gt; 2 ],</v>
      </c>
      <c r="X419" s="30" t="str">
        <f>"                'competition_id' =&gt; 1, // this is May 2021###                'age_group_id'   =&gt; "&amp;D419&amp;", ###                'start'          =&gt; '"&amp;TEXT(C419,"yyyy-mm-dd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19" s="30" t="str">
        <f t="shared" si="12"/>
        <v xml:space="preserve">            [ 'session_id' =&gt; 192, 'division_id' =&gt; 101 ],</v>
      </c>
      <c r="Z419" s="30" t="str">
        <f t="shared" si="13"/>
        <v xml:space="preserve">            [ 'session_id' =&gt;   192, 'team_rank_id' =&gt; 2 ],</v>
      </c>
    </row>
    <row r="420" spans="1:26" ht="17" x14ac:dyDescent="0.2">
      <c r="A420" s="30">
        <v>259</v>
      </c>
      <c r="B420" s="30">
        <f>VLOOKUP(C420,Sessions!C:D,2,FALSE)</f>
        <v>192</v>
      </c>
      <c r="C420" s="31">
        <v>44337.75</v>
      </c>
      <c r="D420" s="64">
        <f>VLOOKUP(E420,'Age Groups'!B:C,2,FALSE)</f>
        <v>3</v>
      </c>
      <c r="E420" s="31" t="s">
        <v>1149</v>
      </c>
      <c r="F420" s="64">
        <f>VLOOKUP(G420,Items!J:L,3,FALSE)</f>
        <v>13</v>
      </c>
      <c r="G420" s="31" t="s">
        <v>929</v>
      </c>
      <c r="H420" s="31" t="s">
        <v>1109</v>
      </c>
      <c r="I420" s="64" t="str">
        <f>RIGHT(K420,1)</f>
        <v>1</v>
      </c>
      <c r="J420" s="31"/>
      <c r="K420" s="31" t="s">
        <v>923</v>
      </c>
      <c r="L420" s="32" t="s">
        <v>936</v>
      </c>
      <c r="M420" s="32" t="s">
        <v>987</v>
      </c>
      <c r="N420" s="61">
        <f>VLOOKUP(O420,Clubs!D:E,2,FALSE)</f>
        <v>7</v>
      </c>
      <c r="O420" s="32" t="s">
        <v>1076</v>
      </c>
      <c r="P420" s="32" t="s">
        <v>987</v>
      </c>
      <c r="Q420" s="34" t="s">
        <v>735</v>
      </c>
      <c r="U420" s="30" t="str">
        <f>"c"&amp;N420&amp;"ag"&amp;D420&amp;"y2d10"&amp;I420</f>
        <v>c7ag3y2d101</v>
      </c>
      <c r="V420" s="30">
        <f>VLOOKUP(U420,Cohorts!A:B,2,FALSE)</f>
        <v>226</v>
      </c>
      <c r="W420" s="30" t="str">
        <f>"            [ 'cohort_id' =&gt; "&amp;V420&amp;",  'team_rank_id' =&gt; "&amp;P420&amp;" ],"</f>
        <v xml:space="preserve">            [ 'cohort_id' =&gt; 226,  'team_rank_id' =&gt; 2 ],</v>
      </c>
      <c r="X420" s="30" t="str">
        <f>"                'competition_id' =&gt; 1, // this is May 2021###                'age_group_id'   =&gt; "&amp;D420&amp;", ###                'start'          =&gt; '"&amp;TEXT(C420,"yyyy-mm-dd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0" s="30" t="str">
        <f t="shared" si="12"/>
        <v xml:space="preserve">            [ 'session_id' =&gt; 192, 'division_id' =&gt; 101 ],</v>
      </c>
      <c r="Z420" s="30" t="str">
        <f t="shared" si="13"/>
        <v xml:space="preserve">            [ 'session_id' =&gt;   192, 'team_rank_id' =&gt; 2 ],</v>
      </c>
    </row>
    <row r="421" spans="1:26" x14ac:dyDescent="0.2">
      <c r="A421" s="30">
        <v>250</v>
      </c>
      <c r="B421" s="30">
        <f>VLOOKUP(C421,Sessions!C:D,2,FALSE)</f>
        <v>192</v>
      </c>
      <c r="C421" s="31">
        <v>44337.75</v>
      </c>
      <c r="D421" s="64">
        <f>VLOOKUP(E421,'Age Groups'!B:C,2,FALSE)</f>
        <v>3</v>
      </c>
      <c r="E421" s="31" t="s">
        <v>1149</v>
      </c>
      <c r="F421" s="64">
        <f>VLOOKUP(G421,Items!J:L,3,FALSE)</f>
        <v>1</v>
      </c>
      <c r="G421" s="31" t="s">
        <v>921</v>
      </c>
      <c r="H421" s="31" t="s">
        <v>1110</v>
      </c>
      <c r="I421" s="64" t="str">
        <f>RIGHT(K421,1)</f>
        <v>1</v>
      </c>
      <c r="J421" s="31"/>
      <c r="K421" s="31" t="s">
        <v>923</v>
      </c>
      <c r="L421" s="32" t="s">
        <v>936</v>
      </c>
      <c r="M421" s="32" t="s">
        <v>939</v>
      </c>
      <c r="N421" s="61">
        <f>VLOOKUP(O421,Clubs!D:E,2,FALSE)</f>
        <v>7</v>
      </c>
      <c r="O421" s="32" t="s">
        <v>1076</v>
      </c>
      <c r="P421" s="32" t="s">
        <v>1018</v>
      </c>
      <c r="Q421" s="32"/>
      <c r="U421" s="30" t="str">
        <f>"c"&amp;N421&amp;"ag"&amp;D421&amp;"y2d10"&amp;I421</f>
        <v>c7ag3y2d101</v>
      </c>
      <c r="V421" s="30">
        <f>VLOOKUP(U421,Cohorts!A:B,2,FALSE)</f>
        <v>226</v>
      </c>
      <c r="W421" s="30" t="str">
        <f>"            [ 'cohort_id' =&gt; "&amp;V421&amp;",  'team_rank_id' =&gt; "&amp;P421&amp;" ],"</f>
        <v xml:space="preserve">            [ 'cohort_id' =&gt; 226,  'team_rank_id' =&gt; 3 ],</v>
      </c>
      <c r="X421" s="30" t="str">
        <f>"                'competition_id' =&gt; 1, // this is May 2021###                'age_group_id'   =&gt; "&amp;D421&amp;", ###                'start'          =&gt; '"&amp;TEXT(C421,"yyyy-mm-dd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1" s="30" t="str">
        <f t="shared" si="12"/>
        <v xml:space="preserve">            [ 'session_id' =&gt; 192, 'division_id' =&gt; 101 ],</v>
      </c>
      <c r="Z421" s="30" t="str">
        <f t="shared" si="13"/>
        <v xml:space="preserve">            [ 'session_id' =&gt;   192, 'team_rank_id' =&gt; 3 ],</v>
      </c>
    </row>
    <row r="422" spans="1:26" x14ac:dyDescent="0.2">
      <c r="A422" s="30">
        <v>254</v>
      </c>
      <c r="B422" s="30">
        <f>VLOOKUP(C422,Sessions!C:D,2,FALSE)</f>
        <v>192</v>
      </c>
      <c r="C422" s="31">
        <v>44337.75</v>
      </c>
      <c r="D422" s="64">
        <f>VLOOKUP(E422,'Age Groups'!B:C,2,FALSE)</f>
        <v>3</v>
      </c>
      <c r="E422" s="31" t="s">
        <v>1149</v>
      </c>
      <c r="F422" s="64">
        <f>VLOOKUP(G422,Items!J:L,3,FALSE)</f>
        <v>3</v>
      </c>
      <c r="G422" s="31" t="s">
        <v>928</v>
      </c>
      <c r="H422" s="31" t="s">
        <v>1110</v>
      </c>
      <c r="I422" s="64" t="str">
        <f>RIGHT(K422,1)</f>
        <v>1</v>
      </c>
      <c r="J422" s="31"/>
      <c r="K422" s="31" t="s">
        <v>923</v>
      </c>
      <c r="L422" s="32" t="s">
        <v>936</v>
      </c>
      <c r="M422" s="32" t="s">
        <v>939</v>
      </c>
      <c r="N422" s="61">
        <f>VLOOKUP(O422,Clubs!D:E,2,FALSE)</f>
        <v>7</v>
      </c>
      <c r="O422" s="32" t="s">
        <v>1076</v>
      </c>
      <c r="P422" s="32" t="s">
        <v>1018</v>
      </c>
      <c r="Q422" s="32"/>
      <c r="U422" s="30" t="str">
        <f>"c"&amp;N422&amp;"ag"&amp;D422&amp;"y2d10"&amp;I422</f>
        <v>c7ag3y2d101</v>
      </c>
      <c r="V422" s="30">
        <f>VLOOKUP(U422,Cohorts!A:B,2,FALSE)</f>
        <v>226</v>
      </c>
      <c r="W422" s="30" t="str">
        <f>"            [ 'cohort_id' =&gt; "&amp;V422&amp;",  'team_rank_id' =&gt; "&amp;P422&amp;" ],"</f>
        <v xml:space="preserve">            [ 'cohort_id' =&gt; 226,  'team_rank_id' =&gt; 3 ],</v>
      </c>
      <c r="X422" s="30" t="str">
        <f>"                'competition_id' =&gt; 1, // this is May 2021###                'age_group_id'   =&gt; "&amp;D422&amp;", ###                'start'          =&gt; '"&amp;TEXT(C422,"yyyy-mm-dd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2" s="30" t="str">
        <f t="shared" si="12"/>
        <v xml:space="preserve">            [ 'session_id' =&gt; 192, 'division_id' =&gt; 101 ],</v>
      </c>
      <c r="Z422" s="30" t="str">
        <f t="shared" si="13"/>
        <v xml:space="preserve">            [ 'session_id' =&gt;   192, 'team_rank_id' =&gt; 3 ],</v>
      </c>
    </row>
    <row r="423" spans="1:26" ht="17" x14ac:dyDescent="0.2">
      <c r="A423" s="30">
        <v>258</v>
      </c>
      <c r="B423" s="30">
        <f>VLOOKUP(C423,Sessions!C:D,2,FALSE)</f>
        <v>192</v>
      </c>
      <c r="C423" s="31">
        <v>44337.75</v>
      </c>
      <c r="D423" s="64">
        <f>VLOOKUP(E423,'Age Groups'!B:C,2,FALSE)</f>
        <v>3</v>
      </c>
      <c r="E423" s="31" t="s">
        <v>1149</v>
      </c>
      <c r="F423" s="64">
        <f>VLOOKUP(G423,Items!J:L,3,FALSE)</f>
        <v>13</v>
      </c>
      <c r="G423" s="31" t="s">
        <v>929</v>
      </c>
      <c r="H423" s="31" t="s">
        <v>1109</v>
      </c>
      <c r="I423" s="64" t="str">
        <f>RIGHT(K423,1)</f>
        <v>1</v>
      </c>
      <c r="J423" s="31"/>
      <c r="K423" s="31" t="s">
        <v>923</v>
      </c>
      <c r="L423" s="32" t="s">
        <v>936</v>
      </c>
      <c r="M423" s="32" t="s">
        <v>939</v>
      </c>
      <c r="N423" s="61">
        <f>VLOOKUP(O423,Clubs!D:E,2,FALSE)</f>
        <v>7</v>
      </c>
      <c r="O423" s="32" t="s">
        <v>1076</v>
      </c>
      <c r="P423" s="32" t="s">
        <v>1018</v>
      </c>
      <c r="Q423" s="34" t="s">
        <v>734</v>
      </c>
      <c r="U423" s="30" t="str">
        <f>"c"&amp;N423&amp;"ag"&amp;D423&amp;"y2d10"&amp;I423</f>
        <v>c7ag3y2d101</v>
      </c>
      <c r="V423" s="30">
        <f>VLOOKUP(U423,Cohorts!A:B,2,FALSE)</f>
        <v>226</v>
      </c>
      <c r="W423" s="30" t="str">
        <f>"            [ 'cohort_id' =&gt; "&amp;V423&amp;",  'team_rank_id' =&gt; "&amp;P423&amp;" ],"</f>
        <v xml:space="preserve">            [ 'cohort_id' =&gt; 226,  'team_rank_id' =&gt; 3 ],</v>
      </c>
      <c r="X423" s="30" t="str">
        <f>"                'competition_id' =&gt; 1, // this is May 2021###                'age_group_id'   =&gt; "&amp;D423&amp;", ###                'start'          =&gt; '"&amp;TEXT(C423,"yyyy-mm-dd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3" s="30" t="str">
        <f t="shared" si="12"/>
        <v xml:space="preserve">            [ 'session_id' =&gt; 192, 'division_id' =&gt; 101 ],</v>
      </c>
      <c r="Z423" s="30" t="str">
        <f t="shared" si="13"/>
        <v xml:space="preserve">            [ 'session_id' =&gt;   192, 'team_rank_id' =&gt; 3 ],</v>
      </c>
    </row>
    <row r="424" spans="1:26" x14ac:dyDescent="0.2">
      <c r="A424" s="30">
        <v>253</v>
      </c>
      <c r="B424" s="30">
        <f>VLOOKUP(C424,Sessions!C:D,2,FALSE)</f>
        <v>192</v>
      </c>
      <c r="C424" s="31">
        <v>44337.75</v>
      </c>
      <c r="D424" s="64">
        <f>VLOOKUP(E424,'Age Groups'!B:C,2,FALSE)</f>
        <v>3</v>
      </c>
      <c r="E424" s="31" t="s">
        <v>1149</v>
      </c>
      <c r="F424" s="64">
        <f>VLOOKUP(G424,Items!J:L,3,FALSE)</f>
        <v>1</v>
      </c>
      <c r="G424" s="31" t="s">
        <v>921</v>
      </c>
      <c r="H424" s="31" t="s">
        <v>1110</v>
      </c>
      <c r="I424" s="64" t="str">
        <f>RIGHT(K424,1)</f>
        <v>1</v>
      </c>
      <c r="J424" s="31"/>
      <c r="K424" s="31" t="s">
        <v>923</v>
      </c>
      <c r="L424" s="32" t="s">
        <v>936</v>
      </c>
      <c r="M424" s="32" t="s">
        <v>1043</v>
      </c>
      <c r="N424" s="61">
        <f>VLOOKUP(O424,Clubs!D:E,2,FALSE)</f>
        <v>13</v>
      </c>
      <c r="O424" s="32" t="s">
        <v>1075</v>
      </c>
      <c r="P424" s="32" t="s">
        <v>987</v>
      </c>
      <c r="Q424" s="32"/>
      <c r="U424" s="30" t="str">
        <f>"c"&amp;N424&amp;"ag"&amp;D424&amp;"y2d10"&amp;I424</f>
        <v>c13ag3y2d101</v>
      </c>
      <c r="V424" s="30">
        <f>VLOOKUP(U424,Cohorts!A:B,2,FALSE)</f>
        <v>27</v>
      </c>
      <c r="W424" s="30" t="str">
        <f>"            [ 'cohort_id' =&gt; "&amp;V424&amp;",  'team_rank_id' =&gt; "&amp;P424&amp;" ],"</f>
        <v xml:space="preserve">            [ 'cohort_id' =&gt; 27,  'team_rank_id' =&gt; 2 ],</v>
      </c>
      <c r="X424" s="30" t="str">
        <f>"                'competition_id' =&gt; 1, // this is May 2021###                'age_group_id'   =&gt; "&amp;D424&amp;", ###                'start'          =&gt; '"&amp;TEXT(C424,"yyyy-mm-dd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4" s="30" t="str">
        <f t="shared" si="12"/>
        <v xml:space="preserve">            [ 'session_id' =&gt; 192, 'division_id' =&gt; 101 ],</v>
      </c>
      <c r="Z424" s="30" t="str">
        <f t="shared" si="13"/>
        <v xml:space="preserve">            [ 'session_id' =&gt;   192, 'team_rank_id' =&gt; 2 ],</v>
      </c>
    </row>
    <row r="425" spans="1:26" x14ac:dyDescent="0.2">
      <c r="A425" s="30">
        <v>257</v>
      </c>
      <c r="B425" s="30">
        <f>VLOOKUP(C425,Sessions!C:D,2,FALSE)</f>
        <v>192</v>
      </c>
      <c r="C425" s="31">
        <v>44337.75</v>
      </c>
      <c r="D425" s="64">
        <f>VLOOKUP(E425,'Age Groups'!B:C,2,FALSE)</f>
        <v>3</v>
      </c>
      <c r="E425" s="31" t="s">
        <v>1149</v>
      </c>
      <c r="F425" s="64">
        <f>VLOOKUP(G425,Items!J:L,3,FALSE)</f>
        <v>3</v>
      </c>
      <c r="G425" s="31" t="s">
        <v>928</v>
      </c>
      <c r="H425" s="31" t="s">
        <v>1110</v>
      </c>
      <c r="I425" s="64" t="str">
        <f>RIGHT(K425,1)</f>
        <v>1</v>
      </c>
      <c r="J425" s="31"/>
      <c r="K425" s="31" t="s">
        <v>923</v>
      </c>
      <c r="L425" s="32" t="s">
        <v>936</v>
      </c>
      <c r="M425" s="32" t="s">
        <v>1043</v>
      </c>
      <c r="N425" s="61">
        <f>VLOOKUP(O425,Clubs!D:E,2,FALSE)</f>
        <v>13</v>
      </c>
      <c r="O425" s="32" t="s">
        <v>1075</v>
      </c>
      <c r="P425" s="32" t="s">
        <v>987</v>
      </c>
      <c r="Q425" s="32"/>
      <c r="U425" s="30" t="str">
        <f>"c"&amp;N425&amp;"ag"&amp;D425&amp;"y2d10"&amp;I425</f>
        <v>c13ag3y2d101</v>
      </c>
      <c r="V425" s="30">
        <f>VLOOKUP(U425,Cohorts!A:B,2,FALSE)</f>
        <v>27</v>
      </c>
      <c r="W425" s="30" t="str">
        <f>"            [ 'cohort_id' =&gt; "&amp;V425&amp;",  'team_rank_id' =&gt; "&amp;P425&amp;" ],"</f>
        <v xml:space="preserve">            [ 'cohort_id' =&gt; 27,  'team_rank_id' =&gt; 2 ],</v>
      </c>
      <c r="X425" s="30" t="str">
        <f>"                'competition_id' =&gt; 1, // this is May 2021###                'age_group_id'   =&gt; "&amp;D425&amp;", ###                'start'          =&gt; '"&amp;TEXT(C425,"yyyy-mm-dd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5" s="30" t="str">
        <f t="shared" si="12"/>
        <v xml:space="preserve">            [ 'session_id' =&gt; 192, 'division_id' =&gt; 101 ],</v>
      </c>
      <c r="Z425" s="30" t="str">
        <f t="shared" si="13"/>
        <v xml:space="preserve">            [ 'session_id' =&gt;   192, 'team_rank_id' =&gt; 2 ],</v>
      </c>
    </row>
    <row r="426" spans="1:26" ht="17" x14ac:dyDescent="0.2">
      <c r="A426" s="30">
        <v>260</v>
      </c>
      <c r="B426" s="30">
        <f>VLOOKUP(C426,Sessions!C:D,2,FALSE)</f>
        <v>192</v>
      </c>
      <c r="C426" s="31">
        <v>44337.75</v>
      </c>
      <c r="D426" s="64">
        <f>VLOOKUP(E426,'Age Groups'!B:C,2,FALSE)</f>
        <v>3</v>
      </c>
      <c r="E426" s="31" t="s">
        <v>1149</v>
      </c>
      <c r="F426" s="64">
        <f>VLOOKUP(G426,Items!J:L,3,FALSE)</f>
        <v>13</v>
      </c>
      <c r="G426" s="31" t="s">
        <v>929</v>
      </c>
      <c r="H426" s="31" t="s">
        <v>1109</v>
      </c>
      <c r="I426" s="64" t="str">
        <f>RIGHT(K426,1)</f>
        <v>1</v>
      </c>
      <c r="J426" s="31"/>
      <c r="K426" s="31" t="s">
        <v>923</v>
      </c>
      <c r="L426" s="32" t="s">
        <v>936</v>
      </c>
      <c r="M426" s="32" t="s">
        <v>1018</v>
      </c>
      <c r="N426" s="61">
        <f>VLOOKUP(O426,Clubs!D:E,2,FALSE)</f>
        <v>13</v>
      </c>
      <c r="O426" s="32" t="s">
        <v>1075</v>
      </c>
      <c r="P426" s="32" t="s">
        <v>987</v>
      </c>
      <c r="Q426" s="34" t="s">
        <v>736</v>
      </c>
      <c r="U426" s="30" t="str">
        <f>"c"&amp;N426&amp;"ag"&amp;D426&amp;"y2d10"&amp;I426</f>
        <v>c13ag3y2d101</v>
      </c>
      <c r="V426" s="30">
        <f>VLOOKUP(U426,Cohorts!A:B,2,FALSE)</f>
        <v>27</v>
      </c>
      <c r="W426" s="30" t="str">
        <f>"            [ 'cohort_id' =&gt; "&amp;V426&amp;",  'team_rank_id' =&gt; "&amp;P426&amp;" ],"</f>
        <v xml:space="preserve">            [ 'cohort_id' =&gt; 27,  'team_rank_id' =&gt; 2 ],</v>
      </c>
      <c r="X426" s="30" t="str">
        <f>"                'competition_id' =&gt; 1, // this is May 2021###                'age_group_id'   =&gt; "&amp;D426&amp;", ###                'start'          =&gt; '"&amp;TEXT(C426,"yyyy-mm-dd hh:mm:ss")&amp;"', ###            ], ["</f>
        <v xml:space="preserve">                'competition_id' =&gt; 1, // this is May 2021###                'age_group_id'   =&gt; 3, ###                'start'          =&gt; '2021-05-21 18:00:00', ###            ], [</v>
      </c>
      <c r="Y426" s="30" t="str">
        <f t="shared" si="12"/>
        <v xml:space="preserve">            [ 'session_id' =&gt; 192, 'division_id' =&gt; 101 ],</v>
      </c>
      <c r="Z426" s="30" t="str">
        <f t="shared" si="13"/>
        <v xml:space="preserve">            [ 'session_id' =&gt;   192, 'team_rank_id' =&gt; 2 ],</v>
      </c>
    </row>
    <row r="427" spans="1:26" x14ac:dyDescent="0.2">
      <c r="A427" s="30">
        <v>197</v>
      </c>
      <c r="B427" s="30">
        <f>VLOOKUP(C427,Sessions!C:D,2,FALSE)</f>
        <v>223</v>
      </c>
      <c r="C427" s="31">
        <v>44335.75</v>
      </c>
      <c r="D427" s="64">
        <f>VLOOKUP(E427,'Age Groups'!B:C,2,FALSE)</f>
        <v>5</v>
      </c>
      <c r="E427" s="31" t="s">
        <v>1090</v>
      </c>
      <c r="F427" s="64">
        <f>VLOOKUP(G427,Items!J:L,3,FALSE)</f>
        <v>2</v>
      </c>
      <c r="G427" s="31" t="s">
        <v>924</v>
      </c>
      <c r="H427" s="31" t="s">
        <v>1110</v>
      </c>
      <c r="I427" s="64" t="str">
        <f>RIGHT(K427,1)</f>
        <v>1</v>
      </c>
      <c r="J427" s="31"/>
      <c r="K427" s="31" t="s">
        <v>923</v>
      </c>
      <c r="L427" s="32" t="s">
        <v>934</v>
      </c>
      <c r="M427" s="32" t="s">
        <v>1018</v>
      </c>
      <c r="N427" s="61">
        <f>VLOOKUP(O427,Clubs!D:E,2,FALSE)</f>
        <v>41</v>
      </c>
      <c r="O427" s="32" t="s">
        <v>149</v>
      </c>
      <c r="P427" s="32" t="s">
        <v>987</v>
      </c>
      <c r="Q427" s="32"/>
      <c r="U427" s="30" t="str">
        <f>"c"&amp;N427&amp;"ag"&amp;D427&amp;"y2d10"&amp;I427</f>
        <v>c41ag5y2d101</v>
      </c>
      <c r="V427" s="30">
        <f>VLOOKUP(U427,Cohorts!A:B,2,FALSE)</f>
        <v>210</v>
      </c>
      <c r="W427" s="30" t="str">
        <f>"            [ 'cohort_id' =&gt; "&amp;V427&amp;",  'team_rank_id' =&gt; "&amp;P427&amp;" ],"</f>
        <v xml:space="preserve">            [ 'cohort_id' =&gt; 210,  'team_rank_id' =&gt; 2 ],</v>
      </c>
      <c r="X427" s="30" t="str">
        <f>"                'competition_id' =&gt; 1, // this is May 2021###                'age_group_id'   =&gt; "&amp;D427&amp;", ###                'start'          =&gt; '"&amp;TEXT(C427,"yyyy-mm-dd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27" s="30" t="str">
        <f t="shared" si="12"/>
        <v xml:space="preserve">            [ 'session_id' =&gt; 223, 'division_id' =&gt; 101 ],</v>
      </c>
      <c r="Z427" s="30" t="str">
        <f t="shared" si="13"/>
        <v xml:space="preserve">            [ 'session_id' =&gt;   223, 'team_rank_id' =&gt; 2 ],</v>
      </c>
    </row>
    <row r="428" spans="1:26" x14ac:dyDescent="0.2">
      <c r="A428" s="30">
        <v>199</v>
      </c>
      <c r="B428" s="30">
        <f>VLOOKUP(C428,Sessions!C:D,2,FALSE)</f>
        <v>223</v>
      </c>
      <c r="C428" s="31">
        <v>44335.75</v>
      </c>
      <c r="D428" s="64">
        <f>VLOOKUP(E428,'Age Groups'!B:C,2,FALSE)</f>
        <v>5</v>
      </c>
      <c r="E428" s="31" t="s">
        <v>1090</v>
      </c>
      <c r="F428" s="64">
        <f>VLOOKUP(G428,Items!J:L,3,FALSE)</f>
        <v>3</v>
      </c>
      <c r="G428" s="31" t="s">
        <v>928</v>
      </c>
      <c r="H428" s="31" t="s">
        <v>1110</v>
      </c>
      <c r="I428" s="64" t="str">
        <f>RIGHT(K428,1)</f>
        <v>1</v>
      </c>
      <c r="J428" s="31"/>
      <c r="K428" s="31" t="s">
        <v>923</v>
      </c>
      <c r="L428" s="32" t="s">
        <v>934</v>
      </c>
      <c r="M428" s="32" t="s">
        <v>987</v>
      </c>
      <c r="N428" s="61">
        <f>VLOOKUP(O428,Clubs!D:E,2,FALSE)</f>
        <v>41</v>
      </c>
      <c r="O428" s="32" t="s">
        <v>149</v>
      </c>
      <c r="P428" s="32" t="s">
        <v>987</v>
      </c>
      <c r="Q428" s="32"/>
      <c r="U428" s="30" t="str">
        <f>"c"&amp;N428&amp;"ag"&amp;D428&amp;"y2d10"&amp;I428</f>
        <v>c41ag5y2d101</v>
      </c>
      <c r="V428" s="30">
        <f>VLOOKUP(U428,Cohorts!A:B,2,FALSE)</f>
        <v>210</v>
      </c>
      <c r="W428" s="30" t="str">
        <f>"            [ 'cohort_id' =&gt; "&amp;V428&amp;",  'team_rank_id' =&gt; "&amp;P428&amp;" ],"</f>
        <v xml:space="preserve">            [ 'cohort_id' =&gt; 210,  'team_rank_id' =&gt; 2 ],</v>
      </c>
      <c r="X428" s="30" t="str">
        <f>"                'competition_id' =&gt; 1, // this is May 2021###                'age_group_id'   =&gt; "&amp;D428&amp;", ###                'start'          =&gt; '"&amp;TEXT(C428,"yyyy-mm-dd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28" s="30" t="str">
        <f t="shared" si="12"/>
        <v xml:space="preserve">            [ 'session_id' =&gt; 223, 'division_id' =&gt; 101 ],</v>
      </c>
      <c r="Z428" s="30" t="str">
        <f t="shared" si="13"/>
        <v xml:space="preserve">            [ 'session_id' =&gt;   223, 'team_rank_id' =&gt; 2 ],</v>
      </c>
    </row>
    <row r="429" spans="1:26" ht="17" x14ac:dyDescent="0.2">
      <c r="A429" s="30">
        <v>203</v>
      </c>
      <c r="B429" s="30">
        <f>VLOOKUP(C429,Sessions!C:D,2,FALSE)</f>
        <v>223</v>
      </c>
      <c r="C429" s="31">
        <v>44335.75</v>
      </c>
      <c r="D429" s="64">
        <f>VLOOKUP(E429,'Age Groups'!B:C,2,FALSE)</f>
        <v>5</v>
      </c>
      <c r="E429" s="31" t="s">
        <v>1090</v>
      </c>
      <c r="F429" s="64">
        <f>VLOOKUP(G429,Items!J:L,3,FALSE)</f>
        <v>7</v>
      </c>
      <c r="G429" s="31" t="s">
        <v>926</v>
      </c>
      <c r="H429" s="31" t="s">
        <v>1109</v>
      </c>
      <c r="I429" s="64" t="str">
        <f>RIGHT(K429,1)</f>
        <v>1</v>
      </c>
      <c r="J429" s="31"/>
      <c r="K429" s="31" t="s">
        <v>923</v>
      </c>
      <c r="L429" s="32" t="s">
        <v>934</v>
      </c>
      <c r="M429" s="32" t="s">
        <v>1018</v>
      </c>
      <c r="N429" s="61">
        <f>VLOOKUP(O429,Clubs!D:E,2,FALSE)</f>
        <v>41</v>
      </c>
      <c r="O429" s="32" t="s">
        <v>149</v>
      </c>
      <c r="P429" s="32" t="s">
        <v>987</v>
      </c>
      <c r="Q429" s="34" t="s">
        <v>592</v>
      </c>
      <c r="U429" s="30" t="str">
        <f>"c"&amp;N429&amp;"ag"&amp;D429&amp;"y2d10"&amp;I429</f>
        <v>c41ag5y2d101</v>
      </c>
      <c r="V429" s="30">
        <f>VLOOKUP(U429,Cohorts!A:B,2,FALSE)</f>
        <v>210</v>
      </c>
      <c r="W429" s="30" t="str">
        <f>"            [ 'cohort_id' =&gt; "&amp;V429&amp;",  'team_rank_id' =&gt; "&amp;P429&amp;" ],"</f>
        <v xml:space="preserve">            [ 'cohort_id' =&gt; 210,  'team_rank_id' =&gt; 2 ],</v>
      </c>
      <c r="X429" s="30" t="str">
        <f>"                'competition_id' =&gt; 1, // this is May 2021###                'age_group_id'   =&gt; "&amp;D429&amp;", ###                'start'          =&gt; '"&amp;TEXT(C429,"yyyy-mm-dd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29" s="30" t="str">
        <f t="shared" si="12"/>
        <v xml:space="preserve">            [ 'session_id' =&gt; 223, 'division_id' =&gt; 101 ],</v>
      </c>
      <c r="Z429" s="30" t="str">
        <f t="shared" si="13"/>
        <v xml:space="preserve">            [ 'session_id' =&gt;   223, 'team_rank_id' =&gt; 2 ],</v>
      </c>
    </row>
    <row r="430" spans="1:26" x14ac:dyDescent="0.2">
      <c r="A430" s="30">
        <v>195</v>
      </c>
      <c r="B430" s="30">
        <f>VLOOKUP(C430,Sessions!C:D,2,FALSE)</f>
        <v>223</v>
      </c>
      <c r="C430" s="31">
        <v>44335.75</v>
      </c>
      <c r="D430" s="64">
        <f>VLOOKUP(E430,'Age Groups'!B:C,2,FALSE)</f>
        <v>5</v>
      </c>
      <c r="E430" s="31" t="s">
        <v>1090</v>
      </c>
      <c r="F430" s="64">
        <f>VLOOKUP(G430,Items!J:L,3,FALSE)</f>
        <v>2</v>
      </c>
      <c r="G430" s="31" t="s">
        <v>924</v>
      </c>
      <c r="H430" s="31" t="s">
        <v>1110</v>
      </c>
      <c r="I430" s="64" t="str">
        <f>RIGHT(K430,1)</f>
        <v>1</v>
      </c>
      <c r="J430" s="31"/>
      <c r="K430" s="31" t="s">
        <v>923</v>
      </c>
      <c r="L430" s="32" t="s">
        <v>934</v>
      </c>
      <c r="M430" s="32" t="s">
        <v>939</v>
      </c>
      <c r="N430" s="61">
        <f>VLOOKUP(O430,Clubs!D:E,2,FALSE)</f>
        <v>12</v>
      </c>
      <c r="O430" s="32" t="s">
        <v>975</v>
      </c>
      <c r="P430" s="32" t="s">
        <v>987</v>
      </c>
      <c r="Q430" s="32"/>
      <c r="U430" s="30" t="str">
        <f>"c"&amp;N430&amp;"ag"&amp;D430&amp;"y2d10"&amp;I430</f>
        <v>c12ag5y2d101</v>
      </c>
      <c r="V430" s="30">
        <f>VLOOKUP(U430,Cohorts!A:B,2,FALSE)</f>
        <v>23</v>
      </c>
      <c r="W430" s="30" t="str">
        <f>"            [ 'cohort_id' =&gt; "&amp;V430&amp;",  'team_rank_id' =&gt; "&amp;P430&amp;" ],"</f>
        <v xml:space="preserve">            [ 'cohort_id' =&gt; 23,  'team_rank_id' =&gt; 2 ],</v>
      </c>
      <c r="X430" s="30" t="str">
        <f>"                'competition_id' =&gt; 1, // this is May 2021###                'age_group_id'   =&gt; "&amp;D430&amp;", ###                'start'          =&gt; '"&amp;TEXT(C430,"yyyy-mm-dd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30" s="30" t="str">
        <f t="shared" si="12"/>
        <v xml:space="preserve">            [ 'session_id' =&gt; 223, 'division_id' =&gt; 101 ],</v>
      </c>
      <c r="Z430" s="30" t="str">
        <f t="shared" si="13"/>
        <v xml:space="preserve">            [ 'session_id' =&gt;   223, 'team_rank_id' =&gt; 2 ],</v>
      </c>
    </row>
    <row r="431" spans="1:26" x14ac:dyDescent="0.2">
      <c r="A431" s="30">
        <v>198</v>
      </c>
      <c r="B431" s="30">
        <f>VLOOKUP(C431,Sessions!C:D,2,FALSE)</f>
        <v>223</v>
      </c>
      <c r="C431" s="31">
        <v>44335.75</v>
      </c>
      <c r="D431" s="64">
        <f>VLOOKUP(E431,'Age Groups'!B:C,2,FALSE)</f>
        <v>5</v>
      </c>
      <c r="E431" s="31" t="s">
        <v>1090</v>
      </c>
      <c r="F431" s="64">
        <f>VLOOKUP(G431,Items!J:L,3,FALSE)</f>
        <v>3</v>
      </c>
      <c r="G431" s="31" t="s">
        <v>928</v>
      </c>
      <c r="H431" s="31" t="s">
        <v>1110</v>
      </c>
      <c r="I431" s="64" t="str">
        <f>RIGHT(K431,1)</f>
        <v>1</v>
      </c>
      <c r="J431" s="31"/>
      <c r="K431" s="31" t="s">
        <v>923</v>
      </c>
      <c r="L431" s="32" t="s">
        <v>934</v>
      </c>
      <c r="M431" s="32" t="s">
        <v>939</v>
      </c>
      <c r="N431" s="61">
        <f>VLOOKUP(O431,Clubs!D:E,2,FALSE)</f>
        <v>12</v>
      </c>
      <c r="O431" s="32" t="s">
        <v>975</v>
      </c>
      <c r="P431" s="32" t="s">
        <v>987</v>
      </c>
      <c r="Q431" s="32"/>
      <c r="U431" s="30" t="str">
        <f>"c"&amp;N431&amp;"ag"&amp;D431&amp;"y2d10"&amp;I431</f>
        <v>c12ag5y2d101</v>
      </c>
      <c r="V431" s="30">
        <f>VLOOKUP(U431,Cohorts!A:B,2,FALSE)</f>
        <v>23</v>
      </c>
      <c r="W431" s="30" t="str">
        <f>"            [ 'cohort_id' =&gt; "&amp;V431&amp;",  'team_rank_id' =&gt; "&amp;P431&amp;" ],"</f>
        <v xml:space="preserve">            [ 'cohort_id' =&gt; 23,  'team_rank_id' =&gt; 2 ],</v>
      </c>
      <c r="X431" s="30" t="str">
        <f>"                'competition_id' =&gt; 1, // this is May 2021###                'age_group_id'   =&gt; "&amp;D431&amp;", ###                'start'          =&gt; '"&amp;TEXT(C431,"yyyy-mm-dd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31" s="30" t="str">
        <f t="shared" si="12"/>
        <v xml:space="preserve">            [ 'session_id' =&gt; 223, 'division_id' =&gt; 101 ],</v>
      </c>
      <c r="Z431" s="30" t="str">
        <f t="shared" si="13"/>
        <v xml:space="preserve">            [ 'session_id' =&gt;   223, 'team_rank_id' =&gt; 2 ],</v>
      </c>
    </row>
    <row r="432" spans="1:26" ht="17" x14ac:dyDescent="0.2">
      <c r="A432" s="30">
        <v>201</v>
      </c>
      <c r="B432" s="30">
        <f>VLOOKUP(C432,Sessions!C:D,2,FALSE)</f>
        <v>223</v>
      </c>
      <c r="C432" s="31">
        <v>44335.75</v>
      </c>
      <c r="D432" s="64">
        <f>VLOOKUP(E432,'Age Groups'!B:C,2,FALSE)</f>
        <v>5</v>
      </c>
      <c r="E432" s="31" t="s">
        <v>1090</v>
      </c>
      <c r="F432" s="64">
        <f>VLOOKUP(G432,Items!J:L,3,FALSE)</f>
        <v>7</v>
      </c>
      <c r="G432" s="31" t="s">
        <v>926</v>
      </c>
      <c r="H432" s="31" t="s">
        <v>1109</v>
      </c>
      <c r="I432" s="64" t="str">
        <f>RIGHT(K432,1)</f>
        <v>1</v>
      </c>
      <c r="J432" s="31"/>
      <c r="K432" s="31" t="s">
        <v>923</v>
      </c>
      <c r="L432" s="32" t="s">
        <v>934</v>
      </c>
      <c r="M432" s="32" t="s">
        <v>939</v>
      </c>
      <c r="N432" s="61">
        <f>VLOOKUP(O432,Clubs!D:E,2,FALSE)</f>
        <v>12</v>
      </c>
      <c r="O432" s="32" t="s">
        <v>975</v>
      </c>
      <c r="P432" s="32" t="s">
        <v>987</v>
      </c>
      <c r="Q432" s="34" t="s">
        <v>682</v>
      </c>
      <c r="U432" s="30" t="str">
        <f>"c"&amp;N432&amp;"ag"&amp;D432&amp;"y2d10"&amp;I432</f>
        <v>c12ag5y2d101</v>
      </c>
      <c r="V432" s="30">
        <f>VLOOKUP(U432,Cohorts!A:B,2,FALSE)</f>
        <v>23</v>
      </c>
      <c r="W432" s="30" t="str">
        <f>"            [ 'cohort_id' =&gt; "&amp;V432&amp;",  'team_rank_id' =&gt; "&amp;P432&amp;" ],"</f>
        <v xml:space="preserve">            [ 'cohort_id' =&gt; 23,  'team_rank_id' =&gt; 2 ],</v>
      </c>
      <c r="X432" s="30" t="str">
        <f>"                'competition_id' =&gt; 1, // this is May 2021###                'age_group_id'   =&gt; "&amp;D432&amp;", ###                'start'          =&gt; '"&amp;TEXT(C432,"yyyy-mm-dd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32" s="30" t="str">
        <f t="shared" si="12"/>
        <v xml:space="preserve">            [ 'session_id' =&gt; 223, 'division_id' =&gt; 101 ],</v>
      </c>
      <c r="Z432" s="30" t="str">
        <f t="shared" si="13"/>
        <v xml:space="preserve">            [ 'session_id' =&gt;   223, 'team_rank_id' =&gt; 2 ],</v>
      </c>
    </row>
    <row r="433" spans="1:26" x14ac:dyDescent="0.2">
      <c r="A433" s="30">
        <v>196</v>
      </c>
      <c r="B433" s="30">
        <f>VLOOKUP(C433,Sessions!C:D,2,FALSE)</f>
        <v>223</v>
      </c>
      <c r="C433" s="31">
        <v>44335.75</v>
      </c>
      <c r="D433" s="64">
        <f>VLOOKUP(E433,'Age Groups'!B:C,2,FALSE)</f>
        <v>5</v>
      </c>
      <c r="E433" s="31" t="s">
        <v>1090</v>
      </c>
      <c r="F433" s="64">
        <f>VLOOKUP(G433,Items!J:L,3,FALSE)</f>
        <v>2</v>
      </c>
      <c r="G433" s="31" t="s">
        <v>924</v>
      </c>
      <c r="H433" s="31" t="s">
        <v>1110</v>
      </c>
      <c r="I433" s="64" t="str">
        <f>RIGHT(K433,1)</f>
        <v>1</v>
      </c>
      <c r="J433" s="31"/>
      <c r="K433" s="31" t="s">
        <v>923</v>
      </c>
      <c r="L433" s="32" t="s">
        <v>934</v>
      </c>
      <c r="M433" s="32" t="s">
        <v>987</v>
      </c>
      <c r="N433" s="61">
        <f>VLOOKUP(O433,Clubs!D:E,2,FALSE)</f>
        <v>14</v>
      </c>
      <c r="O433" s="32" t="s">
        <v>49</v>
      </c>
      <c r="P433" s="32" t="s">
        <v>987</v>
      </c>
      <c r="Q433" s="32"/>
      <c r="S433" s="32" t="s">
        <v>1106</v>
      </c>
      <c r="U433" s="30" t="str">
        <f>"c"&amp;N433&amp;"ag"&amp;D433&amp;"y2d10"&amp;I433</f>
        <v>c14ag5y2d101</v>
      </c>
      <c r="V433" s="30">
        <f>VLOOKUP(U433,Cohorts!A:B,2,FALSE)</f>
        <v>39</v>
      </c>
      <c r="W433" s="30" t="str">
        <f>"            [ 'cohort_id' =&gt; "&amp;V433&amp;",  'team_rank_id' =&gt; "&amp;P433&amp;" ],"</f>
        <v xml:space="preserve">            [ 'cohort_id' =&gt; 39,  'team_rank_id' =&gt; 2 ],</v>
      </c>
      <c r="X433" s="30" t="str">
        <f>"                'competition_id' =&gt; 1, // this is May 2021###                'age_group_id'   =&gt; "&amp;D433&amp;", ###                'start'          =&gt; '"&amp;TEXT(C433,"yyyy-mm-dd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33" s="30" t="str">
        <f t="shared" si="12"/>
        <v xml:space="preserve">            [ 'session_id' =&gt; 223, 'division_id' =&gt; 101 ],</v>
      </c>
      <c r="Z433" s="30" t="str">
        <f t="shared" si="13"/>
        <v xml:space="preserve">            [ 'session_id' =&gt;   223, 'team_rank_id' =&gt; 2 ],</v>
      </c>
    </row>
    <row r="434" spans="1:26" x14ac:dyDescent="0.2">
      <c r="A434" s="30">
        <v>200</v>
      </c>
      <c r="B434" s="30">
        <f>VLOOKUP(C434,Sessions!C:D,2,FALSE)</f>
        <v>223</v>
      </c>
      <c r="C434" s="31">
        <v>44335.75</v>
      </c>
      <c r="D434" s="64">
        <f>VLOOKUP(E434,'Age Groups'!B:C,2,FALSE)</f>
        <v>5</v>
      </c>
      <c r="E434" s="31" t="s">
        <v>1090</v>
      </c>
      <c r="F434" s="64">
        <f>VLOOKUP(G434,Items!J:L,3,FALSE)</f>
        <v>3</v>
      </c>
      <c r="G434" s="31" t="s">
        <v>928</v>
      </c>
      <c r="H434" s="31" t="s">
        <v>1110</v>
      </c>
      <c r="I434" s="64" t="str">
        <f>RIGHT(K434,1)</f>
        <v>1</v>
      </c>
      <c r="J434" s="31"/>
      <c r="K434" s="31" t="s">
        <v>923</v>
      </c>
      <c r="L434" s="32" t="s">
        <v>934</v>
      </c>
      <c r="M434" s="32" t="s">
        <v>1018</v>
      </c>
      <c r="N434" s="61">
        <f>VLOOKUP(O434,Clubs!D:E,2,FALSE)</f>
        <v>14</v>
      </c>
      <c r="O434" s="32" t="s">
        <v>49</v>
      </c>
      <c r="P434" s="32" t="s">
        <v>987</v>
      </c>
      <c r="Q434" s="32"/>
      <c r="S434" s="32" t="s">
        <v>1106</v>
      </c>
      <c r="U434" s="30" t="str">
        <f>"c"&amp;N434&amp;"ag"&amp;D434&amp;"y2d10"&amp;I434</f>
        <v>c14ag5y2d101</v>
      </c>
      <c r="V434" s="30">
        <f>VLOOKUP(U434,Cohorts!A:B,2,FALSE)</f>
        <v>39</v>
      </c>
      <c r="W434" s="30" t="str">
        <f>"            [ 'cohort_id' =&gt; "&amp;V434&amp;",  'team_rank_id' =&gt; "&amp;P434&amp;" ],"</f>
        <v xml:space="preserve">            [ 'cohort_id' =&gt; 39,  'team_rank_id' =&gt; 2 ],</v>
      </c>
      <c r="X434" s="30" t="str">
        <f>"                'competition_id' =&gt; 1, // this is May 2021###                'age_group_id'   =&gt; "&amp;D434&amp;", ###                'start'          =&gt; '"&amp;TEXT(C434,"yyyy-mm-dd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34" s="30" t="str">
        <f t="shared" si="12"/>
        <v xml:space="preserve">            [ 'session_id' =&gt; 223, 'division_id' =&gt; 101 ],</v>
      </c>
      <c r="Z434" s="30" t="str">
        <f t="shared" si="13"/>
        <v xml:space="preserve">            [ 'session_id' =&gt;   223, 'team_rank_id' =&gt; 2 ],</v>
      </c>
    </row>
    <row r="435" spans="1:26" ht="17" x14ac:dyDescent="0.2">
      <c r="A435" s="30">
        <v>202</v>
      </c>
      <c r="B435" s="30">
        <f>VLOOKUP(C435,Sessions!C:D,2,FALSE)</f>
        <v>223</v>
      </c>
      <c r="C435" s="31">
        <v>44335.75</v>
      </c>
      <c r="D435" s="64">
        <f>VLOOKUP(E435,'Age Groups'!B:C,2,FALSE)</f>
        <v>5</v>
      </c>
      <c r="E435" s="31" t="s">
        <v>1090</v>
      </c>
      <c r="F435" s="64">
        <f>VLOOKUP(G435,Items!J:L,3,FALSE)</f>
        <v>7</v>
      </c>
      <c r="G435" s="31" t="s">
        <v>926</v>
      </c>
      <c r="H435" s="31" t="s">
        <v>1109</v>
      </c>
      <c r="I435" s="64" t="str">
        <f>RIGHT(K435,1)</f>
        <v>1</v>
      </c>
      <c r="J435" s="31"/>
      <c r="K435" s="31" t="s">
        <v>923</v>
      </c>
      <c r="L435" s="32" t="s">
        <v>934</v>
      </c>
      <c r="M435" s="32" t="s">
        <v>987</v>
      </c>
      <c r="N435" s="61">
        <f>VLOOKUP(O435,Clubs!D:E,2,FALSE)</f>
        <v>14</v>
      </c>
      <c r="O435" s="32" t="s">
        <v>49</v>
      </c>
      <c r="P435" s="32" t="s">
        <v>987</v>
      </c>
      <c r="Q435" s="34" t="s">
        <v>683</v>
      </c>
      <c r="S435" s="32" t="s">
        <v>1106</v>
      </c>
      <c r="U435" s="30" t="str">
        <f>"c"&amp;N435&amp;"ag"&amp;D435&amp;"y2d10"&amp;I435</f>
        <v>c14ag5y2d101</v>
      </c>
      <c r="V435" s="30">
        <f>VLOOKUP(U435,Cohorts!A:B,2,FALSE)</f>
        <v>39</v>
      </c>
      <c r="W435" s="30" t="str">
        <f>"            [ 'cohort_id' =&gt; "&amp;V435&amp;",  'team_rank_id' =&gt; "&amp;P435&amp;" ],"</f>
        <v xml:space="preserve">            [ 'cohort_id' =&gt; 39,  'team_rank_id' =&gt; 2 ],</v>
      </c>
      <c r="X435" s="30" t="str">
        <f>"                'competition_id' =&gt; 1, // this is May 2021###                'age_group_id'   =&gt; "&amp;D435&amp;", ###                'start'          =&gt; '"&amp;TEXT(C435,"yyyy-mm-dd hh:mm:ss")&amp;"', ###            ], ["</f>
        <v xml:space="preserve">                'competition_id' =&gt; 1, // this is May 2021###                'age_group_id'   =&gt; 5, ###                'start'          =&gt; '2021-05-19 18:00:00', ###            ], [</v>
      </c>
      <c r="Y435" s="30" t="str">
        <f t="shared" si="12"/>
        <v xml:space="preserve">            [ 'session_id' =&gt; 223, 'division_id' =&gt; 101 ],</v>
      </c>
      <c r="Z435" s="30" t="str">
        <f t="shared" si="13"/>
        <v xml:space="preserve">            [ 'session_id' =&gt;   223, 'team_rank_id' =&gt; 2 ],</v>
      </c>
    </row>
  </sheetData>
  <autoFilter ref="A1:AM435" xr:uid="{B73394C1-718F-6E46-94FE-FC2F77536512}">
    <sortState xmlns:xlrd2="http://schemas.microsoft.com/office/spreadsheetml/2017/richdata2" ref="A2:AM435">
      <sortCondition ref="Y1:Y435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D626-A2EA-DE4B-9CE2-2B85155A1C03}">
  <dimension ref="A1:D30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RowHeight="16" x14ac:dyDescent="0.2"/>
  <cols>
    <col min="3" max="3" width="18.1640625" style="206" bestFit="1" customWidth="1"/>
  </cols>
  <sheetData>
    <row r="1" spans="1:4" x14ac:dyDescent="0.2">
      <c r="A1" t="s">
        <v>1197</v>
      </c>
      <c r="B1" t="s">
        <v>1208</v>
      </c>
      <c r="C1" s="206" t="s">
        <v>1209</v>
      </c>
      <c r="D1" t="s">
        <v>1210</v>
      </c>
    </row>
    <row r="2" spans="1:4" x14ac:dyDescent="0.2">
      <c r="A2">
        <v>4</v>
      </c>
      <c r="B2">
        <v>1</v>
      </c>
      <c r="C2" s="206">
        <v>44340.75</v>
      </c>
      <c r="D2">
        <v>1</v>
      </c>
    </row>
    <row r="3" spans="1:4" x14ac:dyDescent="0.2">
      <c r="A3">
        <v>4</v>
      </c>
      <c r="B3">
        <v>1</v>
      </c>
      <c r="C3" s="206">
        <v>44340.75</v>
      </c>
      <c r="D3">
        <v>2</v>
      </c>
    </row>
    <row r="4" spans="1:4" x14ac:dyDescent="0.2">
      <c r="A4">
        <v>4</v>
      </c>
      <c r="B4">
        <v>1</v>
      </c>
      <c r="C4" s="206">
        <v>44340.75</v>
      </c>
      <c r="D4">
        <v>3</v>
      </c>
    </row>
    <row r="5" spans="1:4" x14ac:dyDescent="0.2">
      <c r="A5">
        <v>3</v>
      </c>
      <c r="B5">
        <v>1</v>
      </c>
      <c r="C5" s="206">
        <v>44327.75</v>
      </c>
      <c r="D5">
        <v>4</v>
      </c>
    </row>
    <row r="6" spans="1:4" x14ac:dyDescent="0.2">
      <c r="A6">
        <v>3</v>
      </c>
      <c r="B6">
        <v>1</v>
      </c>
      <c r="C6" s="206">
        <v>44327.75</v>
      </c>
      <c r="D6">
        <v>5</v>
      </c>
    </row>
    <row r="7" spans="1:4" x14ac:dyDescent="0.2">
      <c r="A7">
        <v>3</v>
      </c>
      <c r="B7">
        <v>1</v>
      </c>
      <c r="C7" s="206">
        <v>44327.75</v>
      </c>
      <c r="D7">
        <v>6</v>
      </c>
    </row>
    <row r="8" spans="1:4" x14ac:dyDescent="0.2">
      <c r="A8">
        <v>4</v>
      </c>
      <c r="B8">
        <v>1</v>
      </c>
      <c r="C8" s="206">
        <v>44340.75</v>
      </c>
      <c r="D8">
        <v>7</v>
      </c>
    </row>
    <row r="9" spans="1:4" x14ac:dyDescent="0.2">
      <c r="A9">
        <v>4</v>
      </c>
      <c r="B9">
        <v>1</v>
      </c>
      <c r="C9" s="206">
        <v>44340.75</v>
      </c>
      <c r="D9">
        <v>8</v>
      </c>
    </row>
    <row r="10" spans="1:4" x14ac:dyDescent="0.2">
      <c r="A10">
        <v>4</v>
      </c>
      <c r="B10">
        <v>1</v>
      </c>
      <c r="C10" s="206">
        <v>44340.75</v>
      </c>
      <c r="D10">
        <v>9</v>
      </c>
    </row>
    <row r="11" spans="1:4" x14ac:dyDescent="0.2">
      <c r="A11">
        <v>3</v>
      </c>
      <c r="B11">
        <v>1</v>
      </c>
      <c r="C11" s="206">
        <v>44330.8125</v>
      </c>
      <c r="D11">
        <v>10</v>
      </c>
    </row>
    <row r="12" spans="1:4" x14ac:dyDescent="0.2">
      <c r="A12">
        <v>3</v>
      </c>
      <c r="B12">
        <v>1</v>
      </c>
      <c r="C12" s="206">
        <v>44330.8125</v>
      </c>
      <c r="D12">
        <v>11</v>
      </c>
    </row>
    <row r="13" spans="1:4" x14ac:dyDescent="0.2">
      <c r="A13">
        <v>3</v>
      </c>
      <c r="B13">
        <v>1</v>
      </c>
      <c r="C13" s="206">
        <v>44330.8125</v>
      </c>
      <c r="D13">
        <v>12</v>
      </c>
    </row>
    <row r="14" spans="1:4" x14ac:dyDescent="0.2">
      <c r="A14">
        <v>3</v>
      </c>
      <c r="B14">
        <v>1</v>
      </c>
      <c r="C14" s="206">
        <v>44330.75</v>
      </c>
      <c r="D14">
        <v>13</v>
      </c>
    </row>
    <row r="15" spans="1:4" x14ac:dyDescent="0.2">
      <c r="A15">
        <v>3</v>
      </c>
      <c r="B15">
        <v>1</v>
      </c>
      <c r="C15" s="206">
        <v>44330.75</v>
      </c>
      <c r="D15">
        <v>14</v>
      </c>
    </row>
    <row r="16" spans="1:4" x14ac:dyDescent="0.2">
      <c r="A16">
        <v>3</v>
      </c>
      <c r="B16">
        <v>1</v>
      </c>
      <c r="C16" s="206">
        <v>44330.75</v>
      </c>
      <c r="D16">
        <v>15</v>
      </c>
    </row>
    <row r="17" spans="1:4" x14ac:dyDescent="0.2">
      <c r="A17">
        <v>6</v>
      </c>
      <c r="B17">
        <v>1</v>
      </c>
      <c r="C17" s="206">
        <v>44334.8125</v>
      </c>
      <c r="D17">
        <v>16</v>
      </c>
    </row>
    <row r="18" spans="1:4" x14ac:dyDescent="0.2">
      <c r="A18">
        <v>6</v>
      </c>
      <c r="B18">
        <v>1</v>
      </c>
      <c r="C18" s="206">
        <v>44334.8125</v>
      </c>
      <c r="D18">
        <v>17</v>
      </c>
    </row>
    <row r="19" spans="1:4" x14ac:dyDescent="0.2">
      <c r="A19">
        <v>6</v>
      </c>
      <c r="B19">
        <v>1</v>
      </c>
      <c r="C19" s="206">
        <v>44334.8125</v>
      </c>
      <c r="D19">
        <v>18</v>
      </c>
    </row>
    <row r="20" spans="1:4" x14ac:dyDescent="0.2">
      <c r="A20">
        <v>4</v>
      </c>
      <c r="B20">
        <v>1</v>
      </c>
      <c r="C20" s="206">
        <v>44342.75</v>
      </c>
      <c r="D20">
        <v>19</v>
      </c>
    </row>
    <row r="21" spans="1:4" x14ac:dyDescent="0.2">
      <c r="A21">
        <v>4</v>
      </c>
      <c r="B21">
        <v>1</v>
      </c>
      <c r="C21" s="206">
        <v>44342.75</v>
      </c>
      <c r="D21">
        <v>20</v>
      </c>
    </row>
    <row r="22" spans="1:4" x14ac:dyDescent="0.2">
      <c r="A22">
        <v>4</v>
      </c>
      <c r="B22">
        <v>1</v>
      </c>
      <c r="C22" s="206">
        <v>44342.75</v>
      </c>
      <c r="D22">
        <v>21</v>
      </c>
    </row>
    <row r="23" spans="1:4" x14ac:dyDescent="0.2">
      <c r="A23">
        <v>5</v>
      </c>
      <c r="B23">
        <v>1</v>
      </c>
      <c r="C23" s="206">
        <v>44335.8125</v>
      </c>
      <c r="D23">
        <v>22</v>
      </c>
    </row>
    <row r="24" spans="1:4" x14ac:dyDescent="0.2">
      <c r="A24">
        <v>5</v>
      </c>
      <c r="B24">
        <v>1</v>
      </c>
      <c r="C24" s="206">
        <v>44335.8125</v>
      </c>
      <c r="D24">
        <v>23</v>
      </c>
    </row>
    <row r="25" spans="1:4" x14ac:dyDescent="0.2">
      <c r="A25">
        <v>5</v>
      </c>
      <c r="B25">
        <v>1</v>
      </c>
      <c r="C25" s="206">
        <v>44335.8125</v>
      </c>
      <c r="D25">
        <v>24</v>
      </c>
    </row>
    <row r="26" spans="1:4" x14ac:dyDescent="0.2">
      <c r="A26">
        <v>6</v>
      </c>
      <c r="B26">
        <v>1</v>
      </c>
      <c r="C26" s="206">
        <v>44340.8125</v>
      </c>
      <c r="D26">
        <v>25</v>
      </c>
    </row>
    <row r="27" spans="1:4" x14ac:dyDescent="0.2">
      <c r="A27">
        <v>6</v>
      </c>
      <c r="B27">
        <v>1</v>
      </c>
      <c r="C27" s="206">
        <v>44340.8125</v>
      </c>
      <c r="D27">
        <v>26</v>
      </c>
    </row>
    <row r="28" spans="1:4" x14ac:dyDescent="0.2">
      <c r="A28">
        <v>6</v>
      </c>
      <c r="B28">
        <v>1</v>
      </c>
      <c r="C28" s="206">
        <v>44340.8125</v>
      </c>
      <c r="D28">
        <v>27</v>
      </c>
    </row>
    <row r="29" spans="1:4" x14ac:dyDescent="0.2">
      <c r="A29">
        <v>3</v>
      </c>
      <c r="B29">
        <v>1</v>
      </c>
      <c r="C29" s="206">
        <v>44328.75</v>
      </c>
      <c r="D29">
        <v>28</v>
      </c>
    </row>
    <row r="30" spans="1:4" x14ac:dyDescent="0.2">
      <c r="A30">
        <v>3</v>
      </c>
      <c r="B30">
        <v>1</v>
      </c>
      <c r="C30" s="206">
        <v>44328.75</v>
      </c>
      <c r="D30">
        <v>29</v>
      </c>
    </row>
    <row r="31" spans="1:4" x14ac:dyDescent="0.2">
      <c r="A31">
        <v>3</v>
      </c>
      <c r="B31">
        <v>1</v>
      </c>
      <c r="C31" s="206">
        <v>44328.75</v>
      </c>
      <c r="D31">
        <v>30</v>
      </c>
    </row>
    <row r="32" spans="1:4" x14ac:dyDescent="0.2">
      <c r="A32">
        <v>4</v>
      </c>
      <c r="B32">
        <v>1</v>
      </c>
      <c r="C32" s="206">
        <v>44343.75</v>
      </c>
      <c r="D32">
        <v>31</v>
      </c>
    </row>
    <row r="33" spans="1:4" x14ac:dyDescent="0.2">
      <c r="A33">
        <v>4</v>
      </c>
      <c r="B33">
        <v>1</v>
      </c>
      <c r="C33" s="206">
        <v>44343.75</v>
      </c>
      <c r="D33">
        <v>32</v>
      </c>
    </row>
    <row r="34" spans="1:4" x14ac:dyDescent="0.2">
      <c r="A34">
        <v>4</v>
      </c>
      <c r="B34">
        <v>1</v>
      </c>
      <c r="C34" s="206">
        <v>44343.75</v>
      </c>
      <c r="D34">
        <v>33</v>
      </c>
    </row>
    <row r="35" spans="1:4" x14ac:dyDescent="0.2">
      <c r="A35">
        <v>5</v>
      </c>
      <c r="B35">
        <v>1</v>
      </c>
      <c r="C35" s="206">
        <v>44329.8125</v>
      </c>
      <c r="D35">
        <v>34</v>
      </c>
    </row>
    <row r="36" spans="1:4" x14ac:dyDescent="0.2">
      <c r="A36">
        <v>5</v>
      </c>
      <c r="B36">
        <v>1</v>
      </c>
      <c r="C36" s="206">
        <v>44329.8125</v>
      </c>
      <c r="D36">
        <v>35</v>
      </c>
    </row>
    <row r="37" spans="1:4" x14ac:dyDescent="0.2">
      <c r="A37">
        <v>5</v>
      </c>
      <c r="B37">
        <v>1</v>
      </c>
      <c r="C37" s="206">
        <v>44329.8125</v>
      </c>
      <c r="D37">
        <v>36</v>
      </c>
    </row>
    <row r="38" spans="1:4" x14ac:dyDescent="0.2">
      <c r="A38">
        <v>6</v>
      </c>
      <c r="B38">
        <v>1</v>
      </c>
      <c r="C38" s="206">
        <v>44340.8125</v>
      </c>
      <c r="D38">
        <v>37</v>
      </c>
    </row>
    <row r="39" spans="1:4" x14ac:dyDescent="0.2">
      <c r="A39">
        <v>6</v>
      </c>
      <c r="B39">
        <v>1</v>
      </c>
      <c r="C39" s="206">
        <v>44340.8125</v>
      </c>
      <c r="D39">
        <v>38</v>
      </c>
    </row>
    <row r="40" spans="1:4" x14ac:dyDescent="0.2">
      <c r="A40">
        <v>6</v>
      </c>
      <c r="B40">
        <v>1</v>
      </c>
      <c r="C40" s="206">
        <v>44340.8125</v>
      </c>
      <c r="D40">
        <v>39</v>
      </c>
    </row>
    <row r="41" spans="1:4" x14ac:dyDescent="0.2">
      <c r="A41">
        <v>3</v>
      </c>
      <c r="B41">
        <v>1</v>
      </c>
      <c r="C41" s="206">
        <v>44337.8125</v>
      </c>
      <c r="D41">
        <v>40</v>
      </c>
    </row>
    <row r="42" spans="1:4" x14ac:dyDescent="0.2">
      <c r="A42">
        <v>3</v>
      </c>
      <c r="B42">
        <v>1</v>
      </c>
      <c r="C42" s="206">
        <v>44337.8125</v>
      </c>
      <c r="D42">
        <v>41</v>
      </c>
    </row>
    <row r="43" spans="1:4" x14ac:dyDescent="0.2">
      <c r="A43">
        <v>3</v>
      </c>
      <c r="B43">
        <v>1</v>
      </c>
      <c r="C43" s="206">
        <v>44337.8125</v>
      </c>
      <c r="D43">
        <v>42</v>
      </c>
    </row>
    <row r="44" spans="1:4" x14ac:dyDescent="0.2">
      <c r="A44">
        <v>4</v>
      </c>
      <c r="B44">
        <v>1</v>
      </c>
      <c r="C44" s="206">
        <v>44343.8125</v>
      </c>
      <c r="D44">
        <v>43</v>
      </c>
    </row>
    <row r="45" spans="1:4" x14ac:dyDescent="0.2">
      <c r="A45">
        <v>4</v>
      </c>
      <c r="B45">
        <v>1</v>
      </c>
      <c r="C45" s="206">
        <v>44343.8125</v>
      </c>
      <c r="D45">
        <v>44</v>
      </c>
    </row>
    <row r="46" spans="1:4" x14ac:dyDescent="0.2">
      <c r="A46">
        <v>4</v>
      </c>
      <c r="B46">
        <v>1</v>
      </c>
      <c r="C46" s="206">
        <v>44343.8125</v>
      </c>
      <c r="D46">
        <v>45</v>
      </c>
    </row>
    <row r="47" spans="1:4" x14ac:dyDescent="0.2">
      <c r="A47">
        <v>5</v>
      </c>
      <c r="B47">
        <v>1</v>
      </c>
      <c r="C47" s="206">
        <v>44336.8125</v>
      </c>
      <c r="D47">
        <v>46</v>
      </c>
    </row>
    <row r="48" spans="1:4" x14ac:dyDescent="0.2">
      <c r="A48">
        <v>5</v>
      </c>
      <c r="B48">
        <v>1</v>
      </c>
      <c r="C48" s="206">
        <v>44336.8125</v>
      </c>
      <c r="D48">
        <v>47</v>
      </c>
    </row>
    <row r="49" spans="1:4" x14ac:dyDescent="0.2">
      <c r="A49">
        <v>5</v>
      </c>
      <c r="B49">
        <v>1</v>
      </c>
      <c r="C49" s="206">
        <v>44336.8125</v>
      </c>
      <c r="D49">
        <v>48</v>
      </c>
    </row>
    <row r="50" spans="1:4" x14ac:dyDescent="0.2">
      <c r="A50">
        <v>3</v>
      </c>
      <c r="B50">
        <v>1</v>
      </c>
      <c r="C50" s="206">
        <v>44330.8125</v>
      </c>
      <c r="D50">
        <v>49</v>
      </c>
    </row>
    <row r="51" spans="1:4" x14ac:dyDescent="0.2">
      <c r="A51">
        <v>3</v>
      </c>
      <c r="B51">
        <v>1</v>
      </c>
      <c r="C51" s="206">
        <v>44330.8125</v>
      </c>
      <c r="D51">
        <v>50</v>
      </c>
    </row>
    <row r="52" spans="1:4" x14ac:dyDescent="0.2">
      <c r="A52">
        <v>3</v>
      </c>
      <c r="B52">
        <v>1</v>
      </c>
      <c r="C52" s="206">
        <v>44330.8125</v>
      </c>
      <c r="D52">
        <v>51</v>
      </c>
    </row>
    <row r="53" spans="1:4" x14ac:dyDescent="0.2">
      <c r="A53">
        <v>3</v>
      </c>
      <c r="B53">
        <v>1</v>
      </c>
      <c r="C53" s="206">
        <v>44334.75</v>
      </c>
      <c r="D53">
        <v>52</v>
      </c>
    </row>
    <row r="54" spans="1:4" x14ac:dyDescent="0.2">
      <c r="A54">
        <v>3</v>
      </c>
      <c r="B54">
        <v>1</v>
      </c>
      <c r="C54" s="206">
        <v>44334.75</v>
      </c>
      <c r="D54">
        <v>53</v>
      </c>
    </row>
    <row r="55" spans="1:4" x14ac:dyDescent="0.2">
      <c r="A55">
        <v>3</v>
      </c>
      <c r="B55">
        <v>1</v>
      </c>
      <c r="C55" s="206">
        <v>44334.75</v>
      </c>
      <c r="D55">
        <v>54</v>
      </c>
    </row>
    <row r="56" spans="1:4" x14ac:dyDescent="0.2">
      <c r="A56">
        <v>3</v>
      </c>
      <c r="B56">
        <v>1</v>
      </c>
      <c r="C56" s="206">
        <v>44329.75</v>
      </c>
      <c r="D56">
        <v>55</v>
      </c>
    </row>
    <row r="57" spans="1:4" x14ac:dyDescent="0.2">
      <c r="A57">
        <v>3</v>
      </c>
      <c r="B57">
        <v>1</v>
      </c>
      <c r="C57" s="206">
        <v>44329.75</v>
      </c>
      <c r="D57">
        <v>56</v>
      </c>
    </row>
    <row r="58" spans="1:4" x14ac:dyDescent="0.2">
      <c r="A58">
        <v>3</v>
      </c>
      <c r="B58">
        <v>1</v>
      </c>
      <c r="C58" s="206">
        <v>44329.75</v>
      </c>
      <c r="D58">
        <v>57</v>
      </c>
    </row>
    <row r="59" spans="1:4" x14ac:dyDescent="0.2">
      <c r="A59">
        <v>3</v>
      </c>
      <c r="B59">
        <v>1</v>
      </c>
      <c r="C59" s="206">
        <v>44326.75</v>
      </c>
      <c r="D59">
        <v>58</v>
      </c>
    </row>
    <row r="60" spans="1:4" x14ac:dyDescent="0.2">
      <c r="A60">
        <v>3</v>
      </c>
      <c r="B60">
        <v>1</v>
      </c>
      <c r="C60" s="206">
        <v>44326.75</v>
      </c>
      <c r="D60">
        <v>59</v>
      </c>
    </row>
    <row r="61" spans="1:4" x14ac:dyDescent="0.2">
      <c r="A61">
        <v>3</v>
      </c>
      <c r="B61">
        <v>1</v>
      </c>
      <c r="C61" s="206">
        <v>44326.75</v>
      </c>
      <c r="D61">
        <v>60</v>
      </c>
    </row>
    <row r="62" spans="1:4" x14ac:dyDescent="0.2">
      <c r="A62">
        <v>3</v>
      </c>
      <c r="B62">
        <v>1</v>
      </c>
      <c r="C62" s="206">
        <v>44326.75</v>
      </c>
      <c r="D62">
        <v>61</v>
      </c>
    </row>
    <row r="63" spans="1:4" x14ac:dyDescent="0.2">
      <c r="A63">
        <v>3</v>
      </c>
      <c r="B63">
        <v>1</v>
      </c>
      <c r="C63" s="206">
        <v>44326.75</v>
      </c>
      <c r="D63">
        <v>62</v>
      </c>
    </row>
    <row r="64" spans="1:4" x14ac:dyDescent="0.2">
      <c r="A64">
        <v>3</v>
      </c>
      <c r="B64">
        <v>1</v>
      </c>
      <c r="C64" s="206">
        <v>44326.75</v>
      </c>
      <c r="D64">
        <v>63</v>
      </c>
    </row>
    <row r="65" spans="1:4" x14ac:dyDescent="0.2">
      <c r="A65">
        <v>4</v>
      </c>
      <c r="B65">
        <v>1</v>
      </c>
      <c r="C65" s="206">
        <v>44344.8125</v>
      </c>
      <c r="D65">
        <v>64</v>
      </c>
    </row>
    <row r="66" spans="1:4" x14ac:dyDescent="0.2">
      <c r="A66">
        <v>4</v>
      </c>
      <c r="B66">
        <v>1</v>
      </c>
      <c r="C66" s="206">
        <v>44344.8125</v>
      </c>
      <c r="D66">
        <v>65</v>
      </c>
    </row>
    <row r="67" spans="1:4" x14ac:dyDescent="0.2">
      <c r="A67">
        <v>4</v>
      </c>
      <c r="B67">
        <v>1</v>
      </c>
      <c r="C67" s="206">
        <v>44344.8125</v>
      </c>
      <c r="D67">
        <v>66</v>
      </c>
    </row>
    <row r="68" spans="1:4" x14ac:dyDescent="0.2">
      <c r="A68">
        <v>4</v>
      </c>
      <c r="B68">
        <v>1</v>
      </c>
      <c r="C68" s="206">
        <v>44344.75</v>
      </c>
      <c r="D68">
        <v>67</v>
      </c>
    </row>
    <row r="69" spans="1:4" x14ac:dyDescent="0.2">
      <c r="A69">
        <v>4</v>
      </c>
      <c r="B69">
        <v>1</v>
      </c>
      <c r="C69" s="206">
        <v>44344.75</v>
      </c>
      <c r="D69">
        <v>68</v>
      </c>
    </row>
    <row r="70" spans="1:4" x14ac:dyDescent="0.2">
      <c r="A70">
        <v>4</v>
      </c>
      <c r="B70">
        <v>1</v>
      </c>
      <c r="C70" s="206">
        <v>44344.75</v>
      </c>
      <c r="D70">
        <v>69</v>
      </c>
    </row>
    <row r="71" spans="1:4" x14ac:dyDescent="0.2">
      <c r="A71">
        <v>4</v>
      </c>
      <c r="B71">
        <v>1</v>
      </c>
      <c r="C71" s="206">
        <v>44341.75</v>
      </c>
      <c r="D71">
        <v>70</v>
      </c>
    </row>
    <row r="72" spans="1:4" x14ac:dyDescent="0.2">
      <c r="A72">
        <v>4</v>
      </c>
      <c r="B72">
        <v>1</v>
      </c>
      <c r="C72" s="206">
        <v>44341.75</v>
      </c>
      <c r="D72">
        <v>71</v>
      </c>
    </row>
    <row r="73" spans="1:4" x14ac:dyDescent="0.2">
      <c r="A73">
        <v>4</v>
      </c>
      <c r="B73">
        <v>1</v>
      </c>
      <c r="C73" s="206">
        <v>44341.75</v>
      </c>
      <c r="D73">
        <v>72</v>
      </c>
    </row>
    <row r="74" spans="1:4" x14ac:dyDescent="0.2">
      <c r="A74">
        <v>5</v>
      </c>
      <c r="B74">
        <v>1</v>
      </c>
      <c r="C74" s="206">
        <v>44336.8125</v>
      </c>
      <c r="D74">
        <v>73</v>
      </c>
    </row>
    <row r="75" spans="1:4" x14ac:dyDescent="0.2">
      <c r="A75">
        <v>5</v>
      </c>
      <c r="B75">
        <v>1</v>
      </c>
      <c r="C75" s="206">
        <v>44336.8125</v>
      </c>
      <c r="D75">
        <v>74</v>
      </c>
    </row>
    <row r="76" spans="1:4" x14ac:dyDescent="0.2">
      <c r="A76">
        <v>5</v>
      </c>
      <c r="B76">
        <v>1</v>
      </c>
      <c r="C76" s="206">
        <v>44336.8125</v>
      </c>
      <c r="D76">
        <v>75</v>
      </c>
    </row>
    <row r="77" spans="1:4" x14ac:dyDescent="0.2">
      <c r="A77">
        <v>5</v>
      </c>
      <c r="B77">
        <v>1</v>
      </c>
      <c r="C77" s="206">
        <v>44336.75</v>
      </c>
      <c r="D77">
        <v>76</v>
      </c>
    </row>
    <row r="78" spans="1:4" x14ac:dyDescent="0.2">
      <c r="A78">
        <v>5</v>
      </c>
      <c r="B78">
        <v>1</v>
      </c>
      <c r="C78" s="206">
        <v>44336.75</v>
      </c>
      <c r="D78">
        <v>77</v>
      </c>
    </row>
    <row r="79" spans="1:4" x14ac:dyDescent="0.2">
      <c r="A79">
        <v>5</v>
      </c>
      <c r="B79">
        <v>1</v>
      </c>
      <c r="C79" s="206">
        <v>44336.75</v>
      </c>
      <c r="D79">
        <v>78</v>
      </c>
    </row>
    <row r="80" spans="1:4" x14ac:dyDescent="0.2">
      <c r="A80">
        <v>6</v>
      </c>
      <c r="B80">
        <v>1</v>
      </c>
      <c r="C80" s="206">
        <v>44333.75</v>
      </c>
      <c r="D80">
        <v>79</v>
      </c>
    </row>
    <row r="81" spans="1:4" x14ac:dyDescent="0.2">
      <c r="A81">
        <v>6</v>
      </c>
      <c r="B81">
        <v>1</v>
      </c>
      <c r="C81" s="206">
        <v>44333.75</v>
      </c>
      <c r="D81">
        <v>80</v>
      </c>
    </row>
    <row r="82" spans="1:4" x14ac:dyDescent="0.2">
      <c r="A82">
        <v>6</v>
      </c>
      <c r="B82">
        <v>1</v>
      </c>
      <c r="C82" s="206">
        <v>44333.75</v>
      </c>
      <c r="D82">
        <v>81</v>
      </c>
    </row>
    <row r="83" spans="1:4" x14ac:dyDescent="0.2">
      <c r="A83">
        <v>6</v>
      </c>
      <c r="B83">
        <v>1</v>
      </c>
      <c r="C83" s="206">
        <v>44333.75</v>
      </c>
      <c r="D83">
        <v>82</v>
      </c>
    </row>
    <row r="84" spans="1:4" x14ac:dyDescent="0.2">
      <c r="A84">
        <v>3</v>
      </c>
      <c r="B84">
        <v>1</v>
      </c>
      <c r="C84" s="206">
        <v>44328.75</v>
      </c>
      <c r="D84">
        <v>83</v>
      </c>
    </row>
    <row r="85" spans="1:4" x14ac:dyDescent="0.2">
      <c r="A85">
        <v>3</v>
      </c>
      <c r="B85">
        <v>1</v>
      </c>
      <c r="C85" s="206">
        <v>44328.75</v>
      </c>
      <c r="D85">
        <v>84</v>
      </c>
    </row>
    <row r="86" spans="1:4" x14ac:dyDescent="0.2">
      <c r="A86">
        <v>3</v>
      </c>
      <c r="B86">
        <v>1</v>
      </c>
      <c r="C86" s="206">
        <v>44328.75</v>
      </c>
      <c r="D86">
        <v>85</v>
      </c>
    </row>
    <row r="87" spans="1:4" x14ac:dyDescent="0.2">
      <c r="A87">
        <v>4</v>
      </c>
      <c r="B87">
        <v>1</v>
      </c>
      <c r="C87" s="206">
        <v>44343.75</v>
      </c>
      <c r="D87">
        <v>86</v>
      </c>
    </row>
    <row r="88" spans="1:4" x14ac:dyDescent="0.2">
      <c r="A88">
        <v>4</v>
      </c>
      <c r="B88">
        <v>1</v>
      </c>
      <c r="C88" s="206">
        <v>44343.75</v>
      </c>
      <c r="D88">
        <v>87</v>
      </c>
    </row>
    <row r="89" spans="1:4" x14ac:dyDescent="0.2">
      <c r="A89">
        <v>4</v>
      </c>
      <c r="B89">
        <v>1</v>
      </c>
      <c r="C89" s="206">
        <v>44343.75</v>
      </c>
      <c r="D89">
        <v>88</v>
      </c>
    </row>
    <row r="90" spans="1:4" x14ac:dyDescent="0.2">
      <c r="A90">
        <v>6</v>
      </c>
      <c r="B90">
        <v>1</v>
      </c>
      <c r="C90" s="206">
        <v>44334.8125</v>
      </c>
      <c r="D90">
        <v>89</v>
      </c>
    </row>
    <row r="91" spans="1:4" x14ac:dyDescent="0.2">
      <c r="A91">
        <v>6</v>
      </c>
      <c r="B91">
        <v>1</v>
      </c>
      <c r="C91" s="206">
        <v>44334.8125</v>
      </c>
      <c r="D91">
        <v>90</v>
      </c>
    </row>
    <row r="92" spans="1:4" x14ac:dyDescent="0.2">
      <c r="A92">
        <v>6</v>
      </c>
      <c r="B92">
        <v>1</v>
      </c>
      <c r="C92" s="206">
        <v>44334.8125</v>
      </c>
      <c r="D92">
        <v>91</v>
      </c>
    </row>
    <row r="93" spans="1:4" x14ac:dyDescent="0.2">
      <c r="A93">
        <v>3</v>
      </c>
      <c r="B93">
        <v>1</v>
      </c>
      <c r="C93" s="206">
        <v>44327.75</v>
      </c>
      <c r="D93">
        <v>92</v>
      </c>
    </row>
    <row r="94" spans="1:4" x14ac:dyDescent="0.2">
      <c r="A94">
        <v>3</v>
      </c>
      <c r="B94">
        <v>1</v>
      </c>
      <c r="C94" s="206">
        <v>44327.75</v>
      </c>
      <c r="D94">
        <v>93</v>
      </c>
    </row>
    <row r="95" spans="1:4" x14ac:dyDescent="0.2">
      <c r="A95">
        <v>3</v>
      </c>
      <c r="B95">
        <v>1</v>
      </c>
      <c r="C95" s="206">
        <v>44327.75</v>
      </c>
      <c r="D95">
        <v>94</v>
      </c>
    </row>
    <row r="96" spans="1:4" x14ac:dyDescent="0.2">
      <c r="A96">
        <v>4</v>
      </c>
      <c r="B96">
        <v>1</v>
      </c>
      <c r="C96" s="206">
        <v>44340.75</v>
      </c>
      <c r="D96">
        <v>95</v>
      </c>
    </row>
    <row r="97" spans="1:4" x14ac:dyDescent="0.2">
      <c r="A97">
        <v>4</v>
      </c>
      <c r="B97">
        <v>1</v>
      </c>
      <c r="C97" s="206">
        <v>44340.75</v>
      </c>
      <c r="D97">
        <v>96</v>
      </c>
    </row>
    <row r="98" spans="1:4" x14ac:dyDescent="0.2">
      <c r="A98">
        <v>4</v>
      </c>
      <c r="B98">
        <v>1</v>
      </c>
      <c r="C98" s="206">
        <v>44340.75</v>
      </c>
      <c r="D98">
        <v>97</v>
      </c>
    </row>
    <row r="99" spans="1:4" x14ac:dyDescent="0.2">
      <c r="A99">
        <v>5</v>
      </c>
      <c r="B99">
        <v>1</v>
      </c>
      <c r="C99" s="206">
        <v>44326.8125</v>
      </c>
      <c r="D99">
        <v>98</v>
      </c>
    </row>
    <row r="100" spans="1:4" x14ac:dyDescent="0.2">
      <c r="A100">
        <v>5</v>
      </c>
      <c r="B100">
        <v>1</v>
      </c>
      <c r="C100" s="206">
        <v>44326.8125</v>
      </c>
      <c r="D100">
        <v>99</v>
      </c>
    </row>
    <row r="101" spans="1:4" x14ac:dyDescent="0.2">
      <c r="A101">
        <v>5</v>
      </c>
      <c r="B101">
        <v>1</v>
      </c>
      <c r="C101" s="206">
        <v>44326.8125</v>
      </c>
      <c r="D101">
        <v>100</v>
      </c>
    </row>
    <row r="102" spans="1:4" x14ac:dyDescent="0.2">
      <c r="A102">
        <v>4</v>
      </c>
      <c r="B102">
        <v>1</v>
      </c>
      <c r="C102" s="206">
        <v>44342.75</v>
      </c>
      <c r="D102">
        <v>101</v>
      </c>
    </row>
    <row r="103" spans="1:4" x14ac:dyDescent="0.2">
      <c r="A103">
        <v>4</v>
      </c>
      <c r="B103">
        <v>1</v>
      </c>
      <c r="C103" s="206">
        <v>44342.75</v>
      </c>
      <c r="D103">
        <v>102</v>
      </c>
    </row>
    <row r="104" spans="1:4" x14ac:dyDescent="0.2">
      <c r="A104">
        <v>4</v>
      </c>
      <c r="B104">
        <v>1</v>
      </c>
      <c r="C104" s="206">
        <v>44342.75</v>
      </c>
      <c r="D104">
        <v>103</v>
      </c>
    </row>
    <row r="105" spans="1:4" x14ac:dyDescent="0.2">
      <c r="A105">
        <v>4</v>
      </c>
      <c r="B105">
        <v>1</v>
      </c>
      <c r="C105" s="206">
        <v>44343.75</v>
      </c>
      <c r="D105">
        <v>104</v>
      </c>
    </row>
    <row r="106" spans="1:4" x14ac:dyDescent="0.2">
      <c r="A106">
        <v>4</v>
      </c>
      <c r="B106">
        <v>1</v>
      </c>
      <c r="C106" s="206">
        <v>44343.75</v>
      </c>
      <c r="D106">
        <v>105</v>
      </c>
    </row>
    <row r="107" spans="1:4" x14ac:dyDescent="0.2">
      <c r="A107">
        <v>4</v>
      </c>
      <c r="B107">
        <v>1</v>
      </c>
      <c r="C107" s="206">
        <v>44343.75</v>
      </c>
      <c r="D107">
        <v>106</v>
      </c>
    </row>
    <row r="108" spans="1:4" x14ac:dyDescent="0.2">
      <c r="A108">
        <v>6</v>
      </c>
      <c r="B108">
        <v>1</v>
      </c>
      <c r="C108" s="206">
        <v>44334.8125</v>
      </c>
      <c r="D108">
        <v>107</v>
      </c>
    </row>
    <row r="109" spans="1:4" x14ac:dyDescent="0.2">
      <c r="A109">
        <v>6</v>
      </c>
      <c r="B109">
        <v>1</v>
      </c>
      <c r="C109" s="206">
        <v>44334.8125</v>
      </c>
      <c r="D109">
        <v>108</v>
      </c>
    </row>
    <row r="110" spans="1:4" x14ac:dyDescent="0.2">
      <c r="A110">
        <v>6</v>
      </c>
      <c r="B110">
        <v>1</v>
      </c>
      <c r="C110" s="206">
        <v>44334.8125</v>
      </c>
      <c r="D110">
        <v>109</v>
      </c>
    </row>
    <row r="111" spans="1:4" x14ac:dyDescent="0.2">
      <c r="A111">
        <v>3</v>
      </c>
      <c r="B111">
        <v>1</v>
      </c>
      <c r="C111" s="206">
        <v>44337.8125</v>
      </c>
      <c r="D111">
        <v>110</v>
      </c>
    </row>
    <row r="112" spans="1:4" x14ac:dyDescent="0.2">
      <c r="A112">
        <v>3</v>
      </c>
      <c r="B112">
        <v>1</v>
      </c>
      <c r="C112" s="206">
        <v>44337.8125</v>
      </c>
      <c r="D112">
        <v>111</v>
      </c>
    </row>
    <row r="113" spans="1:4" x14ac:dyDescent="0.2">
      <c r="A113">
        <v>3</v>
      </c>
      <c r="B113">
        <v>1</v>
      </c>
      <c r="C113" s="206">
        <v>44337.8125</v>
      </c>
      <c r="D113">
        <v>112</v>
      </c>
    </row>
    <row r="114" spans="1:4" x14ac:dyDescent="0.2">
      <c r="A114">
        <v>4</v>
      </c>
      <c r="B114">
        <v>1</v>
      </c>
      <c r="C114" s="206">
        <v>44343.8125</v>
      </c>
      <c r="D114">
        <v>113</v>
      </c>
    </row>
    <row r="115" spans="1:4" x14ac:dyDescent="0.2">
      <c r="A115">
        <v>4</v>
      </c>
      <c r="B115">
        <v>1</v>
      </c>
      <c r="C115" s="206">
        <v>44343.8125</v>
      </c>
      <c r="D115">
        <v>114</v>
      </c>
    </row>
    <row r="116" spans="1:4" x14ac:dyDescent="0.2">
      <c r="A116">
        <v>4</v>
      </c>
      <c r="B116">
        <v>1</v>
      </c>
      <c r="C116" s="206">
        <v>44343.8125</v>
      </c>
      <c r="D116">
        <v>115</v>
      </c>
    </row>
    <row r="117" spans="1:4" x14ac:dyDescent="0.2">
      <c r="A117">
        <v>5</v>
      </c>
      <c r="B117">
        <v>1</v>
      </c>
      <c r="C117" s="206">
        <v>44329.8125</v>
      </c>
      <c r="D117">
        <v>116</v>
      </c>
    </row>
    <row r="118" spans="1:4" x14ac:dyDescent="0.2">
      <c r="A118">
        <v>5</v>
      </c>
      <c r="B118">
        <v>1</v>
      </c>
      <c r="C118" s="206">
        <v>44329.8125</v>
      </c>
      <c r="D118">
        <v>117</v>
      </c>
    </row>
    <row r="119" spans="1:4" x14ac:dyDescent="0.2">
      <c r="A119">
        <v>5</v>
      </c>
      <c r="B119">
        <v>1</v>
      </c>
      <c r="C119" s="206">
        <v>44329.8125</v>
      </c>
      <c r="D119">
        <v>118</v>
      </c>
    </row>
    <row r="120" spans="1:4" x14ac:dyDescent="0.2">
      <c r="A120">
        <v>6</v>
      </c>
      <c r="B120">
        <v>1</v>
      </c>
      <c r="C120" s="206">
        <v>44341.8125</v>
      </c>
      <c r="D120">
        <v>119</v>
      </c>
    </row>
    <row r="121" spans="1:4" x14ac:dyDescent="0.2">
      <c r="A121">
        <v>6</v>
      </c>
      <c r="B121">
        <v>1</v>
      </c>
      <c r="C121" s="206">
        <v>44341.8125</v>
      </c>
      <c r="D121">
        <v>120</v>
      </c>
    </row>
    <row r="122" spans="1:4" x14ac:dyDescent="0.2">
      <c r="A122">
        <v>6</v>
      </c>
      <c r="B122">
        <v>1</v>
      </c>
      <c r="C122" s="206">
        <v>44341.8125</v>
      </c>
      <c r="D122">
        <v>121</v>
      </c>
    </row>
    <row r="123" spans="1:4" x14ac:dyDescent="0.2">
      <c r="A123">
        <v>3</v>
      </c>
      <c r="B123">
        <v>1</v>
      </c>
      <c r="C123" s="206">
        <v>44334.75</v>
      </c>
      <c r="D123">
        <v>122</v>
      </c>
    </row>
    <row r="124" spans="1:4" x14ac:dyDescent="0.2">
      <c r="A124">
        <v>3</v>
      </c>
      <c r="B124">
        <v>1</v>
      </c>
      <c r="C124" s="206">
        <v>44334.75</v>
      </c>
      <c r="D124">
        <v>123</v>
      </c>
    </row>
    <row r="125" spans="1:4" x14ac:dyDescent="0.2">
      <c r="A125">
        <v>3</v>
      </c>
      <c r="B125">
        <v>1</v>
      </c>
      <c r="C125" s="206">
        <v>44334.75</v>
      </c>
      <c r="D125">
        <v>124</v>
      </c>
    </row>
    <row r="126" spans="1:4" x14ac:dyDescent="0.2">
      <c r="A126">
        <v>3</v>
      </c>
      <c r="B126">
        <v>1</v>
      </c>
      <c r="C126" s="206">
        <v>44329.75</v>
      </c>
      <c r="D126">
        <v>125</v>
      </c>
    </row>
    <row r="127" spans="1:4" x14ac:dyDescent="0.2">
      <c r="A127">
        <v>3</v>
      </c>
      <c r="B127">
        <v>1</v>
      </c>
      <c r="C127" s="206">
        <v>44329.75</v>
      </c>
      <c r="D127">
        <v>126</v>
      </c>
    </row>
    <row r="128" spans="1:4" x14ac:dyDescent="0.2">
      <c r="A128">
        <v>3</v>
      </c>
      <c r="B128">
        <v>1</v>
      </c>
      <c r="C128" s="206">
        <v>44329.75</v>
      </c>
      <c r="D128">
        <v>127</v>
      </c>
    </row>
    <row r="129" spans="1:4" x14ac:dyDescent="0.2">
      <c r="A129">
        <v>4</v>
      </c>
      <c r="B129">
        <v>1</v>
      </c>
      <c r="C129" s="206">
        <v>44344.8125</v>
      </c>
      <c r="D129">
        <v>128</v>
      </c>
    </row>
    <row r="130" spans="1:4" x14ac:dyDescent="0.2">
      <c r="A130">
        <v>4</v>
      </c>
      <c r="B130">
        <v>1</v>
      </c>
      <c r="C130" s="206">
        <v>44344.8125</v>
      </c>
      <c r="D130">
        <v>129</v>
      </c>
    </row>
    <row r="131" spans="1:4" x14ac:dyDescent="0.2">
      <c r="A131">
        <v>4</v>
      </c>
      <c r="B131">
        <v>1</v>
      </c>
      <c r="C131" s="206">
        <v>44344.8125</v>
      </c>
      <c r="D131">
        <v>130</v>
      </c>
    </row>
    <row r="132" spans="1:4" x14ac:dyDescent="0.2">
      <c r="A132">
        <v>4</v>
      </c>
      <c r="B132">
        <v>1</v>
      </c>
      <c r="C132" s="206">
        <v>44344.75</v>
      </c>
      <c r="D132">
        <v>131</v>
      </c>
    </row>
    <row r="133" spans="1:4" x14ac:dyDescent="0.2">
      <c r="A133">
        <v>4</v>
      </c>
      <c r="B133">
        <v>1</v>
      </c>
      <c r="C133" s="206">
        <v>44344.75</v>
      </c>
      <c r="D133">
        <v>132</v>
      </c>
    </row>
    <row r="134" spans="1:4" x14ac:dyDescent="0.2">
      <c r="A134">
        <v>4</v>
      </c>
      <c r="B134">
        <v>1</v>
      </c>
      <c r="C134" s="206">
        <v>44344.75</v>
      </c>
      <c r="D134">
        <v>133</v>
      </c>
    </row>
    <row r="135" spans="1:4" x14ac:dyDescent="0.2">
      <c r="A135">
        <v>5</v>
      </c>
      <c r="B135">
        <v>1</v>
      </c>
      <c r="C135" s="206">
        <v>44336.8125</v>
      </c>
      <c r="D135">
        <v>134</v>
      </c>
    </row>
    <row r="136" spans="1:4" x14ac:dyDescent="0.2">
      <c r="A136">
        <v>5</v>
      </c>
      <c r="B136">
        <v>1</v>
      </c>
      <c r="C136" s="206">
        <v>44336.8125</v>
      </c>
      <c r="D136">
        <v>135</v>
      </c>
    </row>
    <row r="137" spans="1:4" x14ac:dyDescent="0.2">
      <c r="A137">
        <v>5</v>
      </c>
      <c r="B137">
        <v>1</v>
      </c>
      <c r="C137" s="206">
        <v>44336.8125</v>
      </c>
      <c r="D137">
        <v>136</v>
      </c>
    </row>
    <row r="138" spans="1:4" x14ac:dyDescent="0.2">
      <c r="A138">
        <v>5</v>
      </c>
      <c r="B138">
        <v>1</v>
      </c>
      <c r="C138" s="206">
        <v>44336.75</v>
      </c>
      <c r="D138">
        <v>137</v>
      </c>
    </row>
    <row r="139" spans="1:4" x14ac:dyDescent="0.2">
      <c r="A139">
        <v>5</v>
      </c>
      <c r="B139">
        <v>1</v>
      </c>
      <c r="C139" s="206">
        <v>44336.75</v>
      </c>
      <c r="D139">
        <v>138</v>
      </c>
    </row>
    <row r="140" spans="1:4" x14ac:dyDescent="0.2">
      <c r="A140">
        <v>5</v>
      </c>
      <c r="B140">
        <v>1</v>
      </c>
      <c r="C140" s="206">
        <v>44336.75</v>
      </c>
      <c r="D140">
        <v>139</v>
      </c>
    </row>
    <row r="141" spans="1:4" x14ac:dyDescent="0.2">
      <c r="A141">
        <v>6</v>
      </c>
      <c r="B141">
        <v>1</v>
      </c>
      <c r="C141" s="206">
        <v>44341.8125</v>
      </c>
      <c r="D141">
        <v>140</v>
      </c>
    </row>
    <row r="142" spans="1:4" x14ac:dyDescent="0.2">
      <c r="A142">
        <v>6</v>
      </c>
      <c r="B142">
        <v>1</v>
      </c>
      <c r="C142" s="206">
        <v>44341.8125</v>
      </c>
      <c r="D142">
        <v>141</v>
      </c>
    </row>
    <row r="143" spans="1:4" x14ac:dyDescent="0.2">
      <c r="A143">
        <v>6</v>
      </c>
      <c r="B143">
        <v>1</v>
      </c>
      <c r="C143" s="206">
        <v>44341.8125</v>
      </c>
      <c r="D143">
        <v>142</v>
      </c>
    </row>
    <row r="144" spans="1:4" x14ac:dyDescent="0.2">
      <c r="A144">
        <v>6</v>
      </c>
      <c r="B144">
        <v>1</v>
      </c>
      <c r="C144" s="206">
        <v>44341.8125</v>
      </c>
      <c r="D144">
        <v>143</v>
      </c>
    </row>
    <row r="145" spans="1:4" x14ac:dyDescent="0.2">
      <c r="A145">
        <v>5</v>
      </c>
      <c r="B145">
        <v>1</v>
      </c>
      <c r="C145" s="206">
        <v>44326.8125</v>
      </c>
      <c r="D145">
        <v>144</v>
      </c>
    </row>
    <row r="146" spans="1:4" x14ac:dyDescent="0.2">
      <c r="A146">
        <v>5</v>
      </c>
      <c r="B146">
        <v>1</v>
      </c>
      <c r="C146" s="206">
        <v>44326.8125</v>
      </c>
      <c r="D146">
        <v>145</v>
      </c>
    </row>
    <row r="147" spans="1:4" x14ac:dyDescent="0.2">
      <c r="A147">
        <v>5</v>
      </c>
      <c r="B147">
        <v>1</v>
      </c>
      <c r="C147" s="206">
        <v>44326.8125</v>
      </c>
      <c r="D147">
        <v>146</v>
      </c>
    </row>
    <row r="148" spans="1:4" x14ac:dyDescent="0.2">
      <c r="A148">
        <v>3</v>
      </c>
      <c r="B148">
        <v>1</v>
      </c>
      <c r="C148" s="206">
        <v>44330.8125</v>
      </c>
      <c r="D148">
        <v>147</v>
      </c>
    </row>
    <row r="149" spans="1:4" x14ac:dyDescent="0.2">
      <c r="A149">
        <v>3</v>
      </c>
      <c r="B149">
        <v>1</v>
      </c>
      <c r="C149" s="206">
        <v>44330.8125</v>
      </c>
      <c r="D149">
        <v>148</v>
      </c>
    </row>
    <row r="150" spans="1:4" x14ac:dyDescent="0.2">
      <c r="A150">
        <v>3</v>
      </c>
      <c r="B150">
        <v>1</v>
      </c>
      <c r="C150" s="206">
        <v>44330.8125</v>
      </c>
      <c r="D150">
        <v>149</v>
      </c>
    </row>
    <row r="151" spans="1:4" x14ac:dyDescent="0.2">
      <c r="A151">
        <v>3</v>
      </c>
      <c r="B151">
        <v>1</v>
      </c>
      <c r="C151" s="206">
        <v>44330.75</v>
      </c>
      <c r="D151">
        <v>150</v>
      </c>
    </row>
    <row r="152" spans="1:4" x14ac:dyDescent="0.2">
      <c r="A152">
        <v>4</v>
      </c>
      <c r="B152">
        <v>1</v>
      </c>
      <c r="C152" s="206">
        <v>44342.75</v>
      </c>
      <c r="D152">
        <v>151</v>
      </c>
    </row>
    <row r="153" spans="1:4" x14ac:dyDescent="0.2">
      <c r="A153">
        <v>4</v>
      </c>
      <c r="B153">
        <v>1</v>
      </c>
      <c r="C153" s="206">
        <v>44342.75</v>
      </c>
      <c r="D153">
        <v>152</v>
      </c>
    </row>
    <row r="154" spans="1:4" x14ac:dyDescent="0.2">
      <c r="A154">
        <v>4</v>
      </c>
      <c r="B154">
        <v>1</v>
      </c>
      <c r="C154" s="206">
        <v>44342.75</v>
      </c>
      <c r="D154">
        <v>153</v>
      </c>
    </row>
    <row r="155" spans="1:4" x14ac:dyDescent="0.2">
      <c r="A155">
        <v>5</v>
      </c>
      <c r="B155">
        <v>1</v>
      </c>
      <c r="C155" s="206">
        <v>44329.8125</v>
      </c>
      <c r="D155">
        <v>154</v>
      </c>
    </row>
    <row r="156" spans="1:4" x14ac:dyDescent="0.2">
      <c r="A156">
        <v>5</v>
      </c>
      <c r="B156">
        <v>1</v>
      </c>
      <c r="C156" s="206">
        <v>44329.8125</v>
      </c>
      <c r="D156">
        <v>155</v>
      </c>
    </row>
    <row r="157" spans="1:4" x14ac:dyDescent="0.2">
      <c r="A157">
        <v>5</v>
      </c>
      <c r="B157">
        <v>1</v>
      </c>
      <c r="C157" s="206">
        <v>44329.8125</v>
      </c>
      <c r="D157">
        <v>156</v>
      </c>
    </row>
    <row r="158" spans="1:4" x14ac:dyDescent="0.2">
      <c r="A158">
        <v>6</v>
      </c>
      <c r="B158">
        <v>1</v>
      </c>
      <c r="C158" s="206">
        <v>44340.8125</v>
      </c>
      <c r="D158">
        <v>157</v>
      </c>
    </row>
    <row r="159" spans="1:4" x14ac:dyDescent="0.2">
      <c r="A159">
        <v>6</v>
      </c>
      <c r="B159">
        <v>1</v>
      </c>
      <c r="C159" s="206">
        <v>44340.8125</v>
      </c>
      <c r="D159">
        <v>158</v>
      </c>
    </row>
    <row r="160" spans="1:4" x14ac:dyDescent="0.2">
      <c r="A160">
        <v>6</v>
      </c>
      <c r="B160">
        <v>1</v>
      </c>
      <c r="C160" s="206">
        <v>44340.8125</v>
      </c>
      <c r="D160">
        <v>159</v>
      </c>
    </row>
    <row r="161" spans="1:4" x14ac:dyDescent="0.2">
      <c r="A161">
        <v>3</v>
      </c>
      <c r="B161">
        <v>1</v>
      </c>
      <c r="C161" s="206">
        <v>44327.75</v>
      </c>
      <c r="D161">
        <v>160</v>
      </c>
    </row>
    <row r="162" spans="1:4" x14ac:dyDescent="0.2">
      <c r="A162">
        <v>3</v>
      </c>
      <c r="B162">
        <v>1</v>
      </c>
      <c r="C162" s="206">
        <v>44327.75</v>
      </c>
      <c r="D162">
        <v>161</v>
      </c>
    </row>
    <row r="163" spans="1:4" x14ac:dyDescent="0.2">
      <c r="A163">
        <v>3</v>
      </c>
      <c r="B163">
        <v>1</v>
      </c>
      <c r="C163" s="206">
        <v>44327.75</v>
      </c>
      <c r="D163">
        <v>162</v>
      </c>
    </row>
    <row r="164" spans="1:4" x14ac:dyDescent="0.2">
      <c r="A164">
        <v>3</v>
      </c>
      <c r="B164">
        <v>1</v>
      </c>
      <c r="C164" s="206">
        <v>44327.75</v>
      </c>
      <c r="D164">
        <v>163</v>
      </c>
    </row>
    <row r="165" spans="1:4" x14ac:dyDescent="0.2">
      <c r="A165">
        <v>3</v>
      </c>
      <c r="B165">
        <v>1</v>
      </c>
      <c r="C165" s="206">
        <v>44327.75</v>
      </c>
      <c r="D165">
        <v>164</v>
      </c>
    </row>
    <row r="166" spans="1:4" x14ac:dyDescent="0.2">
      <c r="A166">
        <v>3</v>
      </c>
      <c r="B166">
        <v>1</v>
      </c>
      <c r="C166" s="206">
        <v>44327.75</v>
      </c>
      <c r="D166">
        <v>165</v>
      </c>
    </row>
    <row r="167" spans="1:4" x14ac:dyDescent="0.2">
      <c r="A167">
        <v>3</v>
      </c>
      <c r="B167">
        <v>1</v>
      </c>
      <c r="C167" s="206">
        <v>44327.75</v>
      </c>
      <c r="D167">
        <v>166</v>
      </c>
    </row>
    <row r="168" spans="1:4" x14ac:dyDescent="0.2">
      <c r="A168">
        <v>3</v>
      </c>
      <c r="B168">
        <v>1</v>
      </c>
      <c r="C168" s="206">
        <v>44327.75</v>
      </c>
      <c r="D168">
        <v>167</v>
      </c>
    </row>
    <row r="169" spans="1:4" x14ac:dyDescent="0.2">
      <c r="A169">
        <v>4</v>
      </c>
      <c r="B169">
        <v>1</v>
      </c>
      <c r="C169" s="206">
        <v>44343.75</v>
      </c>
      <c r="D169">
        <v>168</v>
      </c>
    </row>
    <row r="170" spans="1:4" x14ac:dyDescent="0.2">
      <c r="A170">
        <v>4</v>
      </c>
      <c r="B170">
        <v>1</v>
      </c>
      <c r="C170" s="206">
        <v>44343.75</v>
      </c>
      <c r="D170">
        <v>169</v>
      </c>
    </row>
    <row r="171" spans="1:4" x14ac:dyDescent="0.2">
      <c r="A171">
        <v>4</v>
      </c>
      <c r="B171">
        <v>1</v>
      </c>
      <c r="C171" s="206">
        <v>44343.75</v>
      </c>
      <c r="D171">
        <v>170</v>
      </c>
    </row>
    <row r="172" spans="1:4" x14ac:dyDescent="0.2">
      <c r="A172">
        <v>5</v>
      </c>
      <c r="B172">
        <v>1</v>
      </c>
      <c r="C172" s="206">
        <v>44326.8125</v>
      </c>
      <c r="D172">
        <v>171</v>
      </c>
    </row>
    <row r="173" spans="1:4" x14ac:dyDescent="0.2">
      <c r="A173">
        <v>5</v>
      </c>
      <c r="B173">
        <v>1</v>
      </c>
      <c r="C173" s="206">
        <v>44326.8125</v>
      </c>
      <c r="D173">
        <v>172</v>
      </c>
    </row>
    <row r="174" spans="1:4" x14ac:dyDescent="0.2">
      <c r="A174">
        <v>5</v>
      </c>
      <c r="B174">
        <v>1</v>
      </c>
      <c r="C174" s="206">
        <v>44326.8125</v>
      </c>
      <c r="D174">
        <v>173</v>
      </c>
    </row>
    <row r="175" spans="1:4" x14ac:dyDescent="0.2">
      <c r="A175">
        <v>6</v>
      </c>
      <c r="B175">
        <v>1</v>
      </c>
      <c r="C175" s="206">
        <v>44334.8125</v>
      </c>
      <c r="D175">
        <v>174</v>
      </c>
    </row>
    <row r="176" spans="1:4" x14ac:dyDescent="0.2">
      <c r="A176">
        <v>6</v>
      </c>
      <c r="B176">
        <v>1</v>
      </c>
      <c r="C176" s="206">
        <v>44334.8125</v>
      </c>
      <c r="D176">
        <v>175</v>
      </c>
    </row>
    <row r="177" spans="1:4" x14ac:dyDescent="0.2">
      <c r="A177">
        <v>6</v>
      </c>
      <c r="B177">
        <v>1</v>
      </c>
      <c r="C177" s="206">
        <v>44334.8125</v>
      </c>
      <c r="D177">
        <v>176</v>
      </c>
    </row>
    <row r="178" spans="1:4" x14ac:dyDescent="0.2">
      <c r="A178">
        <v>3</v>
      </c>
      <c r="B178">
        <v>1</v>
      </c>
      <c r="C178" s="206">
        <v>44327.75</v>
      </c>
      <c r="D178">
        <v>177</v>
      </c>
    </row>
    <row r="179" spans="1:4" x14ac:dyDescent="0.2">
      <c r="A179">
        <v>3</v>
      </c>
      <c r="B179">
        <v>1</v>
      </c>
      <c r="C179" s="206">
        <v>44327.75</v>
      </c>
      <c r="D179">
        <v>178</v>
      </c>
    </row>
    <row r="180" spans="1:4" x14ac:dyDescent="0.2">
      <c r="A180">
        <v>3</v>
      </c>
      <c r="B180">
        <v>1</v>
      </c>
      <c r="C180" s="206">
        <v>44327.75</v>
      </c>
      <c r="D180">
        <v>179</v>
      </c>
    </row>
    <row r="181" spans="1:4" x14ac:dyDescent="0.2">
      <c r="A181">
        <v>4</v>
      </c>
      <c r="B181">
        <v>1</v>
      </c>
      <c r="C181" s="206">
        <v>44340.75</v>
      </c>
      <c r="D181">
        <v>180</v>
      </c>
    </row>
    <row r="182" spans="1:4" x14ac:dyDescent="0.2">
      <c r="A182">
        <v>4</v>
      </c>
      <c r="B182">
        <v>1</v>
      </c>
      <c r="C182" s="206">
        <v>44340.75</v>
      </c>
      <c r="D182">
        <v>181</v>
      </c>
    </row>
    <row r="183" spans="1:4" x14ac:dyDescent="0.2">
      <c r="A183">
        <v>4</v>
      </c>
      <c r="B183">
        <v>1</v>
      </c>
      <c r="C183" s="206">
        <v>44340.75</v>
      </c>
      <c r="D183">
        <v>182</v>
      </c>
    </row>
    <row r="184" spans="1:4" x14ac:dyDescent="0.2">
      <c r="A184">
        <v>3</v>
      </c>
      <c r="B184">
        <v>1</v>
      </c>
      <c r="C184" s="206">
        <v>44334.75</v>
      </c>
      <c r="D184">
        <v>183</v>
      </c>
    </row>
    <row r="185" spans="1:4" x14ac:dyDescent="0.2">
      <c r="A185">
        <v>3</v>
      </c>
      <c r="B185">
        <v>1</v>
      </c>
      <c r="C185" s="206">
        <v>44334.75</v>
      </c>
      <c r="D185">
        <v>184</v>
      </c>
    </row>
    <row r="186" spans="1:4" x14ac:dyDescent="0.2">
      <c r="A186">
        <v>3</v>
      </c>
      <c r="B186">
        <v>1</v>
      </c>
      <c r="C186" s="206">
        <v>44334.75</v>
      </c>
      <c r="D186">
        <v>185</v>
      </c>
    </row>
    <row r="187" spans="1:4" x14ac:dyDescent="0.2">
      <c r="A187">
        <v>3</v>
      </c>
      <c r="B187">
        <v>1</v>
      </c>
      <c r="C187" s="206">
        <v>44329.75</v>
      </c>
      <c r="D187">
        <v>186</v>
      </c>
    </row>
    <row r="188" spans="1:4" x14ac:dyDescent="0.2">
      <c r="A188">
        <v>3</v>
      </c>
      <c r="B188">
        <v>1</v>
      </c>
      <c r="C188" s="206">
        <v>44329.75</v>
      </c>
      <c r="D188">
        <v>187</v>
      </c>
    </row>
    <row r="189" spans="1:4" x14ac:dyDescent="0.2">
      <c r="A189">
        <v>3</v>
      </c>
      <c r="B189">
        <v>1</v>
      </c>
      <c r="C189" s="206">
        <v>44329.75</v>
      </c>
      <c r="D189">
        <v>188</v>
      </c>
    </row>
    <row r="190" spans="1:4" x14ac:dyDescent="0.2">
      <c r="A190">
        <v>3</v>
      </c>
      <c r="B190">
        <v>1</v>
      </c>
      <c r="C190" s="206">
        <v>44337.8125</v>
      </c>
      <c r="D190">
        <v>189</v>
      </c>
    </row>
    <row r="191" spans="1:4" x14ac:dyDescent="0.2">
      <c r="A191">
        <v>3</v>
      </c>
      <c r="B191">
        <v>1</v>
      </c>
      <c r="C191" s="206">
        <v>44337.8125</v>
      </c>
      <c r="D191">
        <v>190</v>
      </c>
    </row>
    <row r="192" spans="1:4" x14ac:dyDescent="0.2">
      <c r="A192">
        <v>3</v>
      </c>
      <c r="B192">
        <v>1</v>
      </c>
      <c r="C192" s="206">
        <v>44337.8125</v>
      </c>
      <c r="D192">
        <v>191</v>
      </c>
    </row>
    <row r="193" spans="1:4" x14ac:dyDescent="0.2">
      <c r="A193">
        <v>3</v>
      </c>
      <c r="B193">
        <v>1</v>
      </c>
      <c r="C193" s="206">
        <v>44337.75</v>
      </c>
      <c r="D193">
        <v>192</v>
      </c>
    </row>
    <row r="194" spans="1:4" x14ac:dyDescent="0.2">
      <c r="A194">
        <v>3</v>
      </c>
      <c r="B194">
        <v>1</v>
      </c>
      <c r="C194" s="206">
        <v>44337.75</v>
      </c>
      <c r="D194">
        <v>193</v>
      </c>
    </row>
    <row r="195" spans="1:4" x14ac:dyDescent="0.2">
      <c r="A195">
        <v>3</v>
      </c>
      <c r="B195">
        <v>1</v>
      </c>
      <c r="C195" s="206">
        <v>44327.75</v>
      </c>
      <c r="D195">
        <v>194</v>
      </c>
    </row>
    <row r="196" spans="1:4" x14ac:dyDescent="0.2">
      <c r="A196">
        <v>3</v>
      </c>
      <c r="B196">
        <v>1</v>
      </c>
      <c r="C196" s="206">
        <v>44327.75</v>
      </c>
      <c r="D196">
        <v>195</v>
      </c>
    </row>
    <row r="197" spans="1:4" x14ac:dyDescent="0.2">
      <c r="A197">
        <v>3</v>
      </c>
      <c r="B197">
        <v>1</v>
      </c>
      <c r="C197" s="206">
        <v>44327.75</v>
      </c>
      <c r="D197">
        <v>196</v>
      </c>
    </row>
    <row r="198" spans="1:4" x14ac:dyDescent="0.2">
      <c r="A198">
        <v>4</v>
      </c>
      <c r="B198">
        <v>1</v>
      </c>
      <c r="C198" s="206">
        <v>44343.8125</v>
      </c>
      <c r="D198">
        <v>197</v>
      </c>
    </row>
    <row r="199" spans="1:4" x14ac:dyDescent="0.2">
      <c r="A199">
        <v>4</v>
      </c>
      <c r="B199">
        <v>1</v>
      </c>
      <c r="C199" s="206">
        <v>44343.8125</v>
      </c>
      <c r="D199">
        <v>198</v>
      </c>
    </row>
    <row r="200" spans="1:4" x14ac:dyDescent="0.2">
      <c r="A200">
        <v>4</v>
      </c>
      <c r="B200">
        <v>1</v>
      </c>
      <c r="C200" s="206">
        <v>44343.8125</v>
      </c>
      <c r="D200">
        <v>199</v>
      </c>
    </row>
    <row r="201" spans="1:4" x14ac:dyDescent="0.2">
      <c r="A201">
        <v>4</v>
      </c>
      <c r="B201">
        <v>1</v>
      </c>
      <c r="C201" s="206">
        <v>44343.8125</v>
      </c>
      <c r="D201">
        <v>200</v>
      </c>
    </row>
    <row r="202" spans="1:4" x14ac:dyDescent="0.2">
      <c r="A202">
        <v>4</v>
      </c>
      <c r="B202">
        <v>1</v>
      </c>
      <c r="C202" s="206">
        <v>44343.8125</v>
      </c>
      <c r="D202">
        <v>201</v>
      </c>
    </row>
    <row r="203" spans="1:4" x14ac:dyDescent="0.2">
      <c r="A203">
        <v>5</v>
      </c>
      <c r="B203">
        <v>1</v>
      </c>
      <c r="C203" s="206">
        <v>44326.8125</v>
      </c>
      <c r="D203">
        <v>202</v>
      </c>
    </row>
    <row r="204" spans="1:4" x14ac:dyDescent="0.2">
      <c r="A204">
        <v>5</v>
      </c>
      <c r="B204">
        <v>1</v>
      </c>
      <c r="C204" s="206">
        <v>44326.8125</v>
      </c>
      <c r="D204">
        <v>203</v>
      </c>
    </row>
    <row r="205" spans="1:4" x14ac:dyDescent="0.2">
      <c r="A205">
        <v>5</v>
      </c>
      <c r="B205">
        <v>1</v>
      </c>
      <c r="C205" s="206">
        <v>44326.8125</v>
      </c>
      <c r="D205">
        <v>204</v>
      </c>
    </row>
    <row r="206" spans="1:4" x14ac:dyDescent="0.2">
      <c r="A206">
        <v>6</v>
      </c>
      <c r="B206">
        <v>1</v>
      </c>
      <c r="C206" s="206">
        <v>44333.75</v>
      </c>
      <c r="D206">
        <v>205</v>
      </c>
    </row>
    <row r="207" spans="1:4" x14ac:dyDescent="0.2">
      <c r="A207">
        <v>6</v>
      </c>
      <c r="B207">
        <v>1</v>
      </c>
      <c r="C207" s="206">
        <v>44333.75</v>
      </c>
      <c r="D207">
        <v>206</v>
      </c>
    </row>
    <row r="208" spans="1:4" x14ac:dyDescent="0.2">
      <c r="A208">
        <v>6</v>
      </c>
      <c r="B208">
        <v>1</v>
      </c>
      <c r="C208" s="206">
        <v>44333.75</v>
      </c>
      <c r="D208">
        <v>207</v>
      </c>
    </row>
    <row r="209" spans="1:4" x14ac:dyDescent="0.2">
      <c r="A209">
        <v>3</v>
      </c>
      <c r="B209">
        <v>1</v>
      </c>
      <c r="C209" s="206">
        <v>44337.8125</v>
      </c>
      <c r="D209">
        <v>208</v>
      </c>
    </row>
    <row r="210" spans="1:4" x14ac:dyDescent="0.2">
      <c r="A210">
        <v>3</v>
      </c>
      <c r="B210">
        <v>1</v>
      </c>
      <c r="C210" s="206">
        <v>44337.8125</v>
      </c>
      <c r="D210">
        <v>209</v>
      </c>
    </row>
    <row r="211" spans="1:4" x14ac:dyDescent="0.2">
      <c r="A211">
        <v>3</v>
      </c>
      <c r="B211">
        <v>1</v>
      </c>
      <c r="C211" s="206">
        <v>44337.8125</v>
      </c>
      <c r="D211">
        <v>210</v>
      </c>
    </row>
    <row r="212" spans="1:4" x14ac:dyDescent="0.2">
      <c r="A212">
        <v>4</v>
      </c>
      <c r="B212">
        <v>1</v>
      </c>
      <c r="C212" s="206">
        <v>44342.75</v>
      </c>
      <c r="D212">
        <v>211</v>
      </c>
    </row>
    <row r="213" spans="1:4" x14ac:dyDescent="0.2">
      <c r="A213">
        <v>4</v>
      </c>
      <c r="B213">
        <v>1</v>
      </c>
      <c r="C213" s="206">
        <v>44342.75</v>
      </c>
      <c r="D213">
        <v>212</v>
      </c>
    </row>
    <row r="214" spans="1:4" x14ac:dyDescent="0.2">
      <c r="A214">
        <v>4</v>
      </c>
      <c r="B214">
        <v>1</v>
      </c>
      <c r="C214" s="206">
        <v>44342.75</v>
      </c>
      <c r="D214">
        <v>213</v>
      </c>
    </row>
    <row r="215" spans="1:4" x14ac:dyDescent="0.2">
      <c r="A215">
        <v>4</v>
      </c>
      <c r="B215">
        <v>1</v>
      </c>
      <c r="C215" s="206">
        <v>44344.8125</v>
      </c>
      <c r="D215">
        <v>214</v>
      </c>
    </row>
    <row r="216" spans="1:4" x14ac:dyDescent="0.2">
      <c r="A216">
        <v>4</v>
      </c>
      <c r="B216">
        <v>1</v>
      </c>
      <c r="C216" s="206">
        <v>44344.8125</v>
      </c>
      <c r="D216">
        <v>215</v>
      </c>
    </row>
    <row r="217" spans="1:4" x14ac:dyDescent="0.2">
      <c r="A217">
        <v>4</v>
      </c>
      <c r="B217">
        <v>1</v>
      </c>
      <c r="C217" s="206">
        <v>44344.8125</v>
      </c>
      <c r="D217">
        <v>216</v>
      </c>
    </row>
    <row r="218" spans="1:4" x14ac:dyDescent="0.2">
      <c r="A218">
        <v>4</v>
      </c>
      <c r="B218">
        <v>1</v>
      </c>
      <c r="C218" s="206">
        <v>44344.75</v>
      </c>
      <c r="D218">
        <v>217</v>
      </c>
    </row>
    <row r="219" spans="1:4" x14ac:dyDescent="0.2">
      <c r="A219">
        <v>4</v>
      </c>
      <c r="B219">
        <v>1</v>
      </c>
      <c r="C219" s="206">
        <v>44344.75</v>
      </c>
      <c r="D219">
        <v>218</v>
      </c>
    </row>
    <row r="220" spans="1:4" x14ac:dyDescent="0.2">
      <c r="A220">
        <v>4</v>
      </c>
      <c r="B220">
        <v>1</v>
      </c>
      <c r="C220" s="206">
        <v>44344.75</v>
      </c>
      <c r="D220">
        <v>219</v>
      </c>
    </row>
    <row r="221" spans="1:4" x14ac:dyDescent="0.2">
      <c r="A221">
        <v>5</v>
      </c>
      <c r="B221">
        <v>1</v>
      </c>
      <c r="C221" s="206">
        <v>44335.8125</v>
      </c>
      <c r="D221">
        <v>220</v>
      </c>
    </row>
    <row r="222" spans="1:4" x14ac:dyDescent="0.2">
      <c r="A222">
        <v>5</v>
      </c>
      <c r="B222">
        <v>1</v>
      </c>
      <c r="C222" s="206">
        <v>44335.8125</v>
      </c>
      <c r="D222">
        <v>221</v>
      </c>
    </row>
    <row r="223" spans="1:4" x14ac:dyDescent="0.2">
      <c r="A223">
        <v>5</v>
      </c>
      <c r="B223">
        <v>1</v>
      </c>
      <c r="C223" s="206">
        <v>44335.8125</v>
      </c>
      <c r="D223">
        <v>222</v>
      </c>
    </row>
    <row r="224" spans="1:4" x14ac:dyDescent="0.2">
      <c r="A224">
        <v>5</v>
      </c>
      <c r="B224">
        <v>1</v>
      </c>
      <c r="C224" s="206">
        <v>44335.75</v>
      </c>
      <c r="D224">
        <v>223</v>
      </c>
    </row>
    <row r="225" spans="1:4" x14ac:dyDescent="0.2">
      <c r="A225">
        <v>5</v>
      </c>
      <c r="B225">
        <v>1</v>
      </c>
      <c r="C225" s="206">
        <v>44335.75</v>
      </c>
      <c r="D225">
        <v>224</v>
      </c>
    </row>
    <row r="226" spans="1:4" x14ac:dyDescent="0.2">
      <c r="A226">
        <v>5</v>
      </c>
      <c r="B226">
        <v>1</v>
      </c>
      <c r="C226" s="206">
        <v>44335.75</v>
      </c>
      <c r="D226">
        <v>225</v>
      </c>
    </row>
    <row r="227" spans="1:4" x14ac:dyDescent="0.2">
      <c r="A227">
        <v>6</v>
      </c>
      <c r="B227">
        <v>1</v>
      </c>
      <c r="C227" s="206">
        <v>44341.8125</v>
      </c>
      <c r="D227">
        <v>226</v>
      </c>
    </row>
    <row r="228" spans="1:4" x14ac:dyDescent="0.2">
      <c r="A228">
        <v>6</v>
      </c>
      <c r="B228">
        <v>1</v>
      </c>
      <c r="C228" s="206">
        <v>44341.8125</v>
      </c>
      <c r="D228">
        <v>227</v>
      </c>
    </row>
    <row r="229" spans="1:4" x14ac:dyDescent="0.2">
      <c r="A229">
        <v>6</v>
      </c>
      <c r="B229">
        <v>1</v>
      </c>
      <c r="C229" s="206">
        <v>44341.8125</v>
      </c>
      <c r="D229">
        <v>228</v>
      </c>
    </row>
    <row r="230" spans="1:4" x14ac:dyDescent="0.2">
      <c r="A230">
        <v>3</v>
      </c>
      <c r="B230">
        <v>1</v>
      </c>
      <c r="C230" s="206">
        <v>44328.75</v>
      </c>
      <c r="D230">
        <v>229</v>
      </c>
    </row>
    <row r="231" spans="1:4" x14ac:dyDescent="0.2">
      <c r="A231">
        <v>3</v>
      </c>
      <c r="B231">
        <v>1</v>
      </c>
      <c r="C231" s="206">
        <v>44328.75</v>
      </c>
      <c r="D231">
        <v>230</v>
      </c>
    </row>
    <row r="232" spans="1:4" x14ac:dyDescent="0.2">
      <c r="A232">
        <v>3</v>
      </c>
      <c r="B232">
        <v>1</v>
      </c>
      <c r="C232" s="206">
        <v>44328.75</v>
      </c>
      <c r="D232">
        <v>231</v>
      </c>
    </row>
    <row r="233" spans="1:4" x14ac:dyDescent="0.2">
      <c r="A233">
        <v>6</v>
      </c>
      <c r="B233">
        <v>1</v>
      </c>
      <c r="C233" s="206">
        <v>44340.8125</v>
      </c>
      <c r="D233">
        <v>232</v>
      </c>
    </row>
    <row r="234" spans="1:4" x14ac:dyDescent="0.2">
      <c r="A234">
        <v>6</v>
      </c>
      <c r="B234">
        <v>1</v>
      </c>
      <c r="C234" s="206">
        <v>44340.8125</v>
      </c>
      <c r="D234">
        <v>233</v>
      </c>
    </row>
    <row r="235" spans="1:4" x14ac:dyDescent="0.2">
      <c r="A235">
        <v>6</v>
      </c>
      <c r="B235">
        <v>1</v>
      </c>
      <c r="C235" s="206">
        <v>44340.8125</v>
      </c>
      <c r="D235">
        <v>234</v>
      </c>
    </row>
    <row r="236" spans="1:4" x14ac:dyDescent="0.2">
      <c r="A236">
        <v>3</v>
      </c>
      <c r="B236">
        <v>1</v>
      </c>
      <c r="C236" s="206">
        <v>44330.8125</v>
      </c>
      <c r="D236">
        <v>235</v>
      </c>
    </row>
    <row r="237" spans="1:4" x14ac:dyDescent="0.2">
      <c r="A237">
        <v>3</v>
      </c>
      <c r="B237">
        <v>1</v>
      </c>
      <c r="C237" s="206">
        <v>44330.8125</v>
      </c>
      <c r="D237">
        <v>236</v>
      </c>
    </row>
    <row r="238" spans="1:4" x14ac:dyDescent="0.2">
      <c r="A238">
        <v>3</v>
      </c>
      <c r="B238">
        <v>1</v>
      </c>
      <c r="C238" s="206">
        <v>44330.8125</v>
      </c>
      <c r="D238">
        <v>237</v>
      </c>
    </row>
    <row r="239" spans="1:4" x14ac:dyDescent="0.2">
      <c r="A239">
        <v>3</v>
      </c>
      <c r="B239">
        <v>1</v>
      </c>
      <c r="C239" s="206">
        <v>44330.75</v>
      </c>
      <c r="D239">
        <v>238</v>
      </c>
    </row>
    <row r="240" spans="1:4" x14ac:dyDescent="0.2">
      <c r="A240">
        <v>3</v>
      </c>
      <c r="B240">
        <v>1</v>
      </c>
      <c r="C240" s="206">
        <v>44330.75</v>
      </c>
      <c r="D240">
        <v>239</v>
      </c>
    </row>
    <row r="241" spans="1:4" x14ac:dyDescent="0.2">
      <c r="A241">
        <v>3</v>
      </c>
      <c r="B241">
        <v>1</v>
      </c>
      <c r="C241" s="206">
        <v>44330.75</v>
      </c>
      <c r="D241">
        <v>240</v>
      </c>
    </row>
    <row r="242" spans="1:4" x14ac:dyDescent="0.2">
      <c r="A242">
        <v>3</v>
      </c>
      <c r="B242">
        <v>1</v>
      </c>
      <c r="C242" s="206">
        <v>44330.75</v>
      </c>
      <c r="D242">
        <v>241</v>
      </c>
    </row>
    <row r="243" spans="1:4" x14ac:dyDescent="0.2">
      <c r="A243">
        <v>3</v>
      </c>
      <c r="B243">
        <v>1</v>
      </c>
      <c r="C243" s="206">
        <v>44330.75</v>
      </c>
      <c r="D243">
        <v>242</v>
      </c>
    </row>
    <row r="244" spans="1:4" x14ac:dyDescent="0.2">
      <c r="A244">
        <v>3</v>
      </c>
      <c r="B244">
        <v>1</v>
      </c>
      <c r="C244" s="206">
        <v>44330.75</v>
      </c>
      <c r="D244">
        <v>243</v>
      </c>
    </row>
    <row r="245" spans="1:4" x14ac:dyDescent="0.2">
      <c r="A245">
        <v>4</v>
      </c>
      <c r="B245">
        <v>1</v>
      </c>
      <c r="C245" s="206">
        <v>44343.8125</v>
      </c>
      <c r="D245">
        <v>244</v>
      </c>
    </row>
    <row r="246" spans="1:4" x14ac:dyDescent="0.2">
      <c r="A246">
        <v>4</v>
      </c>
      <c r="B246">
        <v>1</v>
      </c>
      <c r="C246" s="206">
        <v>44343.8125</v>
      </c>
      <c r="D246">
        <v>245</v>
      </c>
    </row>
    <row r="247" spans="1:4" x14ac:dyDescent="0.2">
      <c r="A247">
        <v>4</v>
      </c>
      <c r="B247">
        <v>1</v>
      </c>
      <c r="C247" s="206">
        <v>44343.8125</v>
      </c>
      <c r="D247">
        <v>246</v>
      </c>
    </row>
    <row r="248" spans="1:4" x14ac:dyDescent="0.2">
      <c r="A248">
        <v>5</v>
      </c>
      <c r="B248">
        <v>1</v>
      </c>
      <c r="C248" s="206">
        <v>44335.8125</v>
      </c>
      <c r="D248">
        <v>247</v>
      </c>
    </row>
    <row r="249" spans="1:4" x14ac:dyDescent="0.2">
      <c r="A249">
        <v>5</v>
      </c>
      <c r="B249">
        <v>1</v>
      </c>
      <c r="C249" s="206">
        <v>44335.8125</v>
      </c>
      <c r="D249">
        <v>248</v>
      </c>
    </row>
    <row r="250" spans="1:4" x14ac:dyDescent="0.2">
      <c r="A250">
        <v>5</v>
      </c>
      <c r="B250">
        <v>1</v>
      </c>
      <c r="C250" s="206">
        <v>44335.8125</v>
      </c>
      <c r="D250">
        <v>249</v>
      </c>
    </row>
    <row r="251" spans="1:4" x14ac:dyDescent="0.2">
      <c r="A251">
        <v>6</v>
      </c>
      <c r="B251">
        <v>1</v>
      </c>
      <c r="C251" s="206">
        <v>44333.75</v>
      </c>
      <c r="D251">
        <v>250</v>
      </c>
    </row>
    <row r="252" spans="1:4" x14ac:dyDescent="0.2">
      <c r="A252">
        <v>6</v>
      </c>
      <c r="B252">
        <v>1</v>
      </c>
      <c r="C252" s="206">
        <v>44333.75</v>
      </c>
      <c r="D252">
        <v>251</v>
      </c>
    </row>
    <row r="253" spans="1:4" x14ac:dyDescent="0.2">
      <c r="A253">
        <v>6</v>
      </c>
      <c r="B253">
        <v>1</v>
      </c>
      <c r="C253" s="206">
        <v>44333.75</v>
      </c>
      <c r="D253">
        <v>252</v>
      </c>
    </row>
    <row r="254" spans="1:4" x14ac:dyDescent="0.2">
      <c r="A254">
        <v>3</v>
      </c>
      <c r="B254">
        <v>1</v>
      </c>
      <c r="C254" s="206">
        <v>44337.8125</v>
      </c>
      <c r="D254">
        <v>253</v>
      </c>
    </row>
    <row r="255" spans="1:4" x14ac:dyDescent="0.2">
      <c r="A255">
        <v>3</v>
      </c>
      <c r="B255">
        <v>1</v>
      </c>
      <c r="C255" s="206">
        <v>44337.8125</v>
      </c>
      <c r="D255">
        <v>254</v>
      </c>
    </row>
    <row r="256" spans="1:4" x14ac:dyDescent="0.2">
      <c r="A256">
        <v>3</v>
      </c>
      <c r="B256">
        <v>1</v>
      </c>
      <c r="C256" s="206">
        <v>44337.8125</v>
      </c>
      <c r="D256">
        <v>255</v>
      </c>
    </row>
    <row r="257" spans="1:4" x14ac:dyDescent="0.2">
      <c r="A257">
        <v>3</v>
      </c>
      <c r="B257">
        <v>1</v>
      </c>
      <c r="C257" s="206">
        <v>44337.75</v>
      </c>
      <c r="D257">
        <v>256</v>
      </c>
    </row>
    <row r="258" spans="1:4" x14ac:dyDescent="0.2">
      <c r="A258">
        <v>3</v>
      </c>
      <c r="B258">
        <v>1</v>
      </c>
      <c r="C258" s="206">
        <v>44337.75</v>
      </c>
      <c r="D258">
        <v>257</v>
      </c>
    </row>
    <row r="259" spans="1:4" x14ac:dyDescent="0.2">
      <c r="A259">
        <v>3</v>
      </c>
      <c r="B259">
        <v>1</v>
      </c>
      <c r="C259" s="206">
        <v>44337.75</v>
      </c>
      <c r="D259">
        <v>258</v>
      </c>
    </row>
    <row r="260" spans="1:4" x14ac:dyDescent="0.2">
      <c r="A260">
        <v>3</v>
      </c>
      <c r="B260">
        <v>1</v>
      </c>
      <c r="C260" s="206">
        <v>44337.75</v>
      </c>
      <c r="D260">
        <v>259</v>
      </c>
    </row>
    <row r="261" spans="1:4" x14ac:dyDescent="0.2">
      <c r="A261">
        <v>3</v>
      </c>
      <c r="B261">
        <v>1</v>
      </c>
      <c r="C261" s="206">
        <v>44337.75</v>
      </c>
      <c r="D261">
        <v>260</v>
      </c>
    </row>
    <row r="262" spans="1:4" x14ac:dyDescent="0.2">
      <c r="A262">
        <v>3</v>
      </c>
      <c r="B262">
        <v>1</v>
      </c>
      <c r="C262" s="206">
        <v>44337.75</v>
      </c>
      <c r="D262">
        <v>261</v>
      </c>
    </row>
    <row r="263" spans="1:4" x14ac:dyDescent="0.2">
      <c r="A263">
        <v>4</v>
      </c>
      <c r="B263">
        <v>1</v>
      </c>
      <c r="C263" s="206">
        <v>44343.8125</v>
      </c>
      <c r="D263">
        <v>262</v>
      </c>
    </row>
    <row r="264" spans="1:4" x14ac:dyDescent="0.2">
      <c r="A264">
        <v>4</v>
      </c>
      <c r="B264">
        <v>1</v>
      </c>
      <c r="C264" s="206">
        <v>44343.8125</v>
      </c>
      <c r="D264">
        <v>263</v>
      </c>
    </row>
    <row r="265" spans="1:4" x14ac:dyDescent="0.2">
      <c r="A265">
        <v>4</v>
      </c>
      <c r="B265">
        <v>1</v>
      </c>
      <c r="C265" s="206">
        <v>44343.8125</v>
      </c>
      <c r="D265">
        <v>264</v>
      </c>
    </row>
    <row r="266" spans="1:4" x14ac:dyDescent="0.2">
      <c r="A266">
        <v>5</v>
      </c>
      <c r="B266">
        <v>1</v>
      </c>
      <c r="C266" s="206">
        <v>44335.8125</v>
      </c>
      <c r="D266">
        <v>265</v>
      </c>
    </row>
    <row r="267" spans="1:4" x14ac:dyDescent="0.2">
      <c r="A267">
        <v>5</v>
      </c>
      <c r="B267">
        <v>1</v>
      </c>
      <c r="C267" s="206">
        <v>44335.8125</v>
      </c>
      <c r="D267">
        <v>266</v>
      </c>
    </row>
    <row r="268" spans="1:4" x14ac:dyDescent="0.2">
      <c r="A268">
        <v>5</v>
      </c>
      <c r="B268">
        <v>1</v>
      </c>
      <c r="C268" s="206">
        <v>44335.8125</v>
      </c>
      <c r="D268">
        <v>267</v>
      </c>
    </row>
    <row r="269" spans="1:4" x14ac:dyDescent="0.2">
      <c r="A269">
        <v>5</v>
      </c>
      <c r="B269">
        <v>1</v>
      </c>
      <c r="C269" s="206">
        <v>44335.75</v>
      </c>
      <c r="D269">
        <v>268</v>
      </c>
    </row>
    <row r="270" spans="1:4" x14ac:dyDescent="0.2">
      <c r="A270">
        <v>5</v>
      </c>
      <c r="B270">
        <v>1</v>
      </c>
      <c r="C270" s="206">
        <v>44335.75</v>
      </c>
      <c r="D270">
        <v>269</v>
      </c>
    </row>
    <row r="271" spans="1:4" x14ac:dyDescent="0.2">
      <c r="A271">
        <v>5</v>
      </c>
      <c r="B271">
        <v>1</v>
      </c>
      <c r="C271" s="206">
        <v>44335.75</v>
      </c>
      <c r="D271">
        <v>270</v>
      </c>
    </row>
    <row r="272" spans="1:4" x14ac:dyDescent="0.2">
      <c r="A272">
        <v>5</v>
      </c>
      <c r="B272">
        <v>1</v>
      </c>
      <c r="C272" s="206">
        <v>44336.8125</v>
      </c>
      <c r="D272">
        <v>271</v>
      </c>
    </row>
    <row r="273" spans="1:4" x14ac:dyDescent="0.2">
      <c r="A273">
        <v>5</v>
      </c>
      <c r="B273">
        <v>1</v>
      </c>
      <c r="C273" s="206">
        <v>44336.8125</v>
      </c>
      <c r="D273">
        <v>272</v>
      </c>
    </row>
    <row r="274" spans="1:4" x14ac:dyDescent="0.2">
      <c r="A274">
        <v>5</v>
      </c>
      <c r="B274">
        <v>1</v>
      </c>
      <c r="C274" s="206">
        <v>44336.8125</v>
      </c>
      <c r="D274">
        <v>273</v>
      </c>
    </row>
    <row r="275" spans="1:4" x14ac:dyDescent="0.2">
      <c r="A275">
        <v>5</v>
      </c>
      <c r="B275">
        <v>1</v>
      </c>
      <c r="C275" s="206">
        <v>44336.75</v>
      </c>
      <c r="D275">
        <v>274</v>
      </c>
    </row>
    <row r="276" spans="1:4" x14ac:dyDescent="0.2">
      <c r="A276">
        <v>5</v>
      </c>
      <c r="B276">
        <v>1</v>
      </c>
      <c r="C276" s="206">
        <v>44336.75</v>
      </c>
      <c r="D276">
        <v>275</v>
      </c>
    </row>
    <row r="277" spans="1:4" x14ac:dyDescent="0.2">
      <c r="A277">
        <v>6</v>
      </c>
      <c r="B277">
        <v>1</v>
      </c>
      <c r="C277" s="206">
        <v>44333.75</v>
      </c>
      <c r="D277">
        <v>276</v>
      </c>
    </row>
    <row r="278" spans="1:4" x14ac:dyDescent="0.2">
      <c r="A278">
        <v>6</v>
      </c>
      <c r="B278">
        <v>1</v>
      </c>
      <c r="C278" s="206">
        <v>44333.75</v>
      </c>
      <c r="D278">
        <v>277</v>
      </c>
    </row>
    <row r="279" spans="1:4" x14ac:dyDescent="0.2">
      <c r="A279">
        <v>6</v>
      </c>
      <c r="B279">
        <v>1</v>
      </c>
      <c r="C279" s="206">
        <v>44333.75</v>
      </c>
      <c r="D279">
        <v>278</v>
      </c>
    </row>
    <row r="280" spans="1:4" x14ac:dyDescent="0.2">
      <c r="A280">
        <v>3</v>
      </c>
      <c r="B280">
        <v>1</v>
      </c>
      <c r="C280" s="206">
        <v>44334.75</v>
      </c>
      <c r="D280">
        <v>279</v>
      </c>
    </row>
    <row r="281" spans="1:4" x14ac:dyDescent="0.2">
      <c r="A281">
        <v>3</v>
      </c>
      <c r="B281">
        <v>1</v>
      </c>
      <c r="C281" s="206">
        <v>44334.75</v>
      </c>
      <c r="D281">
        <v>280</v>
      </c>
    </row>
    <row r="282" spans="1:4" x14ac:dyDescent="0.2">
      <c r="A282">
        <v>3</v>
      </c>
      <c r="B282">
        <v>1</v>
      </c>
      <c r="C282" s="206">
        <v>44334.75</v>
      </c>
      <c r="D282">
        <v>281</v>
      </c>
    </row>
    <row r="283" spans="1:4" x14ac:dyDescent="0.2">
      <c r="A283">
        <v>4</v>
      </c>
      <c r="B283">
        <v>1</v>
      </c>
      <c r="C283" s="206">
        <v>44344.8125</v>
      </c>
      <c r="D283">
        <v>282</v>
      </c>
    </row>
    <row r="284" spans="1:4" x14ac:dyDescent="0.2">
      <c r="A284">
        <v>4</v>
      </c>
      <c r="B284">
        <v>1</v>
      </c>
      <c r="C284" s="206">
        <v>44344.8125</v>
      </c>
      <c r="D284">
        <v>283</v>
      </c>
    </row>
    <row r="285" spans="1:4" x14ac:dyDescent="0.2">
      <c r="A285">
        <v>4</v>
      </c>
      <c r="B285">
        <v>1</v>
      </c>
      <c r="C285" s="206">
        <v>44344.8125</v>
      </c>
      <c r="D285">
        <v>284</v>
      </c>
    </row>
    <row r="286" spans="1:4" x14ac:dyDescent="0.2">
      <c r="A286">
        <v>5</v>
      </c>
      <c r="B286">
        <v>1</v>
      </c>
      <c r="C286" s="206">
        <v>44336.8125</v>
      </c>
      <c r="D286">
        <v>285</v>
      </c>
    </row>
    <row r="287" spans="1:4" x14ac:dyDescent="0.2">
      <c r="A287">
        <v>5</v>
      </c>
      <c r="B287">
        <v>1</v>
      </c>
      <c r="C287" s="206">
        <v>44336.8125</v>
      </c>
      <c r="D287">
        <v>286</v>
      </c>
    </row>
    <row r="288" spans="1:4" x14ac:dyDescent="0.2">
      <c r="A288">
        <v>5</v>
      </c>
      <c r="B288">
        <v>1</v>
      </c>
      <c r="C288" s="206">
        <v>44336.8125</v>
      </c>
      <c r="D288">
        <v>287</v>
      </c>
    </row>
    <row r="289" spans="1:4" x14ac:dyDescent="0.2">
      <c r="A289">
        <v>6</v>
      </c>
      <c r="B289">
        <v>1</v>
      </c>
      <c r="C289" s="206">
        <v>44333.75</v>
      </c>
      <c r="D289">
        <v>288</v>
      </c>
    </row>
    <row r="290" spans="1:4" x14ac:dyDescent="0.2">
      <c r="A290">
        <v>6</v>
      </c>
      <c r="B290">
        <v>1</v>
      </c>
      <c r="C290" s="206">
        <v>44333.75</v>
      </c>
      <c r="D290">
        <v>289</v>
      </c>
    </row>
    <row r="291" spans="1:4" x14ac:dyDescent="0.2">
      <c r="A291">
        <v>6</v>
      </c>
      <c r="B291">
        <v>1</v>
      </c>
      <c r="C291" s="206">
        <v>44333.75</v>
      </c>
      <c r="D291">
        <v>290</v>
      </c>
    </row>
    <row r="292" spans="1:4" x14ac:dyDescent="0.2">
      <c r="A292">
        <v>3</v>
      </c>
      <c r="B292">
        <v>1</v>
      </c>
      <c r="C292" s="206">
        <v>44334.75</v>
      </c>
      <c r="D292">
        <v>291</v>
      </c>
    </row>
    <row r="293" spans="1:4" x14ac:dyDescent="0.2">
      <c r="A293">
        <v>3</v>
      </c>
      <c r="B293">
        <v>1</v>
      </c>
      <c r="C293" s="206">
        <v>44334.75</v>
      </c>
      <c r="D293">
        <v>292</v>
      </c>
    </row>
    <row r="294" spans="1:4" x14ac:dyDescent="0.2">
      <c r="A294">
        <v>3</v>
      </c>
      <c r="B294">
        <v>1</v>
      </c>
      <c r="C294" s="206">
        <v>44334.75</v>
      </c>
      <c r="D294">
        <v>293</v>
      </c>
    </row>
    <row r="295" spans="1:4" x14ac:dyDescent="0.2">
      <c r="A295">
        <v>3</v>
      </c>
      <c r="B295">
        <v>1</v>
      </c>
      <c r="C295" s="206">
        <v>44329.75</v>
      </c>
      <c r="D295">
        <v>294</v>
      </c>
    </row>
    <row r="296" spans="1:4" x14ac:dyDescent="0.2">
      <c r="A296">
        <v>3</v>
      </c>
      <c r="B296">
        <v>1</v>
      </c>
      <c r="C296" s="206">
        <v>44329.75</v>
      </c>
      <c r="D296">
        <v>295</v>
      </c>
    </row>
    <row r="297" spans="1:4" x14ac:dyDescent="0.2">
      <c r="A297">
        <v>3</v>
      </c>
      <c r="B297">
        <v>1</v>
      </c>
      <c r="C297" s="206">
        <v>44329.75</v>
      </c>
      <c r="D297">
        <v>296</v>
      </c>
    </row>
    <row r="298" spans="1:4" x14ac:dyDescent="0.2">
      <c r="A298">
        <v>3</v>
      </c>
      <c r="B298">
        <v>1</v>
      </c>
      <c r="C298" s="206">
        <v>44326.75</v>
      </c>
      <c r="D298">
        <v>297</v>
      </c>
    </row>
    <row r="299" spans="1:4" x14ac:dyDescent="0.2">
      <c r="A299">
        <v>3</v>
      </c>
      <c r="B299">
        <v>1</v>
      </c>
      <c r="C299" s="206">
        <v>44326.75</v>
      </c>
      <c r="D299">
        <v>298</v>
      </c>
    </row>
    <row r="300" spans="1:4" x14ac:dyDescent="0.2">
      <c r="A300">
        <v>3</v>
      </c>
      <c r="B300">
        <v>1</v>
      </c>
      <c r="C300" s="206">
        <v>44326.75</v>
      </c>
      <c r="D300">
        <v>299</v>
      </c>
    </row>
    <row r="301" spans="1:4" x14ac:dyDescent="0.2">
      <c r="A301">
        <v>3</v>
      </c>
      <c r="B301">
        <v>1</v>
      </c>
      <c r="C301" s="206">
        <v>44326.75</v>
      </c>
      <c r="D301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E85C-E85D-7E49-9B86-3BD0270A1065}">
  <sheetPr filterMode="1">
    <pageSetUpPr fitToPage="1"/>
  </sheetPr>
  <dimension ref="A1:S555"/>
  <sheetViews>
    <sheetView zoomScaleNormal="100" workbookViewId="0">
      <pane ySplit="1" topLeftCell="A2" activePane="bottomLeft" state="frozen"/>
      <selection pane="bottomLeft" activeCell="P2" sqref="P2:P249"/>
    </sheetView>
  </sheetViews>
  <sheetFormatPr baseColWidth="10" defaultColWidth="9.1640625" defaultRowHeight="14" customHeight="1" x14ac:dyDescent="0.2"/>
  <cols>
    <col min="1" max="1" width="9.1640625" style="66"/>
    <col min="2" max="2" width="38.33203125" style="66" bestFit="1" customWidth="1"/>
    <col min="3" max="3" width="10.83203125" style="66" bestFit="1" customWidth="1"/>
    <col min="4" max="6" width="30.6640625" style="66" customWidth="1"/>
    <col min="7" max="7" width="16.83203125" style="66" bestFit="1" customWidth="1"/>
    <col min="8" max="8" width="80.6640625" style="66" bestFit="1" customWidth="1"/>
    <col min="9" max="14" width="9.1640625" style="66"/>
    <col min="15" max="15" width="10.6640625" style="66" customWidth="1"/>
    <col min="16" max="16" width="28.5" style="66" customWidth="1"/>
    <col min="17" max="16384" width="9.1640625" style="66"/>
  </cols>
  <sheetData>
    <row r="1" spans="1:19" s="117" customFormat="1" ht="38.75" customHeight="1" x14ac:dyDescent="0.2">
      <c r="A1" s="117" t="s">
        <v>1194</v>
      </c>
      <c r="I1" s="117" t="s">
        <v>1193</v>
      </c>
      <c r="J1" s="117" t="s">
        <v>1119</v>
      </c>
      <c r="K1" s="117" t="s">
        <v>1178</v>
      </c>
      <c r="L1" s="117" t="s">
        <v>1171</v>
      </c>
      <c r="M1" s="117" t="s">
        <v>1195</v>
      </c>
      <c r="N1" s="117" t="s">
        <v>1180</v>
      </c>
      <c r="O1" s="117" t="s">
        <v>1074</v>
      </c>
      <c r="P1" s="117" t="s">
        <v>1196</v>
      </c>
    </row>
    <row r="2" spans="1:19" ht="26.5" customHeight="1" x14ac:dyDescent="0.15">
      <c r="A2" s="66">
        <v>139</v>
      </c>
      <c r="B2" s="66">
        <v>3</v>
      </c>
      <c r="C2" s="66" t="s">
        <v>1092</v>
      </c>
      <c r="D2" s="185" t="s">
        <v>184</v>
      </c>
      <c r="E2" s="149"/>
      <c r="F2" s="149"/>
      <c r="G2" s="160"/>
      <c r="I2" s="66">
        <v>1</v>
      </c>
      <c r="J2" s="66">
        <v>2020</v>
      </c>
      <c r="K2" s="66">
        <f t="shared" ref="K2:K65" si="0">B2</f>
        <v>3</v>
      </c>
      <c r="L2" s="66">
        <f>VLOOKUP(M2,'Age Groups'!B:C,2,FALSE)</f>
        <v>4</v>
      </c>
      <c r="M2" s="66" t="str">
        <f t="shared" ref="M2:M65" si="1">C2</f>
        <v>Juniors</v>
      </c>
      <c r="N2" s="66">
        <f>VLOOKUP(O2,Clubs!D:E,2,FALSE)</f>
        <v>1</v>
      </c>
      <c r="O2" s="66" t="str">
        <f t="shared" ref="O2:O65" si="2">D2</f>
        <v>Jayde</v>
      </c>
      <c r="P2" s="66" t="str">
        <f>"                'club_id'      =&gt; "&amp;N2&amp;", // This is "&amp;O2&amp;" ###                'age_group_id' =&gt; "&amp;L2&amp;", // This is "&amp;M2&amp;" ###                'year_id'      =&gt; "&amp;I2&amp;", // This is "&amp;J2&amp;" ###                'division_id'  =&gt; "&amp;K2&amp;", // This is Div "&amp;K2&amp;" ###            ], ["</f>
        <v xml:space="preserve">                'club_id'      =&gt; 1, // This is Jayde ###                'age_group_id' =&gt; 4, // This is Juniors ###                'year_id'      =&gt; 1, // This is 2020 ###                'division_id'  =&gt; 3, // This is Div 3 ###            ], [</v>
      </c>
    </row>
    <row r="3" spans="1:19" ht="33.75" customHeight="1" x14ac:dyDescent="0.15">
      <c r="A3" s="66">
        <v>37</v>
      </c>
      <c r="B3" s="66">
        <v>4</v>
      </c>
      <c r="C3" s="66" t="s">
        <v>1149</v>
      </c>
      <c r="D3" s="129" t="s">
        <v>184</v>
      </c>
      <c r="E3" s="130"/>
      <c r="F3" s="168"/>
      <c r="G3" s="130"/>
      <c r="I3" s="66">
        <v>1</v>
      </c>
      <c r="J3" s="66">
        <v>2020</v>
      </c>
      <c r="K3" s="66">
        <f t="shared" si="0"/>
        <v>4</v>
      </c>
      <c r="L3" s="66">
        <f>VLOOKUP(M3,'Age Groups'!B:C,2,FALSE)</f>
        <v>3</v>
      </c>
      <c r="M3" s="66" t="str">
        <f t="shared" si="1"/>
        <v>Sub Juniors</v>
      </c>
      <c r="N3" s="66">
        <f>VLOOKUP(O3,Clubs!D:E,2,FALSE)</f>
        <v>1</v>
      </c>
      <c r="O3" s="66" t="str">
        <f t="shared" si="2"/>
        <v>Jayde</v>
      </c>
      <c r="P3" s="66" t="str">
        <f t="shared" ref="P3:P66" si="3">"                'club_id'      =&gt; "&amp;N3&amp;", // This is "&amp;O3&amp;" ###                'age_group_id' =&gt; "&amp;L3&amp;", // This is "&amp;M3&amp;" ###                'year_id'      =&gt; "&amp;I3&amp;", // This is "&amp;J3&amp;" ###                'division_id'  =&gt; "&amp;K3&amp;", // This is Div "&amp;K3&amp;" ###            ], ["</f>
        <v xml:space="preserve">                'club_id'      =&gt; 1, // This is Jayde ###                'age_group_id' =&gt; 3, // This is Sub Juniors ###                'year_id'      =&gt; 1, // This is 2020 ###                'division_id'  =&gt; 4, // This is Div 4 ###            ], [</v>
      </c>
    </row>
    <row r="4" spans="1:19" ht="36.5" customHeight="1" x14ac:dyDescent="0.15">
      <c r="A4" s="66">
        <v>89</v>
      </c>
      <c r="B4" s="83">
        <v>4</v>
      </c>
      <c r="C4" s="66" t="s">
        <v>1149</v>
      </c>
      <c r="D4" s="86" t="s">
        <v>184</v>
      </c>
      <c r="E4" s="88"/>
      <c r="F4" s="97"/>
      <c r="G4" s="88"/>
      <c r="H4" s="83"/>
      <c r="I4" s="83">
        <v>2</v>
      </c>
      <c r="J4" s="83">
        <v>2021</v>
      </c>
      <c r="K4" s="66">
        <f t="shared" si="0"/>
        <v>4</v>
      </c>
      <c r="L4" s="66">
        <f>VLOOKUP(M4,'Age Groups'!B:C,2,FALSE)</f>
        <v>3</v>
      </c>
      <c r="M4" s="66" t="str">
        <f t="shared" si="1"/>
        <v>Sub Juniors</v>
      </c>
      <c r="N4" s="66">
        <f>VLOOKUP(O4,Clubs!D:E,2,FALSE)</f>
        <v>1</v>
      </c>
      <c r="O4" s="66" t="str">
        <f t="shared" si="2"/>
        <v>Jayde</v>
      </c>
      <c r="P4" s="66" t="str">
        <f t="shared" si="3"/>
        <v xml:space="preserve">                'club_id'      =&gt; 1, // This is Jayde ###                'age_group_id' =&gt; 3, // This is Sub Juniors ###                'year_id'      =&gt; 2, // This is 2021 ###                'division_id'  =&gt; 4, // This is Div 4 ###            ], [</v>
      </c>
      <c r="Q4" s="83"/>
      <c r="R4" s="83"/>
      <c r="S4" s="83"/>
    </row>
    <row r="5" spans="1:19" s="68" customFormat="1" ht="25" x14ac:dyDescent="0.15">
      <c r="A5" s="66">
        <v>308</v>
      </c>
      <c r="B5" s="88">
        <v>4</v>
      </c>
      <c r="C5" s="66" t="s">
        <v>1090</v>
      </c>
      <c r="D5" s="136" t="s">
        <v>184</v>
      </c>
      <c r="E5" s="88"/>
      <c r="F5" s="88"/>
      <c r="G5" s="88"/>
      <c r="H5" s="83"/>
      <c r="I5" s="83">
        <v>2</v>
      </c>
      <c r="J5" s="83">
        <v>2021</v>
      </c>
      <c r="K5" s="66">
        <f t="shared" si="0"/>
        <v>4</v>
      </c>
      <c r="L5" s="66">
        <f>VLOOKUP(M5,'Age Groups'!B:C,2,FALSE)</f>
        <v>5</v>
      </c>
      <c r="M5" s="66" t="str">
        <f t="shared" si="1"/>
        <v>Intermediates</v>
      </c>
      <c r="N5" s="66">
        <f>VLOOKUP(O5,Clubs!D:E,2,FALSE)</f>
        <v>1</v>
      </c>
      <c r="O5" s="66" t="str">
        <f t="shared" si="2"/>
        <v>Jayde</v>
      </c>
      <c r="P5" s="66" t="str">
        <f t="shared" si="3"/>
        <v xml:space="preserve">                'club_id'      =&gt; 1, // This is Jayde ###                'age_group_id' =&gt; 5, // This is Intermediates ###                'year_id'      =&gt; 2, // This is 2021 ###                'division_id'  =&gt; 4, // This is Div 4 ###            ], [</v>
      </c>
      <c r="Q5" s="83"/>
      <c r="R5" s="83"/>
      <c r="S5" s="83"/>
    </row>
    <row r="6" spans="1:19" ht="14" customHeight="1" x14ac:dyDescent="0.15">
      <c r="A6" s="66">
        <v>127</v>
      </c>
      <c r="B6" s="66">
        <v>2</v>
      </c>
      <c r="C6" s="66" t="s">
        <v>1092</v>
      </c>
      <c r="D6" s="69" t="s">
        <v>185</v>
      </c>
      <c r="E6" s="71"/>
      <c r="F6" s="69"/>
      <c r="G6" s="69"/>
      <c r="H6" s="66" t="s">
        <v>1185</v>
      </c>
      <c r="I6" s="66">
        <v>1</v>
      </c>
      <c r="J6" s="66">
        <v>2020</v>
      </c>
      <c r="K6" s="66">
        <f t="shared" si="0"/>
        <v>2</v>
      </c>
      <c r="L6" s="66">
        <f>VLOOKUP(M6,'Age Groups'!B:C,2,FALSE)</f>
        <v>4</v>
      </c>
      <c r="M6" s="66" t="str">
        <f t="shared" si="1"/>
        <v>Juniors</v>
      </c>
      <c r="N6" s="66">
        <f>VLOOKUP(O6,Clubs!D:E,2,FALSE)</f>
        <v>2</v>
      </c>
      <c r="O6" s="66" t="str">
        <f t="shared" si="2"/>
        <v>Acacia</v>
      </c>
      <c r="P6" s="66" t="str">
        <f t="shared" si="3"/>
        <v xml:space="preserve">                'club_id'      =&gt; 2, // This is Acacia ###                'age_group_id' =&gt; 4, // This is Juniors ###                'year_id'      =&gt; 1, // This is 2020 ###                'division_id'  =&gt; 2, // This is Div 2 ###            ], [</v>
      </c>
    </row>
    <row r="7" spans="1:19" ht="14" customHeight="1" x14ac:dyDescent="0.15">
      <c r="A7" s="66">
        <v>239</v>
      </c>
      <c r="B7" s="66">
        <v>2</v>
      </c>
      <c r="C7" s="66" t="s">
        <v>1090</v>
      </c>
      <c r="D7" s="69" t="s">
        <v>185</v>
      </c>
      <c r="E7" s="69"/>
      <c r="F7" s="71"/>
      <c r="G7" s="69"/>
      <c r="H7" s="66" t="s">
        <v>1185</v>
      </c>
      <c r="I7" s="66">
        <v>1</v>
      </c>
      <c r="J7" s="66">
        <v>2020</v>
      </c>
      <c r="K7" s="66">
        <f t="shared" si="0"/>
        <v>2</v>
      </c>
      <c r="L7" s="66">
        <f>VLOOKUP(M7,'Age Groups'!B:C,2,FALSE)</f>
        <v>5</v>
      </c>
      <c r="M7" s="66" t="str">
        <f t="shared" si="1"/>
        <v>Intermediates</v>
      </c>
      <c r="N7" s="66">
        <f>VLOOKUP(O7,Clubs!D:E,2,FALSE)</f>
        <v>2</v>
      </c>
      <c r="O7" s="66" t="str">
        <f t="shared" si="2"/>
        <v>Acacia</v>
      </c>
      <c r="P7" s="66" t="str">
        <f t="shared" si="3"/>
        <v xml:space="preserve">                'club_id'      =&gt; 2, // This is Acacia ###                'age_group_id' =&gt; 5, // This is Intermediates ###                'year_id'      =&gt; 1, // This is 2020 ###                'division_id'  =&gt; 2, // This is Div 2 ###            ], [</v>
      </c>
    </row>
    <row r="8" spans="1:19" ht="14" customHeight="1" x14ac:dyDescent="0.15">
      <c r="A8" s="66">
        <v>27</v>
      </c>
      <c r="B8" s="122">
        <v>3</v>
      </c>
      <c r="C8" s="66" t="s">
        <v>1149</v>
      </c>
      <c r="D8" s="69" t="s">
        <v>185</v>
      </c>
      <c r="E8" s="69"/>
      <c r="F8" s="71"/>
      <c r="G8" s="69"/>
      <c r="I8" s="66">
        <v>1</v>
      </c>
      <c r="J8" s="66">
        <v>2020</v>
      </c>
      <c r="K8" s="66">
        <f t="shared" si="0"/>
        <v>3</v>
      </c>
      <c r="L8" s="66">
        <f>VLOOKUP(M8,'Age Groups'!B:C,2,FALSE)</f>
        <v>3</v>
      </c>
      <c r="M8" s="66" t="str">
        <f t="shared" si="1"/>
        <v>Sub Juniors</v>
      </c>
      <c r="N8" s="66">
        <f>VLOOKUP(O8,Clubs!D:E,2,FALSE)</f>
        <v>2</v>
      </c>
      <c r="O8" s="66" t="str">
        <f t="shared" si="2"/>
        <v>Acacia</v>
      </c>
      <c r="P8" s="66" t="str">
        <f t="shared" si="3"/>
        <v xml:space="preserve">                'club_id'      =&gt; 2, // This is Acacia ###                'age_group_id' =&gt; 3, // This is Sub Juniors ###                'year_id'      =&gt; 1, // This is 2020 ###                'division_id'  =&gt; 3, // This is Div 3 ###            ], [</v>
      </c>
    </row>
    <row r="9" spans="1:19" ht="14" customHeight="1" x14ac:dyDescent="0.15">
      <c r="A9" s="66">
        <v>353</v>
      </c>
      <c r="B9" s="122">
        <v>3</v>
      </c>
      <c r="C9" s="66" t="s">
        <v>1091</v>
      </c>
      <c r="D9" s="69" t="s">
        <v>185</v>
      </c>
      <c r="E9" s="69"/>
      <c r="F9" s="71"/>
      <c r="G9" s="71"/>
      <c r="I9" s="66">
        <v>1</v>
      </c>
      <c r="J9" s="66">
        <v>2020</v>
      </c>
      <c r="K9" s="66">
        <f t="shared" si="0"/>
        <v>3</v>
      </c>
      <c r="L9" s="66">
        <f>VLOOKUP(M9,'Age Groups'!B:C,2,FALSE)</f>
        <v>6</v>
      </c>
      <c r="M9" s="66" t="str">
        <f t="shared" si="1"/>
        <v>Seniors</v>
      </c>
      <c r="N9" s="66">
        <f>VLOOKUP(O9,Clubs!D:E,2,FALSE)</f>
        <v>2</v>
      </c>
      <c r="O9" s="66" t="str">
        <f t="shared" si="2"/>
        <v>Acacia</v>
      </c>
      <c r="P9" s="66" t="str">
        <f t="shared" si="3"/>
        <v xml:space="preserve">                'club_id'      =&gt; 2, // This is Acacia ###                'age_group_id' =&gt; 6, // This is Seniors ###                'year_id'      =&gt; 1, // This is 2020 ###                'division_id'  =&gt; 3, // This is Div 3 ###            ], [</v>
      </c>
    </row>
    <row r="10" spans="1:19" ht="14" customHeight="1" x14ac:dyDescent="0.15">
      <c r="A10" s="66">
        <v>179</v>
      </c>
      <c r="B10" s="83">
        <v>2</v>
      </c>
      <c r="C10" s="66" t="s">
        <v>1092</v>
      </c>
      <c r="D10" s="86" t="s">
        <v>185</v>
      </c>
      <c r="E10" s="88"/>
      <c r="F10" s="123"/>
      <c r="G10" s="86"/>
      <c r="H10" s="83"/>
      <c r="I10" s="83">
        <v>2</v>
      </c>
      <c r="J10" s="83">
        <v>2021</v>
      </c>
      <c r="K10" s="66">
        <f t="shared" si="0"/>
        <v>2</v>
      </c>
      <c r="L10" s="66">
        <f>VLOOKUP(M10,'Age Groups'!B:C,2,FALSE)</f>
        <v>4</v>
      </c>
      <c r="M10" s="66" t="str">
        <f t="shared" si="1"/>
        <v>Juniors</v>
      </c>
      <c r="N10" s="66">
        <f>VLOOKUP(O10,Clubs!D:E,2,FALSE)</f>
        <v>2</v>
      </c>
      <c r="O10" s="66" t="str">
        <f t="shared" si="2"/>
        <v>Acacia</v>
      </c>
      <c r="P10" s="66" t="str">
        <f t="shared" si="3"/>
        <v xml:space="preserve">                'club_id'      =&gt; 2, // This is Acacia ###                'age_group_id' =&gt; 4, // This is Juniors ###                'year_id'      =&gt; 2, // This is 2021 ###                'division_id'  =&gt; 2, // This is Div 2 ###            ], [</v>
      </c>
      <c r="Q10" s="83"/>
      <c r="R10" s="83"/>
      <c r="S10" s="83"/>
    </row>
    <row r="11" spans="1:19" ht="14" customHeight="1" x14ac:dyDescent="0.15">
      <c r="A11" s="66">
        <v>291</v>
      </c>
      <c r="B11" s="83">
        <v>2</v>
      </c>
      <c r="C11" s="66" t="s">
        <v>1090</v>
      </c>
      <c r="D11" s="86" t="s">
        <v>185</v>
      </c>
      <c r="E11" s="86"/>
      <c r="F11" s="88"/>
      <c r="G11" s="86"/>
      <c r="H11" s="83"/>
      <c r="I11" s="83">
        <v>2</v>
      </c>
      <c r="J11" s="83">
        <v>2021</v>
      </c>
      <c r="K11" s="66">
        <f t="shared" si="0"/>
        <v>2</v>
      </c>
      <c r="L11" s="66">
        <f>VLOOKUP(M11,'Age Groups'!B:C,2,FALSE)</f>
        <v>5</v>
      </c>
      <c r="M11" s="66" t="str">
        <f t="shared" si="1"/>
        <v>Intermediates</v>
      </c>
      <c r="N11" s="66">
        <f>VLOOKUP(O11,Clubs!D:E,2,FALSE)</f>
        <v>2</v>
      </c>
      <c r="O11" s="66" t="str">
        <f t="shared" si="2"/>
        <v>Acacia</v>
      </c>
      <c r="P11" s="66" t="str">
        <f t="shared" si="3"/>
        <v xml:space="preserve">                'club_id'      =&gt; 2, // This is Acacia ###                'age_group_id' =&gt; 5, // This is Intermediates ###                'year_id'      =&gt; 2, // This is 2021 ###                'division_id'  =&gt; 2, // This is Div 2 ###            ], [</v>
      </c>
      <c r="Q11" s="83"/>
      <c r="R11" s="83"/>
      <c r="S11" s="83"/>
    </row>
    <row r="12" spans="1:19" s="73" customFormat="1" ht="25" x14ac:dyDescent="0.15">
      <c r="A12" s="66">
        <v>79</v>
      </c>
      <c r="B12" s="88">
        <v>3</v>
      </c>
      <c r="C12" s="66" t="s">
        <v>1149</v>
      </c>
      <c r="D12" s="123" t="s">
        <v>185</v>
      </c>
      <c r="E12" s="86"/>
      <c r="F12" s="88"/>
      <c r="G12" s="86"/>
      <c r="H12" s="83"/>
      <c r="I12" s="83">
        <v>2</v>
      </c>
      <c r="J12" s="83">
        <v>2021</v>
      </c>
      <c r="K12" s="66">
        <f t="shared" si="0"/>
        <v>3</v>
      </c>
      <c r="L12" s="66">
        <f>VLOOKUP(M12,'Age Groups'!B:C,2,FALSE)</f>
        <v>3</v>
      </c>
      <c r="M12" s="66" t="str">
        <f t="shared" si="1"/>
        <v>Sub Juniors</v>
      </c>
      <c r="N12" s="66">
        <f>VLOOKUP(O12,Clubs!D:E,2,FALSE)</f>
        <v>2</v>
      </c>
      <c r="O12" s="66" t="str">
        <f t="shared" si="2"/>
        <v>Acacia</v>
      </c>
      <c r="P12" s="66" t="str">
        <f t="shared" si="3"/>
        <v xml:space="preserve">                'club_id'      =&gt; 2, // This is Acacia ###                'age_group_id' =&gt; 3, // This is Sub Juniors ###                'year_id'      =&gt; 2, // This is 2021 ###                'division_id'  =&gt; 3, // This is Div 3 ###            ], [</v>
      </c>
      <c r="Q12" s="83"/>
      <c r="R12" s="83"/>
      <c r="S12" s="83"/>
    </row>
    <row r="13" spans="1:19" ht="14" customHeight="1" x14ac:dyDescent="0.15">
      <c r="A13" s="66">
        <v>405</v>
      </c>
      <c r="B13" s="83">
        <v>3</v>
      </c>
      <c r="C13" s="66" t="s">
        <v>1091</v>
      </c>
      <c r="D13" s="86" t="s">
        <v>185</v>
      </c>
      <c r="E13" s="86"/>
      <c r="F13" s="88"/>
      <c r="G13" s="88"/>
      <c r="H13" s="83"/>
      <c r="I13" s="83">
        <v>2</v>
      </c>
      <c r="J13" s="83">
        <v>2021</v>
      </c>
      <c r="K13" s="66">
        <f t="shared" si="0"/>
        <v>3</v>
      </c>
      <c r="L13" s="66">
        <f>VLOOKUP(M13,'Age Groups'!B:C,2,FALSE)</f>
        <v>6</v>
      </c>
      <c r="M13" s="66" t="str">
        <f t="shared" si="1"/>
        <v>Seniors</v>
      </c>
      <c r="N13" s="66">
        <f>VLOOKUP(O13,Clubs!D:E,2,FALSE)</f>
        <v>2</v>
      </c>
      <c r="O13" s="66" t="str">
        <f t="shared" si="2"/>
        <v>Acacia</v>
      </c>
      <c r="P13" s="66" t="str">
        <f t="shared" si="3"/>
        <v xml:space="preserve">                'club_id'      =&gt; 2, // This is Acacia ###                'age_group_id' =&gt; 6, // This is Seniors ###                'year_id'      =&gt; 2, // This is 2021 ###                'division_id'  =&gt; 3, // This is Div 3 ###            ], [</v>
      </c>
      <c r="Q13" s="83"/>
      <c r="R13" s="83"/>
      <c r="S13" s="83"/>
    </row>
    <row r="14" spans="1:19" ht="14" customHeight="1" x14ac:dyDescent="0.15">
      <c r="A14" s="66">
        <v>7</v>
      </c>
      <c r="B14" s="66">
        <v>0</v>
      </c>
      <c r="C14" s="66" t="s">
        <v>1149</v>
      </c>
      <c r="D14" s="69" t="s">
        <v>1080</v>
      </c>
      <c r="E14" s="69"/>
      <c r="F14" s="69"/>
      <c r="G14" s="69"/>
      <c r="I14" s="66">
        <v>1</v>
      </c>
      <c r="J14" s="66">
        <v>2020</v>
      </c>
      <c r="K14" s="66">
        <f t="shared" si="0"/>
        <v>0</v>
      </c>
      <c r="L14" s="66">
        <f>VLOOKUP(M14,'Age Groups'!B:C,2,FALSE)</f>
        <v>3</v>
      </c>
      <c r="M14" s="66" t="str">
        <f t="shared" si="1"/>
        <v>Sub Juniors</v>
      </c>
      <c r="N14" s="66">
        <f>VLOOKUP(O14,Clubs!D:E,2,FALSE)</f>
        <v>3</v>
      </c>
      <c r="O14" s="66" t="str">
        <f t="shared" si="2"/>
        <v>Innovation</v>
      </c>
      <c r="P14" s="66" t="str">
        <f t="shared" si="3"/>
        <v xml:space="preserve">                'club_id'      =&gt; 3, // This is Innovation ###                'age_group_id' =&gt; 3, // This is Sub Juniors ###                'year_id'      =&gt; 1, // This is 2020 ###                'division_id'  =&gt; 0, // This is Div 0 ###            ], [</v>
      </c>
    </row>
    <row r="15" spans="1:19" ht="14" customHeight="1" x14ac:dyDescent="0.15">
      <c r="A15" s="66">
        <v>114</v>
      </c>
      <c r="B15" s="66">
        <v>0</v>
      </c>
      <c r="C15" s="66" t="s">
        <v>1092</v>
      </c>
      <c r="D15" s="126" t="s">
        <v>1080</v>
      </c>
      <c r="E15" s="71"/>
      <c r="F15" s="69"/>
      <c r="G15" s="69"/>
      <c r="I15" s="66">
        <v>1</v>
      </c>
      <c r="J15" s="66">
        <v>2020</v>
      </c>
      <c r="K15" s="66">
        <f t="shared" si="0"/>
        <v>0</v>
      </c>
      <c r="L15" s="66">
        <f>VLOOKUP(M15,'Age Groups'!B:C,2,FALSE)</f>
        <v>4</v>
      </c>
      <c r="M15" s="66" t="str">
        <f t="shared" si="1"/>
        <v>Juniors</v>
      </c>
      <c r="N15" s="66">
        <f>VLOOKUP(O15,Clubs!D:E,2,FALSE)</f>
        <v>3</v>
      </c>
      <c r="O15" s="66" t="str">
        <f t="shared" si="2"/>
        <v>Innovation</v>
      </c>
      <c r="P15" s="66" t="str">
        <f t="shared" si="3"/>
        <v xml:space="preserve">                'club_id'      =&gt; 3, // This is Innovation ###                'age_group_id' =&gt; 4, // This is Juniors ###                'year_id'      =&gt; 1, // This is 2020 ###                'division_id'  =&gt; 0, // This is Div 0 ###            ], [</v>
      </c>
    </row>
    <row r="16" spans="1:19" ht="14" customHeight="1" x14ac:dyDescent="0.15">
      <c r="A16" s="66">
        <v>227</v>
      </c>
      <c r="B16" s="66">
        <v>0</v>
      </c>
      <c r="C16" s="66" t="s">
        <v>1090</v>
      </c>
      <c r="D16" s="69" t="s">
        <v>1080</v>
      </c>
      <c r="E16" s="69"/>
      <c r="F16" s="71"/>
      <c r="G16" s="69"/>
      <c r="I16" s="66">
        <v>1</v>
      </c>
      <c r="J16" s="66">
        <v>2020</v>
      </c>
      <c r="K16" s="66">
        <f t="shared" si="0"/>
        <v>0</v>
      </c>
      <c r="L16" s="66">
        <f>VLOOKUP(M16,'Age Groups'!B:C,2,FALSE)</f>
        <v>5</v>
      </c>
      <c r="M16" s="66" t="str">
        <f t="shared" si="1"/>
        <v>Intermediates</v>
      </c>
      <c r="N16" s="66">
        <f>VLOOKUP(O16,Clubs!D:E,2,FALSE)</f>
        <v>3</v>
      </c>
      <c r="O16" s="66" t="str">
        <f t="shared" si="2"/>
        <v>Innovation</v>
      </c>
      <c r="P16" s="66" t="str">
        <f t="shared" si="3"/>
        <v xml:space="preserve">                'club_id'      =&gt; 3, // This is Innovation ###                'age_group_id' =&gt; 5, // This is Intermediates ###                'year_id'      =&gt; 1, // This is 2020 ###                'division_id'  =&gt; 0, // This is Div 0 ###            ], [</v>
      </c>
    </row>
    <row r="17" spans="1:19" ht="14" customHeight="1" x14ac:dyDescent="0.15">
      <c r="A17" s="66">
        <v>336</v>
      </c>
      <c r="B17" s="66">
        <v>0</v>
      </c>
      <c r="C17" s="66" t="s">
        <v>1091</v>
      </c>
      <c r="D17" s="69" t="s">
        <v>1080</v>
      </c>
      <c r="E17" s="69"/>
      <c r="F17" s="69"/>
      <c r="G17" s="71"/>
      <c r="I17" s="66">
        <v>1</v>
      </c>
      <c r="J17" s="66">
        <v>2020</v>
      </c>
      <c r="K17" s="66">
        <f t="shared" si="0"/>
        <v>0</v>
      </c>
      <c r="L17" s="66">
        <f>VLOOKUP(M17,'Age Groups'!B:C,2,FALSE)</f>
        <v>6</v>
      </c>
      <c r="M17" s="66" t="str">
        <f t="shared" si="1"/>
        <v>Seniors</v>
      </c>
      <c r="N17" s="66">
        <f>VLOOKUP(O17,Clubs!D:E,2,FALSE)</f>
        <v>3</v>
      </c>
      <c r="O17" s="66" t="str">
        <f t="shared" si="2"/>
        <v>Innovation</v>
      </c>
      <c r="P17" s="66" t="str">
        <f t="shared" si="3"/>
        <v xml:space="preserve">                'club_id'      =&gt; 3, // This is Innovation ###                'age_group_id' =&gt; 6, // This is Seniors ###                'year_id'      =&gt; 1, // This is 2020 ###                'division_id'  =&gt; 0, // This is Div 0 ###            ], [</v>
      </c>
    </row>
    <row r="18" spans="1:19" ht="12.75" customHeight="1" x14ac:dyDescent="0.15">
      <c r="A18" s="66">
        <v>59</v>
      </c>
      <c r="B18" s="83">
        <v>0</v>
      </c>
      <c r="C18" s="66" t="s">
        <v>1149</v>
      </c>
      <c r="D18" s="86" t="s">
        <v>1080</v>
      </c>
      <c r="E18" s="86"/>
      <c r="F18" s="86"/>
      <c r="G18" s="86"/>
      <c r="H18" s="83"/>
      <c r="I18" s="83">
        <v>2</v>
      </c>
      <c r="J18" s="83">
        <v>2021</v>
      </c>
      <c r="K18" s="66">
        <f t="shared" si="0"/>
        <v>0</v>
      </c>
      <c r="L18" s="66">
        <f>VLOOKUP(M18,'Age Groups'!B:C,2,FALSE)</f>
        <v>3</v>
      </c>
      <c r="M18" s="66" t="str">
        <f t="shared" si="1"/>
        <v>Sub Juniors</v>
      </c>
      <c r="N18" s="66">
        <f>VLOOKUP(O18,Clubs!D:E,2,FALSE)</f>
        <v>3</v>
      </c>
      <c r="O18" s="66" t="str">
        <f t="shared" si="2"/>
        <v>Innovation</v>
      </c>
      <c r="P18" s="66" t="str">
        <f t="shared" si="3"/>
        <v xml:space="preserve">                'club_id'      =&gt; 3, // This is Innovation ###                'age_group_id' =&gt; 3, // This is Sub Juniors ###                'year_id'      =&gt; 2, // This is 2021 ###                'division_id'  =&gt; 0, // This is Div 0 ###            ], [</v>
      </c>
      <c r="Q18" s="83"/>
      <c r="R18" s="83"/>
      <c r="S18" s="83"/>
    </row>
    <row r="19" spans="1:19" s="73" customFormat="1" ht="25" x14ac:dyDescent="0.15">
      <c r="A19" s="66">
        <v>166</v>
      </c>
      <c r="B19" s="88">
        <v>0</v>
      </c>
      <c r="C19" s="66" t="s">
        <v>1092</v>
      </c>
      <c r="D19" s="123" t="s">
        <v>1080</v>
      </c>
      <c r="E19" s="88"/>
      <c r="F19" s="86"/>
      <c r="G19" s="86"/>
      <c r="H19" s="83"/>
      <c r="I19" s="83">
        <v>2</v>
      </c>
      <c r="J19" s="83">
        <v>2021</v>
      </c>
      <c r="K19" s="66">
        <f t="shared" si="0"/>
        <v>0</v>
      </c>
      <c r="L19" s="66">
        <f>VLOOKUP(M19,'Age Groups'!B:C,2,FALSE)</f>
        <v>4</v>
      </c>
      <c r="M19" s="66" t="str">
        <f t="shared" si="1"/>
        <v>Juniors</v>
      </c>
      <c r="N19" s="66">
        <f>VLOOKUP(O19,Clubs!D:E,2,FALSE)</f>
        <v>3</v>
      </c>
      <c r="O19" s="66" t="str">
        <f t="shared" si="2"/>
        <v>Innovation</v>
      </c>
      <c r="P19" s="66" t="str">
        <f t="shared" si="3"/>
        <v xml:space="preserve">                'club_id'      =&gt; 3, // This is Innovation ###                'age_group_id' =&gt; 4, // This is Juniors ###                'year_id'      =&gt; 2, // This is 2021 ###                'division_id'  =&gt; 0, // This is Div 0 ###            ], [</v>
      </c>
      <c r="Q19" s="83"/>
      <c r="R19" s="83"/>
      <c r="S19" s="83"/>
    </row>
    <row r="20" spans="1:19" ht="14" customHeight="1" x14ac:dyDescent="0.15">
      <c r="A20" s="66">
        <v>279</v>
      </c>
      <c r="B20" s="83">
        <v>0</v>
      </c>
      <c r="C20" s="66" t="s">
        <v>1090</v>
      </c>
      <c r="D20" s="86" t="s">
        <v>1080</v>
      </c>
      <c r="E20" s="86"/>
      <c r="F20" s="88"/>
      <c r="G20" s="86"/>
      <c r="H20" s="83"/>
      <c r="I20" s="83">
        <v>2</v>
      </c>
      <c r="J20" s="83">
        <v>2021</v>
      </c>
      <c r="K20" s="66">
        <f t="shared" si="0"/>
        <v>0</v>
      </c>
      <c r="L20" s="66">
        <f>VLOOKUP(M20,'Age Groups'!B:C,2,FALSE)</f>
        <v>5</v>
      </c>
      <c r="M20" s="66" t="str">
        <f t="shared" si="1"/>
        <v>Intermediates</v>
      </c>
      <c r="N20" s="66">
        <f>VLOOKUP(O20,Clubs!D:E,2,FALSE)</f>
        <v>3</v>
      </c>
      <c r="O20" s="66" t="str">
        <f t="shared" si="2"/>
        <v>Innovation</v>
      </c>
      <c r="P20" s="66" t="str">
        <f t="shared" si="3"/>
        <v xml:space="preserve">                'club_id'      =&gt; 3, // This is Innovation ###                'age_group_id' =&gt; 5, // This is Intermediates ###                'year_id'      =&gt; 2, // This is 2021 ###                'division_id'  =&gt; 0, // This is Div 0 ###            ], [</v>
      </c>
      <c r="Q20" s="83"/>
      <c r="R20" s="83"/>
      <c r="S20" s="83"/>
    </row>
    <row r="21" spans="1:19" ht="14" customHeight="1" x14ac:dyDescent="0.15">
      <c r="A21" s="66">
        <v>388</v>
      </c>
      <c r="B21" s="83">
        <v>0</v>
      </c>
      <c r="C21" s="66" t="s">
        <v>1091</v>
      </c>
      <c r="D21" s="86" t="s">
        <v>1080</v>
      </c>
      <c r="E21" s="86"/>
      <c r="F21" s="86"/>
      <c r="G21" s="88"/>
      <c r="H21" s="83"/>
      <c r="I21" s="83">
        <v>2</v>
      </c>
      <c r="J21" s="83">
        <v>2021</v>
      </c>
      <c r="K21" s="66">
        <f t="shared" si="0"/>
        <v>0</v>
      </c>
      <c r="L21" s="66">
        <f>VLOOKUP(M21,'Age Groups'!B:C,2,FALSE)</f>
        <v>6</v>
      </c>
      <c r="M21" s="66" t="str">
        <f t="shared" si="1"/>
        <v>Seniors</v>
      </c>
      <c r="N21" s="66">
        <f>VLOOKUP(O21,Clubs!D:E,2,FALSE)</f>
        <v>3</v>
      </c>
      <c r="O21" s="66" t="str">
        <f t="shared" si="2"/>
        <v>Innovation</v>
      </c>
      <c r="P21" s="66" t="str">
        <f t="shared" si="3"/>
        <v xml:space="preserve">                'club_id'      =&gt; 3, // This is Innovation ###                'age_group_id' =&gt; 6, // This is Seniors ###                'year_id'      =&gt; 2, // This is 2021 ###                'division_id'  =&gt; 0, // This is Div 0 ###            ], [</v>
      </c>
      <c r="Q21" s="83"/>
      <c r="R21" s="83"/>
      <c r="S21" s="83"/>
    </row>
    <row r="22" spans="1:19" ht="14" customHeight="1" x14ac:dyDescent="0.15">
      <c r="A22" s="66">
        <v>360</v>
      </c>
      <c r="B22" s="66">
        <v>3</v>
      </c>
      <c r="C22" s="66" t="s">
        <v>1091</v>
      </c>
      <c r="D22" s="69" t="s">
        <v>9</v>
      </c>
      <c r="E22" s="69"/>
      <c r="F22" s="71"/>
      <c r="G22" s="71"/>
      <c r="H22" s="66" t="s">
        <v>1187</v>
      </c>
      <c r="I22" s="66">
        <v>1</v>
      </c>
      <c r="J22" s="66">
        <v>2020</v>
      </c>
      <c r="K22" s="66">
        <f t="shared" si="0"/>
        <v>3</v>
      </c>
      <c r="L22" s="66">
        <f>VLOOKUP(M22,'Age Groups'!B:C,2,FALSE)</f>
        <v>6</v>
      </c>
      <c r="M22" s="66" t="str">
        <f t="shared" si="1"/>
        <v>Seniors</v>
      </c>
      <c r="N22" s="66">
        <f>VLOOKUP(O22,Clubs!D:E,2,FALSE)</f>
        <v>4</v>
      </c>
      <c r="O22" s="66" t="str">
        <f t="shared" si="2"/>
        <v>Murray Bridge</v>
      </c>
      <c r="P22" s="66" t="str">
        <f t="shared" si="3"/>
        <v xml:space="preserve">                'club_id'      =&gt; 4, // This is Murray Bridge ###                'age_group_id' =&gt; 6, // This is Seniors ###                'year_id'      =&gt; 1, // This is 2020 ###                'division_id'  =&gt; 3, // This is Div 3 ###            ], [</v>
      </c>
    </row>
    <row r="23" spans="1:19" ht="14" customHeight="1" x14ac:dyDescent="0.15">
      <c r="A23" s="66">
        <v>39</v>
      </c>
      <c r="B23" s="66">
        <v>4</v>
      </c>
      <c r="C23" s="66" t="s">
        <v>1149</v>
      </c>
      <c r="D23" s="69" t="s">
        <v>9</v>
      </c>
      <c r="E23" s="74"/>
      <c r="F23" s="74"/>
      <c r="G23" s="71"/>
      <c r="I23" s="66">
        <v>1</v>
      </c>
      <c r="J23" s="66">
        <v>2020</v>
      </c>
      <c r="K23" s="66">
        <f t="shared" si="0"/>
        <v>4</v>
      </c>
      <c r="L23" s="66">
        <f>VLOOKUP(M23,'Age Groups'!B:C,2,FALSE)</f>
        <v>3</v>
      </c>
      <c r="M23" s="66" t="str">
        <f t="shared" si="1"/>
        <v>Sub Juniors</v>
      </c>
      <c r="N23" s="66">
        <f>VLOOKUP(O23,Clubs!D:E,2,FALSE)</f>
        <v>4</v>
      </c>
      <c r="O23" s="66" t="str">
        <f t="shared" si="2"/>
        <v>Murray Bridge</v>
      </c>
      <c r="P23" s="66" t="str">
        <f t="shared" si="3"/>
        <v xml:space="preserve">                'club_id'      =&gt; 4, // This is Murray Bridge ###                'age_group_id' =&gt; 3, // This is Sub Juniors ###                'year_id'      =&gt; 1, // This is 2020 ###                'division_id'  =&gt; 4, // This is Div 4 ###            ], [</v>
      </c>
    </row>
    <row r="24" spans="1:19" ht="14" customHeight="1" x14ac:dyDescent="0.2">
      <c r="A24" s="66">
        <v>153</v>
      </c>
      <c r="B24" s="66">
        <v>5</v>
      </c>
      <c r="C24" s="66" t="s">
        <v>1092</v>
      </c>
      <c r="D24" s="71" t="s">
        <v>9</v>
      </c>
      <c r="E24" s="71"/>
      <c r="F24" s="71"/>
      <c r="G24" s="71"/>
      <c r="I24" s="66">
        <v>1</v>
      </c>
      <c r="J24" s="66">
        <v>2020</v>
      </c>
      <c r="K24" s="66">
        <f t="shared" si="0"/>
        <v>5</v>
      </c>
      <c r="L24" s="66">
        <f>VLOOKUP(M24,'Age Groups'!B:C,2,FALSE)</f>
        <v>4</v>
      </c>
      <c r="M24" s="66" t="str">
        <f t="shared" si="1"/>
        <v>Juniors</v>
      </c>
      <c r="N24" s="66">
        <f>VLOOKUP(O24,Clubs!D:E,2,FALSE)</f>
        <v>4</v>
      </c>
      <c r="O24" s="66" t="str">
        <f t="shared" si="2"/>
        <v>Murray Bridge</v>
      </c>
      <c r="P24" s="66" t="str">
        <f t="shared" si="3"/>
        <v xml:space="preserve">                'club_id'      =&gt; 4, // This is Murray Bridge ###                'age_group_id' =&gt; 4, // This is Juniors ###                'year_id'      =&gt; 1, // This is 2020 ###                'division_id'  =&gt; 5, // This is Div 5 ###            ], [</v>
      </c>
    </row>
    <row r="25" spans="1:19" ht="14" customHeight="1" x14ac:dyDescent="0.15">
      <c r="A25" s="66">
        <v>410</v>
      </c>
      <c r="B25" s="127">
        <v>3</v>
      </c>
      <c r="C25" s="66" t="s">
        <v>1091</v>
      </c>
      <c r="D25" s="86" t="s">
        <v>9</v>
      </c>
      <c r="E25" s="97"/>
      <c r="F25" s="97"/>
      <c r="G25" s="88"/>
      <c r="H25" s="83"/>
      <c r="I25" s="83">
        <v>2</v>
      </c>
      <c r="J25" s="83">
        <v>2021</v>
      </c>
      <c r="K25" s="66">
        <f t="shared" si="0"/>
        <v>3</v>
      </c>
      <c r="L25" s="66">
        <f>VLOOKUP(M25,'Age Groups'!B:C,2,FALSE)</f>
        <v>6</v>
      </c>
      <c r="M25" s="66" t="str">
        <f t="shared" si="1"/>
        <v>Seniors</v>
      </c>
      <c r="N25" s="66">
        <f>VLOOKUP(O25,Clubs!D:E,2,FALSE)</f>
        <v>4</v>
      </c>
      <c r="O25" s="66" t="str">
        <f t="shared" si="2"/>
        <v>Murray Bridge</v>
      </c>
      <c r="P25" s="66" t="str">
        <f t="shared" si="3"/>
        <v xml:space="preserve">                'club_id'      =&gt; 4, // This is Murray Bridge ###                'age_group_id' =&gt; 6, // This is Seniors ###                'year_id'      =&gt; 2, // This is 2021 ###                'division_id'  =&gt; 3, // This is Div 3 ###            ], [</v>
      </c>
      <c r="Q25" s="83"/>
      <c r="R25" s="83"/>
      <c r="S25" s="83"/>
    </row>
    <row r="26" spans="1:19" s="73" customFormat="1" ht="25" x14ac:dyDescent="0.15">
      <c r="A26" s="66">
        <v>91</v>
      </c>
      <c r="B26" s="88">
        <v>4</v>
      </c>
      <c r="C26" s="66" t="s">
        <v>1149</v>
      </c>
      <c r="D26" s="123" t="s">
        <v>9</v>
      </c>
      <c r="E26" s="97"/>
      <c r="F26" s="88"/>
      <c r="G26" s="88"/>
      <c r="H26" s="83"/>
      <c r="I26" s="83">
        <v>2</v>
      </c>
      <c r="J26" s="83">
        <v>2021</v>
      </c>
      <c r="K26" s="66">
        <f t="shared" si="0"/>
        <v>4</v>
      </c>
      <c r="L26" s="66">
        <f>VLOOKUP(M26,'Age Groups'!B:C,2,FALSE)</f>
        <v>3</v>
      </c>
      <c r="M26" s="66" t="str">
        <f t="shared" si="1"/>
        <v>Sub Juniors</v>
      </c>
      <c r="N26" s="66">
        <f>VLOOKUP(O26,Clubs!D:E,2,FALSE)</f>
        <v>4</v>
      </c>
      <c r="O26" s="66" t="str">
        <f t="shared" si="2"/>
        <v>Murray Bridge</v>
      </c>
      <c r="P26" s="66" t="str">
        <f t="shared" si="3"/>
        <v xml:space="preserve">                'club_id'      =&gt; 4, // This is Murray Bridge ###                'age_group_id' =&gt; 3, // This is Sub Juniors ###                'year_id'      =&gt; 2, // This is 2021 ###                'division_id'  =&gt; 4, // This is Div 4 ###            ], [</v>
      </c>
      <c r="Q26" s="83"/>
      <c r="R26" s="83"/>
      <c r="S26" s="83"/>
    </row>
    <row r="27" spans="1:19" ht="14" customHeight="1" x14ac:dyDescent="0.2">
      <c r="A27" s="66">
        <v>204</v>
      </c>
      <c r="B27" s="83">
        <v>5</v>
      </c>
      <c r="C27" s="66" t="s">
        <v>1092</v>
      </c>
      <c r="D27" s="88" t="s">
        <v>9</v>
      </c>
      <c r="E27" s="88"/>
      <c r="F27" s="88"/>
      <c r="G27" s="88"/>
      <c r="H27" s="83"/>
      <c r="I27" s="83">
        <v>2</v>
      </c>
      <c r="J27" s="83">
        <v>2021</v>
      </c>
      <c r="K27" s="66">
        <f t="shared" si="0"/>
        <v>5</v>
      </c>
      <c r="L27" s="66">
        <f>VLOOKUP(M27,'Age Groups'!B:C,2,FALSE)</f>
        <v>4</v>
      </c>
      <c r="M27" s="66" t="str">
        <f t="shared" si="1"/>
        <v>Juniors</v>
      </c>
      <c r="N27" s="66">
        <f>VLOOKUP(O27,Clubs!D:E,2,FALSE)</f>
        <v>4</v>
      </c>
      <c r="O27" s="66" t="str">
        <f t="shared" si="2"/>
        <v>Murray Bridge</v>
      </c>
      <c r="P27" s="66" t="str">
        <f t="shared" si="3"/>
        <v xml:space="preserve">                'club_id'      =&gt; 4, // This is Murray Bridge ###                'age_group_id' =&gt; 4, // This is Juniors ###                'year_id'      =&gt; 2, // This is 2021 ###                'division_id'  =&gt; 5, // This is Div 5 ###            ], [</v>
      </c>
      <c r="Q27" s="83"/>
      <c r="R27" s="83"/>
      <c r="S27" s="83"/>
    </row>
    <row r="28" spans="1:19" ht="14" customHeight="1" x14ac:dyDescent="0.15">
      <c r="A28" s="66">
        <v>335</v>
      </c>
      <c r="B28" s="122">
        <v>0</v>
      </c>
      <c r="C28" s="66" t="s">
        <v>1091</v>
      </c>
      <c r="D28" s="69" t="s">
        <v>16</v>
      </c>
      <c r="E28" s="70"/>
      <c r="F28" s="71"/>
      <c r="G28" s="71"/>
      <c r="I28" s="66">
        <v>1</v>
      </c>
      <c r="J28" s="66">
        <v>2020</v>
      </c>
      <c r="K28" s="66">
        <f t="shared" si="0"/>
        <v>0</v>
      </c>
      <c r="L28" s="66">
        <f>VLOOKUP(M28,'Age Groups'!B:C,2,FALSE)</f>
        <v>6</v>
      </c>
      <c r="M28" s="66" t="str">
        <f t="shared" si="1"/>
        <v>Seniors</v>
      </c>
      <c r="N28" s="66">
        <f>VLOOKUP(O28,Clubs!D:E,2,FALSE)</f>
        <v>6</v>
      </c>
      <c r="O28" s="66" t="str">
        <f t="shared" si="2"/>
        <v>Gawler</v>
      </c>
      <c r="P28" s="66" t="str">
        <f t="shared" si="3"/>
        <v xml:space="preserve">                'club_id'      =&gt; 6, // This is Gawler ###                'age_group_id' =&gt; 6, // This is Seniors ###                'year_id'      =&gt; 1, // This is 2020 ###                'division_id'  =&gt; 0, // This is Div 0 ###            ], [</v>
      </c>
    </row>
    <row r="29" spans="1:19" ht="14" customHeight="1" x14ac:dyDescent="0.15">
      <c r="A29" s="66">
        <v>123</v>
      </c>
      <c r="B29" s="66">
        <v>1</v>
      </c>
      <c r="C29" s="66" t="s">
        <v>1092</v>
      </c>
      <c r="D29" s="75" t="s">
        <v>16</v>
      </c>
      <c r="E29" s="71"/>
      <c r="F29" s="70"/>
      <c r="G29" s="69"/>
      <c r="I29" s="66">
        <v>1</v>
      </c>
      <c r="J29" s="66">
        <v>2020</v>
      </c>
      <c r="K29" s="66">
        <f t="shared" si="0"/>
        <v>1</v>
      </c>
      <c r="L29" s="66">
        <f>VLOOKUP(M29,'Age Groups'!B:C,2,FALSE)</f>
        <v>4</v>
      </c>
      <c r="M29" s="66" t="str">
        <f t="shared" si="1"/>
        <v>Juniors</v>
      </c>
      <c r="N29" s="66">
        <f>VLOOKUP(O29,Clubs!D:E,2,FALSE)</f>
        <v>6</v>
      </c>
      <c r="O29" s="66" t="str">
        <f t="shared" si="2"/>
        <v>Gawler</v>
      </c>
      <c r="P29" s="66" t="str">
        <f t="shared" si="3"/>
        <v xml:space="preserve">                'club_id'      =&gt; 6, // This is Gawler ###                'age_group_id' =&gt; 4, // This is Juniors ###                'year_id'      =&gt; 1, // This is 2020 ###                'division_id'  =&gt; 1, // This is Div 1 ###            ], [</v>
      </c>
    </row>
    <row r="30" spans="1:19" ht="15" customHeight="1" x14ac:dyDescent="0.15">
      <c r="A30" s="66">
        <v>233</v>
      </c>
      <c r="B30" s="66">
        <v>1</v>
      </c>
      <c r="C30" s="66" t="s">
        <v>1090</v>
      </c>
      <c r="D30" s="69" t="s">
        <v>16</v>
      </c>
      <c r="E30" s="69"/>
      <c r="F30" s="71"/>
      <c r="G30" s="69"/>
      <c r="I30" s="66">
        <v>1</v>
      </c>
      <c r="J30" s="66">
        <v>2020</v>
      </c>
      <c r="K30" s="66">
        <f t="shared" si="0"/>
        <v>1</v>
      </c>
      <c r="L30" s="66">
        <f>VLOOKUP(M30,'Age Groups'!B:C,2,FALSE)</f>
        <v>5</v>
      </c>
      <c r="M30" s="66" t="str">
        <f t="shared" si="1"/>
        <v>Intermediates</v>
      </c>
      <c r="N30" s="66">
        <f>VLOOKUP(O30,Clubs!D:E,2,FALSE)</f>
        <v>6</v>
      </c>
      <c r="O30" s="66" t="str">
        <f t="shared" si="2"/>
        <v>Gawler</v>
      </c>
      <c r="P30" s="66" t="str">
        <f t="shared" si="3"/>
        <v xml:space="preserve">                'club_id'      =&gt; 6, // This is Gawler ###                'age_group_id' =&gt; 5, // This is Intermediates ###                'year_id'      =&gt; 1, // This is 2020 ###                'division_id'  =&gt; 1, // This is Div 1 ###            ], [</v>
      </c>
    </row>
    <row r="31" spans="1:19" ht="14" customHeight="1" x14ac:dyDescent="0.15">
      <c r="A31" s="66">
        <v>20</v>
      </c>
      <c r="B31" s="66">
        <v>2</v>
      </c>
      <c r="C31" s="66" t="s">
        <v>1149</v>
      </c>
      <c r="D31" s="69" t="s">
        <v>16</v>
      </c>
      <c r="E31" s="69"/>
      <c r="F31" s="76"/>
      <c r="G31" s="69"/>
      <c r="H31" s="66" t="s">
        <v>1185</v>
      </c>
      <c r="I31" s="66">
        <v>1</v>
      </c>
      <c r="J31" s="66">
        <v>2020</v>
      </c>
      <c r="K31" s="66">
        <f t="shared" si="0"/>
        <v>2</v>
      </c>
      <c r="L31" s="66">
        <f>VLOOKUP(M31,'Age Groups'!B:C,2,FALSE)</f>
        <v>3</v>
      </c>
      <c r="M31" s="66" t="str">
        <f t="shared" si="1"/>
        <v>Sub Juniors</v>
      </c>
      <c r="N31" s="66">
        <f>VLOOKUP(O31,Clubs!D:E,2,FALSE)</f>
        <v>6</v>
      </c>
      <c r="O31" s="66" t="str">
        <f t="shared" si="2"/>
        <v>Gawler</v>
      </c>
      <c r="P31" s="66" t="str">
        <f t="shared" si="3"/>
        <v xml:space="preserve">                'club_id'      =&gt; 6, // This is Gawler ###                'age_group_id' =&gt; 3, // This is Sub Juniors ###                'year_id'      =&gt; 1, // This is 2020 ###                'division_id'  =&gt; 2, // This is Div 2 ###            ], [</v>
      </c>
    </row>
    <row r="32" spans="1:19" ht="14" customHeight="1" x14ac:dyDescent="0.15">
      <c r="A32" s="66">
        <v>387</v>
      </c>
      <c r="B32" s="83">
        <v>0</v>
      </c>
      <c r="C32" s="66" t="s">
        <v>1091</v>
      </c>
      <c r="D32" s="86" t="s">
        <v>16</v>
      </c>
      <c r="E32" s="87"/>
      <c r="F32" s="95"/>
      <c r="G32" s="142"/>
      <c r="H32" s="83"/>
      <c r="I32" s="83">
        <v>2</v>
      </c>
      <c r="J32" s="83">
        <v>2021</v>
      </c>
      <c r="K32" s="66">
        <f t="shared" si="0"/>
        <v>0</v>
      </c>
      <c r="L32" s="66">
        <f>VLOOKUP(M32,'Age Groups'!B:C,2,FALSE)</f>
        <v>6</v>
      </c>
      <c r="M32" s="66" t="str">
        <f t="shared" si="1"/>
        <v>Seniors</v>
      </c>
      <c r="N32" s="66">
        <f>VLOOKUP(O32,Clubs!D:E,2,FALSE)</f>
        <v>6</v>
      </c>
      <c r="O32" s="66" t="str">
        <f t="shared" si="2"/>
        <v>Gawler</v>
      </c>
      <c r="P32" s="66" t="str">
        <f t="shared" si="3"/>
        <v xml:space="preserve">                'club_id'      =&gt; 6, // This is Gawler ###                'age_group_id' =&gt; 6, // This is Seniors ###                'year_id'      =&gt; 2, // This is 2021 ###                'division_id'  =&gt; 0, // This is Div 0 ###            ], [</v>
      </c>
      <c r="Q32" s="83"/>
      <c r="R32" s="83"/>
      <c r="S32" s="83"/>
    </row>
    <row r="33" spans="1:19" ht="14" customHeight="1" x14ac:dyDescent="0.15">
      <c r="A33" s="66">
        <v>175</v>
      </c>
      <c r="B33" s="83">
        <v>1</v>
      </c>
      <c r="C33" s="66" t="s">
        <v>1092</v>
      </c>
      <c r="D33" s="123" t="s">
        <v>16</v>
      </c>
      <c r="E33" s="127"/>
      <c r="F33" s="190"/>
      <c r="G33" s="96"/>
      <c r="H33" s="83"/>
      <c r="I33" s="83">
        <v>2</v>
      </c>
      <c r="J33" s="83">
        <v>2021</v>
      </c>
      <c r="K33" s="66">
        <f t="shared" si="0"/>
        <v>1</v>
      </c>
      <c r="L33" s="66">
        <f>VLOOKUP(M33,'Age Groups'!B:C,2,FALSE)</f>
        <v>4</v>
      </c>
      <c r="M33" s="66" t="str">
        <f t="shared" si="1"/>
        <v>Juniors</v>
      </c>
      <c r="N33" s="66">
        <f>VLOOKUP(O33,Clubs!D:E,2,FALSE)</f>
        <v>6</v>
      </c>
      <c r="O33" s="66" t="str">
        <f t="shared" si="2"/>
        <v>Gawler</v>
      </c>
      <c r="P33" s="66" t="str">
        <f t="shared" si="3"/>
        <v xml:space="preserve">                'club_id'      =&gt; 6, // This is Gawler ###                'age_group_id' =&gt; 4, // This is Juniors ###                'year_id'      =&gt; 2, // This is 2021 ###                'division_id'  =&gt; 1, // This is Div 1 ###            ], [</v>
      </c>
      <c r="Q33" s="83"/>
      <c r="R33" s="83"/>
      <c r="S33" s="83"/>
    </row>
    <row r="34" spans="1:19" ht="14" customHeight="1" x14ac:dyDescent="0.15">
      <c r="A34" s="66">
        <v>285</v>
      </c>
      <c r="B34" s="83">
        <v>1</v>
      </c>
      <c r="C34" s="66" t="s">
        <v>1090</v>
      </c>
      <c r="D34" s="86" t="s">
        <v>16</v>
      </c>
      <c r="E34" s="86"/>
      <c r="F34" s="95"/>
      <c r="G34" s="96"/>
      <c r="H34" s="83"/>
      <c r="I34" s="83">
        <v>2</v>
      </c>
      <c r="J34" s="83">
        <v>2021</v>
      </c>
      <c r="K34" s="66">
        <f t="shared" si="0"/>
        <v>1</v>
      </c>
      <c r="L34" s="66">
        <f>VLOOKUP(M34,'Age Groups'!B:C,2,FALSE)</f>
        <v>5</v>
      </c>
      <c r="M34" s="66" t="str">
        <f t="shared" si="1"/>
        <v>Intermediates</v>
      </c>
      <c r="N34" s="66">
        <f>VLOOKUP(O34,Clubs!D:E,2,FALSE)</f>
        <v>6</v>
      </c>
      <c r="O34" s="66" t="str">
        <f t="shared" si="2"/>
        <v>Gawler</v>
      </c>
      <c r="P34" s="66" t="str">
        <f t="shared" si="3"/>
        <v xml:space="preserve">                'club_id'      =&gt; 6, // This is Gawler ###                'age_group_id' =&gt; 5, // This is Intermediates ###                'year_id'      =&gt; 2, // This is 2021 ###                'division_id'  =&gt; 1, // This is Div 1 ###            ], [</v>
      </c>
      <c r="Q34" s="83"/>
      <c r="R34" s="83"/>
      <c r="S34" s="83"/>
    </row>
    <row r="35" spans="1:19" s="73" customFormat="1" ht="25" x14ac:dyDescent="0.15">
      <c r="A35" s="66">
        <v>72</v>
      </c>
      <c r="B35" s="83">
        <v>2</v>
      </c>
      <c r="C35" s="66" t="s">
        <v>1149</v>
      </c>
      <c r="D35" s="98" t="s">
        <v>16</v>
      </c>
      <c r="E35" s="147"/>
      <c r="F35" s="93"/>
      <c r="G35" s="123"/>
      <c r="H35" s="83"/>
      <c r="I35" s="83">
        <v>2</v>
      </c>
      <c r="J35" s="83">
        <v>2021</v>
      </c>
      <c r="K35" s="66">
        <f t="shared" si="0"/>
        <v>2</v>
      </c>
      <c r="L35" s="66">
        <f>VLOOKUP(M35,'Age Groups'!B:C,2,FALSE)</f>
        <v>3</v>
      </c>
      <c r="M35" s="66" t="str">
        <f t="shared" si="1"/>
        <v>Sub Juniors</v>
      </c>
      <c r="N35" s="66">
        <f>VLOOKUP(O35,Clubs!D:E,2,FALSE)</f>
        <v>6</v>
      </c>
      <c r="O35" s="66" t="str">
        <f t="shared" si="2"/>
        <v>Gawler</v>
      </c>
      <c r="P35" s="66" t="str">
        <f t="shared" si="3"/>
        <v xml:space="preserve">                'club_id'      =&gt; 6, // This is Gawler ###                'age_group_id' =&gt; 3, // This is Sub Juniors ###                'year_id'      =&gt; 2, // This is 2021 ###                'division_id'  =&gt; 2, // This is Div 2 ###            ], [</v>
      </c>
      <c r="Q35" s="83"/>
      <c r="R35" s="83"/>
      <c r="S35" s="83"/>
    </row>
    <row r="36" spans="1:19" ht="14" customHeight="1" x14ac:dyDescent="0.15">
      <c r="A36" s="66">
        <v>332</v>
      </c>
      <c r="B36" s="66">
        <v>0</v>
      </c>
      <c r="C36" s="66" t="s">
        <v>1091</v>
      </c>
      <c r="D36" s="71" t="s">
        <v>1076</v>
      </c>
      <c r="E36" s="76"/>
      <c r="F36" s="69"/>
      <c r="G36" s="122"/>
      <c r="I36" s="66">
        <v>1</v>
      </c>
      <c r="J36" s="66">
        <v>2020</v>
      </c>
      <c r="K36" s="66">
        <f t="shared" si="0"/>
        <v>0</v>
      </c>
      <c r="L36" s="66">
        <f>VLOOKUP(M36,'Age Groups'!B:C,2,FALSE)</f>
        <v>6</v>
      </c>
      <c r="M36" s="66" t="str">
        <f t="shared" si="1"/>
        <v>Seniors</v>
      </c>
      <c r="N36" s="66">
        <f>VLOOKUP(O36,Clubs!D:E,2,FALSE)</f>
        <v>7</v>
      </c>
      <c r="O36" s="66" t="str">
        <f t="shared" si="2"/>
        <v>AVV Millennium</v>
      </c>
      <c r="P36" s="66" t="str">
        <f t="shared" si="3"/>
        <v xml:space="preserve">                'club_id'      =&gt; 7, // This is AVV Millennium ###                'age_group_id' =&gt; 6, // This is Seniors ###                'year_id'      =&gt; 1, // This is 2020 ###                'division_id'  =&gt; 0, // This is Div 0 ###            ], [</v>
      </c>
    </row>
    <row r="37" spans="1:19" ht="14" customHeight="1" x14ac:dyDescent="0.15">
      <c r="A37" s="66">
        <v>225</v>
      </c>
      <c r="B37" s="66">
        <v>0</v>
      </c>
      <c r="C37" s="66" t="s">
        <v>1090</v>
      </c>
      <c r="D37" s="69" t="s">
        <v>1076</v>
      </c>
      <c r="E37" s="69"/>
      <c r="F37" s="140"/>
      <c r="G37" s="126"/>
      <c r="I37" s="66">
        <v>1</v>
      </c>
      <c r="J37" s="66">
        <v>2020</v>
      </c>
      <c r="K37" s="66">
        <f t="shared" si="0"/>
        <v>0</v>
      </c>
      <c r="L37" s="66">
        <f>VLOOKUP(M37,'Age Groups'!B:C,2,FALSE)</f>
        <v>5</v>
      </c>
      <c r="M37" s="66" t="str">
        <f t="shared" si="1"/>
        <v>Intermediates</v>
      </c>
      <c r="N37" s="66">
        <f>VLOOKUP(O37,Clubs!D:E,2,FALSE)</f>
        <v>7</v>
      </c>
      <c r="O37" s="66" t="str">
        <f t="shared" si="2"/>
        <v>AVV Millennium</v>
      </c>
      <c r="P37" s="66" t="str">
        <f t="shared" si="3"/>
        <v xml:space="preserve">                'club_id'      =&gt; 7, // This is AVV Millennium ###                'age_group_id' =&gt; 5, // This is Intermediates ###                'year_id'      =&gt; 1, // This is 2020 ###                'division_id'  =&gt; 0, // This is Div 0 ###            ], [</v>
      </c>
    </row>
    <row r="38" spans="1:19" ht="14" customHeight="1" x14ac:dyDescent="0.15">
      <c r="A38" s="66">
        <v>13</v>
      </c>
      <c r="B38" s="66">
        <v>1</v>
      </c>
      <c r="C38" s="66" t="s">
        <v>1149</v>
      </c>
      <c r="D38" s="140" t="s">
        <v>1076</v>
      </c>
      <c r="E38" s="69"/>
      <c r="F38" s="69"/>
      <c r="G38" s="126"/>
      <c r="I38" s="66">
        <v>1</v>
      </c>
      <c r="J38" s="66">
        <v>2020</v>
      </c>
      <c r="K38" s="66">
        <f t="shared" si="0"/>
        <v>1</v>
      </c>
      <c r="L38" s="66">
        <f>VLOOKUP(M38,'Age Groups'!B:C,2,FALSE)</f>
        <v>3</v>
      </c>
      <c r="M38" s="66" t="str">
        <f t="shared" si="1"/>
        <v>Sub Juniors</v>
      </c>
      <c r="N38" s="66">
        <f>VLOOKUP(O38,Clubs!D:E,2,FALSE)</f>
        <v>7</v>
      </c>
      <c r="O38" s="66" t="str">
        <f t="shared" si="2"/>
        <v>AVV Millennium</v>
      </c>
      <c r="P38" s="66" t="str">
        <f t="shared" si="3"/>
        <v xml:space="preserve">                'club_id'      =&gt; 7, // This is AVV Millennium ###                'age_group_id' =&gt; 3, // This is Sub Juniors ###                'year_id'      =&gt; 1, // This is 2020 ###                'division_id'  =&gt; 1, // This is Div 1 ###            ], [</v>
      </c>
    </row>
    <row r="39" spans="1:19" ht="14" customHeight="1" x14ac:dyDescent="0.15">
      <c r="A39" s="66">
        <v>120</v>
      </c>
      <c r="B39" s="66">
        <v>1</v>
      </c>
      <c r="C39" s="66" t="s">
        <v>1092</v>
      </c>
      <c r="D39" s="69" t="s">
        <v>1076</v>
      </c>
      <c r="E39" s="78"/>
      <c r="F39" s="69"/>
      <c r="G39" s="126"/>
      <c r="I39" s="66">
        <v>1</v>
      </c>
      <c r="J39" s="66">
        <v>2020</v>
      </c>
      <c r="K39" s="66">
        <f t="shared" si="0"/>
        <v>1</v>
      </c>
      <c r="L39" s="66">
        <f>VLOOKUP(M39,'Age Groups'!B:C,2,FALSE)</f>
        <v>4</v>
      </c>
      <c r="M39" s="66" t="str">
        <f t="shared" si="1"/>
        <v>Juniors</v>
      </c>
      <c r="N39" s="66">
        <f>VLOOKUP(O39,Clubs!D:E,2,FALSE)</f>
        <v>7</v>
      </c>
      <c r="O39" s="66" t="str">
        <f t="shared" si="2"/>
        <v>AVV Millennium</v>
      </c>
      <c r="P39" s="66" t="str">
        <f t="shared" si="3"/>
        <v xml:space="preserve">                'club_id'      =&gt; 7, // This is AVV Millennium ###                'age_group_id' =&gt; 4, // This is Juniors ###                'year_id'      =&gt; 1, // This is 2020 ###                'division_id'  =&gt; 1, // This is Div 1 ###            ], [</v>
      </c>
    </row>
    <row r="40" spans="1:19" ht="14" customHeight="1" x14ac:dyDescent="0.15">
      <c r="A40" s="66">
        <v>384</v>
      </c>
      <c r="B40" s="83">
        <v>0</v>
      </c>
      <c r="C40" s="66" t="s">
        <v>1091</v>
      </c>
      <c r="D40" s="71" t="s">
        <v>1076</v>
      </c>
      <c r="E40" s="86"/>
      <c r="F40" s="86"/>
      <c r="G40" s="127"/>
      <c r="H40" s="83"/>
      <c r="I40" s="83">
        <v>2</v>
      </c>
      <c r="J40" s="83">
        <v>2021</v>
      </c>
      <c r="K40" s="66">
        <f t="shared" si="0"/>
        <v>0</v>
      </c>
      <c r="L40" s="66">
        <f>VLOOKUP(M40,'Age Groups'!B:C,2,FALSE)</f>
        <v>6</v>
      </c>
      <c r="M40" s="66" t="str">
        <f t="shared" si="1"/>
        <v>Seniors</v>
      </c>
      <c r="N40" s="66">
        <f>VLOOKUP(O40,Clubs!D:E,2,FALSE)</f>
        <v>7</v>
      </c>
      <c r="O40" s="66" t="str">
        <f t="shared" si="2"/>
        <v>AVV Millennium</v>
      </c>
      <c r="P40" s="66" t="str">
        <f t="shared" si="3"/>
        <v xml:space="preserve">                'club_id'      =&gt; 7, // This is AVV Millennium ###                'age_group_id' =&gt; 6, // This is Seniors ###                'year_id'      =&gt; 2, // This is 2021 ###                'division_id'  =&gt; 0, // This is Div 0 ###            ], [</v>
      </c>
      <c r="Q40" s="83"/>
      <c r="R40" s="83"/>
      <c r="S40" s="83"/>
    </row>
    <row r="41" spans="1:19" ht="14" customHeight="1" x14ac:dyDescent="0.15">
      <c r="A41" s="66">
        <v>277</v>
      </c>
      <c r="B41" s="83">
        <v>0</v>
      </c>
      <c r="C41" s="66" t="s">
        <v>1090</v>
      </c>
      <c r="D41" s="86" t="s">
        <v>1076</v>
      </c>
      <c r="E41" s="96"/>
      <c r="F41" s="88"/>
      <c r="G41" s="123"/>
      <c r="H41" s="83"/>
      <c r="I41" s="83">
        <v>2</v>
      </c>
      <c r="J41" s="83">
        <v>2021</v>
      </c>
      <c r="K41" s="66">
        <f t="shared" si="0"/>
        <v>0</v>
      </c>
      <c r="L41" s="66">
        <f>VLOOKUP(M41,'Age Groups'!B:C,2,FALSE)</f>
        <v>5</v>
      </c>
      <c r="M41" s="66" t="str">
        <f t="shared" si="1"/>
        <v>Intermediates</v>
      </c>
      <c r="N41" s="66">
        <f>VLOOKUP(O41,Clubs!D:E,2,FALSE)</f>
        <v>7</v>
      </c>
      <c r="O41" s="66" t="str">
        <f t="shared" si="2"/>
        <v>AVV Millennium</v>
      </c>
      <c r="P41" s="66" t="str">
        <f t="shared" si="3"/>
        <v xml:space="preserve">                'club_id'      =&gt; 7, // This is AVV Millennium ###                'age_group_id' =&gt; 5, // This is Intermediates ###                'year_id'      =&gt; 2, // This is 2021 ###                'division_id'  =&gt; 0, // This is Div 0 ###            ], [</v>
      </c>
      <c r="Q41" s="83"/>
      <c r="R41" s="83"/>
      <c r="S41" s="83"/>
    </row>
    <row r="42" spans="1:19" x14ac:dyDescent="0.15">
      <c r="A42" s="66">
        <v>65</v>
      </c>
      <c r="B42" s="83">
        <v>1</v>
      </c>
      <c r="C42" s="66" t="s">
        <v>1149</v>
      </c>
      <c r="D42" s="99" t="s">
        <v>1076</v>
      </c>
      <c r="E42" s="96"/>
      <c r="F42" s="123"/>
      <c r="G42" s="123"/>
      <c r="H42" s="83"/>
      <c r="I42" s="83">
        <v>2</v>
      </c>
      <c r="J42" s="83">
        <v>2021</v>
      </c>
      <c r="K42" s="66">
        <f t="shared" si="0"/>
        <v>1</v>
      </c>
      <c r="L42" s="66">
        <f>VLOOKUP(M42,'Age Groups'!B:C,2,FALSE)</f>
        <v>3</v>
      </c>
      <c r="M42" s="66" t="str">
        <f t="shared" si="1"/>
        <v>Sub Juniors</v>
      </c>
      <c r="N42" s="66">
        <f>VLOOKUP(O42,Clubs!D:E,2,FALSE)</f>
        <v>7</v>
      </c>
      <c r="O42" s="66" t="str">
        <f t="shared" si="2"/>
        <v>AVV Millennium</v>
      </c>
      <c r="P42" s="66" t="str">
        <f t="shared" si="3"/>
        <v xml:space="preserve">                'club_id'      =&gt; 7, // This is AVV Millennium ###                'age_group_id' =&gt; 3, // This is Sub Juniors ###                'year_id'      =&gt; 2, // This is 2021 ###                'division_id'  =&gt; 1, // This is Div 1 ###            ], [</v>
      </c>
      <c r="Q42" s="83"/>
      <c r="R42" s="83"/>
      <c r="S42" s="83"/>
    </row>
    <row r="43" spans="1:19" ht="14" customHeight="1" x14ac:dyDescent="0.15">
      <c r="A43" s="66">
        <v>172</v>
      </c>
      <c r="B43" s="83">
        <v>1</v>
      </c>
      <c r="C43" s="66" t="s">
        <v>1092</v>
      </c>
      <c r="D43" s="96" t="s">
        <v>1076</v>
      </c>
      <c r="E43" s="99"/>
      <c r="F43" s="123"/>
      <c r="G43" s="123"/>
      <c r="H43" s="83"/>
      <c r="I43" s="83">
        <v>2</v>
      </c>
      <c r="J43" s="83">
        <v>2021</v>
      </c>
      <c r="K43" s="66">
        <f t="shared" si="0"/>
        <v>1</v>
      </c>
      <c r="L43" s="66">
        <f>VLOOKUP(M43,'Age Groups'!B:C,2,FALSE)</f>
        <v>4</v>
      </c>
      <c r="M43" s="66" t="str">
        <f t="shared" si="1"/>
        <v>Juniors</v>
      </c>
      <c r="N43" s="66">
        <f>VLOOKUP(O43,Clubs!D:E,2,FALSE)</f>
        <v>7</v>
      </c>
      <c r="O43" s="66" t="str">
        <f t="shared" si="2"/>
        <v>AVV Millennium</v>
      </c>
      <c r="P43" s="66" t="str">
        <f t="shared" si="3"/>
        <v xml:space="preserve">                'club_id'      =&gt; 7, // This is AVV Millennium ###                'age_group_id' =&gt; 4, // This is Juniors ###                'year_id'      =&gt; 2, // This is 2021 ###                'division_id'  =&gt; 1, // This is Div 1 ###            ], [</v>
      </c>
      <c r="Q43" s="83"/>
      <c r="R43" s="83"/>
      <c r="S43" s="83"/>
    </row>
    <row r="44" spans="1:19" ht="14" customHeight="1" x14ac:dyDescent="0.15">
      <c r="A44" s="66">
        <v>6</v>
      </c>
      <c r="B44" s="66">
        <v>0</v>
      </c>
      <c r="C44" s="66" t="s">
        <v>1149</v>
      </c>
      <c r="D44" s="79" t="s">
        <v>950</v>
      </c>
      <c r="E44" s="79"/>
      <c r="F44" s="126"/>
      <c r="G44" s="126"/>
      <c r="I44" s="66">
        <v>1</v>
      </c>
      <c r="J44" s="66">
        <v>2020</v>
      </c>
      <c r="K44" s="66">
        <f t="shared" si="0"/>
        <v>0</v>
      </c>
      <c r="L44" s="66">
        <f>VLOOKUP(M44,'Age Groups'!B:C,2,FALSE)</f>
        <v>3</v>
      </c>
      <c r="M44" s="66" t="str">
        <f t="shared" si="1"/>
        <v>Sub Juniors</v>
      </c>
      <c r="N44" s="66">
        <f>VLOOKUP(O44,Clubs!D:E,2,FALSE)</f>
        <v>8</v>
      </c>
      <c r="O44" s="66" t="str">
        <f t="shared" si="2"/>
        <v>Burnside</v>
      </c>
      <c r="P44" s="66" t="str">
        <f t="shared" si="3"/>
        <v xml:space="preserve">                'club_id'      =&gt; 8, // This is Burnside ###                'age_group_id' =&gt; 3, // This is Sub Juniors ###                'year_id'      =&gt; 1, // This is 2020 ###                'division_id'  =&gt; 0, // This is Div 0 ###            ], [</v>
      </c>
    </row>
    <row r="45" spans="1:19" ht="14" customHeight="1" x14ac:dyDescent="0.15">
      <c r="A45" s="66">
        <v>113</v>
      </c>
      <c r="B45" s="66">
        <v>0</v>
      </c>
      <c r="C45" s="66" t="s">
        <v>1092</v>
      </c>
      <c r="D45" s="79" t="s">
        <v>950</v>
      </c>
      <c r="E45" s="80"/>
      <c r="F45" s="126"/>
      <c r="G45" s="126"/>
      <c r="I45" s="66">
        <v>1</v>
      </c>
      <c r="J45" s="66">
        <v>2020</v>
      </c>
      <c r="K45" s="66">
        <f t="shared" si="0"/>
        <v>0</v>
      </c>
      <c r="L45" s="66">
        <f>VLOOKUP(M45,'Age Groups'!B:C,2,FALSE)</f>
        <v>4</v>
      </c>
      <c r="M45" s="66" t="str">
        <f t="shared" si="1"/>
        <v>Juniors</v>
      </c>
      <c r="N45" s="66">
        <f>VLOOKUP(O45,Clubs!D:E,2,FALSE)</f>
        <v>8</v>
      </c>
      <c r="O45" s="66" t="str">
        <f t="shared" si="2"/>
        <v>Burnside</v>
      </c>
      <c r="P45" s="66" t="str">
        <f t="shared" si="3"/>
        <v xml:space="preserve">                'club_id'      =&gt; 8, // This is Burnside ###                'age_group_id' =&gt; 4, // This is Juniors ###                'year_id'      =&gt; 1, // This is 2020 ###                'division_id'  =&gt; 0, // This is Div 0 ###            ], [</v>
      </c>
    </row>
    <row r="46" spans="1:19" ht="14" customHeight="1" x14ac:dyDescent="0.15">
      <c r="A46" s="66">
        <v>226</v>
      </c>
      <c r="B46" s="66">
        <v>0</v>
      </c>
      <c r="C46" s="66" t="s">
        <v>1090</v>
      </c>
      <c r="D46" s="79" t="s">
        <v>950</v>
      </c>
      <c r="E46" s="79"/>
      <c r="F46" s="122"/>
      <c r="G46" s="126"/>
      <c r="I46" s="66">
        <v>1</v>
      </c>
      <c r="J46" s="66">
        <v>2020</v>
      </c>
      <c r="K46" s="66">
        <f t="shared" si="0"/>
        <v>0</v>
      </c>
      <c r="L46" s="66">
        <f>VLOOKUP(M46,'Age Groups'!B:C,2,FALSE)</f>
        <v>5</v>
      </c>
      <c r="M46" s="66" t="str">
        <f t="shared" si="1"/>
        <v>Intermediates</v>
      </c>
      <c r="N46" s="66">
        <f>VLOOKUP(O46,Clubs!D:E,2,FALSE)</f>
        <v>8</v>
      </c>
      <c r="O46" s="66" t="str">
        <f t="shared" si="2"/>
        <v>Burnside</v>
      </c>
      <c r="P46" s="66" t="str">
        <f t="shared" si="3"/>
        <v xml:space="preserve">                'club_id'      =&gt; 8, // This is Burnside ###                'age_group_id' =&gt; 5, // This is Intermediates ###                'year_id'      =&gt; 1, // This is 2020 ###                'division_id'  =&gt; 0, // This is Div 0 ###            ], [</v>
      </c>
    </row>
    <row r="47" spans="1:19" ht="14" customHeight="1" x14ac:dyDescent="0.15">
      <c r="A47" s="66">
        <v>333</v>
      </c>
      <c r="B47" s="66">
        <v>0</v>
      </c>
      <c r="C47" s="66" t="s">
        <v>1091</v>
      </c>
      <c r="D47" s="79" t="s">
        <v>950</v>
      </c>
      <c r="E47" s="79"/>
      <c r="F47" s="126"/>
      <c r="G47" s="122"/>
      <c r="I47" s="66">
        <v>1</v>
      </c>
      <c r="J47" s="66">
        <v>2020</v>
      </c>
      <c r="K47" s="66">
        <f t="shared" si="0"/>
        <v>0</v>
      </c>
      <c r="L47" s="66">
        <f>VLOOKUP(M47,'Age Groups'!B:C,2,FALSE)</f>
        <v>6</v>
      </c>
      <c r="M47" s="66" t="str">
        <f t="shared" si="1"/>
        <v>Seniors</v>
      </c>
      <c r="N47" s="66">
        <f>VLOOKUP(O47,Clubs!D:E,2,FALSE)</f>
        <v>8</v>
      </c>
      <c r="O47" s="66" t="str">
        <f t="shared" si="2"/>
        <v>Burnside</v>
      </c>
      <c r="P47" s="66" t="str">
        <f t="shared" si="3"/>
        <v xml:space="preserve">                'club_id'      =&gt; 8, // This is Burnside ###                'age_group_id' =&gt; 6, // This is Seniors ###                'year_id'      =&gt; 1, // This is 2020 ###                'division_id'  =&gt; 0, // This is Div 0 ###            ], [</v>
      </c>
    </row>
    <row r="48" spans="1:19" ht="14" customHeight="1" x14ac:dyDescent="0.15">
      <c r="A48" s="66">
        <v>58</v>
      </c>
      <c r="B48" s="127">
        <v>0</v>
      </c>
      <c r="C48" s="66" t="s">
        <v>1149</v>
      </c>
      <c r="D48" s="123" t="s">
        <v>950</v>
      </c>
      <c r="E48" s="96"/>
      <c r="F48" s="123"/>
      <c r="G48" s="123"/>
      <c r="H48" s="83"/>
      <c r="I48" s="83">
        <v>2</v>
      </c>
      <c r="J48" s="83">
        <v>2021</v>
      </c>
      <c r="K48" s="66">
        <f t="shared" si="0"/>
        <v>0</v>
      </c>
      <c r="L48" s="66">
        <f>VLOOKUP(M48,'Age Groups'!B:C,2,FALSE)</f>
        <v>3</v>
      </c>
      <c r="M48" s="66" t="str">
        <f t="shared" si="1"/>
        <v>Sub Juniors</v>
      </c>
      <c r="N48" s="66">
        <f>VLOOKUP(O48,Clubs!D:E,2,FALSE)</f>
        <v>8</v>
      </c>
      <c r="O48" s="66" t="str">
        <f t="shared" si="2"/>
        <v>Burnside</v>
      </c>
      <c r="P48" s="66" t="str">
        <f t="shared" si="3"/>
        <v xml:space="preserve">                'club_id'      =&gt; 8, // This is Burnside ###                'age_group_id' =&gt; 3, // This is Sub Juniors ###                'year_id'      =&gt; 2, // This is 2021 ###                'division_id'  =&gt; 0, // This is Div 0 ###            ], [</v>
      </c>
      <c r="Q48" s="83"/>
      <c r="R48" s="83"/>
      <c r="S48" s="83"/>
    </row>
    <row r="49" spans="1:19" s="82" customFormat="1" ht="14" customHeight="1" x14ac:dyDescent="0.15">
      <c r="A49" s="66">
        <v>165</v>
      </c>
      <c r="B49" s="83">
        <v>0</v>
      </c>
      <c r="C49" s="66" t="s">
        <v>1092</v>
      </c>
      <c r="D49" s="123" t="s">
        <v>950</v>
      </c>
      <c r="E49" s="127"/>
      <c r="F49" s="123"/>
      <c r="G49" s="123"/>
      <c r="H49" s="83"/>
      <c r="I49" s="83">
        <v>2</v>
      </c>
      <c r="J49" s="83">
        <v>2021</v>
      </c>
      <c r="K49" s="66">
        <f t="shared" si="0"/>
        <v>0</v>
      </c>
      <c r="L49" s="66">
        <f>VLOOKUP(M49,'Age Groups'!B:C,2,FALSE)</f>
        <v>4</v>
      </c>
      <c r="M49" s="66" t="str">
        <f t="shared" si="1"/>
        <v>Juniors</v>
      </c>
      <c r="N49" s="66">
        <f>VLOOKUP(O49,Clubs!D:E,2,FALSE)</f>
        <v>8</v>
      </c>
      <c r="O49" s="66" t="str">
        <f t="shared" si="2"/>
        <v>Burnside</v>
      </c>
      <c r="P49" s="66" t="str">
        <f t="shared" si="3"/>
        <v xml:space="preserve">                'club_id'      =&gt; 8, // This is Burnside ###                'age_group_id' =&gt; 4, // This is Juniors ###                'year_id'      =&gt; 2, // This is 2021 ###                'division_id'  =&gt; 0, // This is Div 0 ###            ], [</v>
      </c>
      <c r="Q49" s="83"/>
      <c r="R49" s="83"/>
      <c r="S49" s="83"/>
    </row>
    <row r="50" spans="1:19" s="82" customFormat="1" ht="14" customHeight="1" x14ac:dyDescent="0.15">
      <c r="A50" s="66">
        <v>278</v>
      </c>
      <c r="B50" s="83">
        <v>0</v>
      </c>
      <c r="C50" s="66" t="s">
        <v>1090</v>
      </c>
      <c r="D50" s="123" t="s">
        <v>950</v>
      </c>
      <c r="E50" s="123"/>
      <c r="F50" s="127"/>
      <c r="G50" s="123"/>
      <c r="H50" s="83"/>
      <c r="I50" s="83">
        <v>2</v>
      </c>
      <c r="J50" s="83">
        <v>2021</v>
      </c>
      <c r="K50" s="66">
        <f t="shared" si="0"/>
        <v>0</v>
      </c>
      <c r="L50" s="66">
        <f>VLOOKUP(M50,'Age Groups'!B:C,2,FALSE)</f>
        <v>5</v>
      </c>
      <c r="M50" s="66" t="str">
        <f t="shared" si="1"/>
        <v>Intermediates</v>
      </c>
      <c r="N50" s="66">
        <f>VLOOKUP(O50,Clubs!D:E,2,FALSE)</f>
        <v>8</v>
      </c>
      <c r="O50" s="66" t="str">
        <f t="shared" si="2"/>
        <v>Burnside</v>
      </c>
      <c r="P50" s="66" t="str">
        <f t="shared" si="3"/>
        <v xml:space="preserve">                'club_id'      =&gt; 8, // This is Burnside ###                'age_group_id' =&gt; 5, // This is Intermediates ###                'year_id'      =&gt; 2, // This is 2021 ###                'division_id'  =&gt; 0, // This is Div 0 ###            ], [</v>
      </c>
      <c r="Q50" s="83"/>
      <c r="R50" s="83"/>
      <c r="S50" s="83"/>
    </row>
    <row r="51" spans="1:19" s="82" customFormat="1" ht="14" customHeight="1" x14ac:dyDescent="0.15">
      <c r="A51" s="66">
        <v>385</v>
      </c>
      <c r="B51" s="83">
        <v>0</v>
      </c>
      <c r="C51" s="66" t="s">
        <v>1091</v>
      </c>
      <c r="D51" s="123" t="s">
        <v>950</v>
      </c>
      <c r="E51" s="123"/>
      <c r="F51" s="123"/>
      <c r="G51" s="127"/>
      <c r="H51" s="83"/>
      <c r="I51" s="83">
        <v>2</v>
      </c>
      <c r="J51" s="83">
        <v>2021</v>
      </c>
      <c r="K51" s="66">
        <f t="shared" si="0"/>
        <v>0</v>
      </c>
      <c r="L51" s="66">
        <f>VLOOKUP(M51,'Age Groups'!B:C,2,FALSE)</f>
        <v>6</v>
      </c>
      <c r="M51" s="66" t="str">
        <f t="shared" si="1"/>
        <v>Seniors</v>
      </c>
      <c r="N51" s="66">
        <f>VLOOKUP(O51,Clubs!D:E,2,FALSE)</f>
        <v>8</v>
      </c>
      <c r="O51" s="66" t="str">
        <f t="shared" si="2"/>
        <v>Burnside</v>
      </c>
      <c r="P51" s="66" t="str">
        <f t="shared" si="3"/>
        <v xml:space="preserve">                'club_id'      =&gt; 8, // This is Burnside ###                'age_group_id' =&gt; 6, // This is Seniors ###                'year_id'      =&gt; 2, // This is 2021 ###                'division_id'  =&gt; 0, // This is Div 0 ###            ], [</v>
      </c>
      <c r="Q51" s="83"/>
      <c r="R51" s="83"/>
      <c r="S51" s="83"/>
    </row>
    <row r="52" spans="1:19" s="82" customFormat="1" ht="14" customHeight="1" x14ac:dyDescent="0.15">
      <c r="A52" s="66">
        <v>8</v>
      </c>
      <c r="B52" s="66">
        <v>0</v>
      </c>
      <c r="C52" s="66" t="s">
        <v>1149</v>
      </c>
      <c r="D52" s="126" t="s">
        <v>967</v>
      </c>
      <c r="E52" s="126"/>
      <c r="F52" s="126"/>
      <c r="G52" s="126"/>
      <c r="H52" s="66"/>
      <c r="I52" s="66">
        <v>1</v>
      </c>
      <c r="J52" s="66">
        <v>2020</v>
      </c>
      <c r="K52" s="66">
        <f t="shared" si="0"/>
        <v>0</v>
      </c>
      <c r="L52" s="66">
        <f>VLOOKUP(M52,'Age Groups'!B:C,2,FALSE)</f>
        <v>3</v>
      </c>
      <c r="M52" s="66" t="str">
        <f t="shared" si="1"/>
        <v>Sub Juniors</v>
      </c>
      <c r="N52" s="66">
        <f>VLOOKUP(O52,Clubs!D:E,2,FALSE)</f>
        <v>9</v>
      </c>
      <c r="O52" s="66" t="str">
        <f t="shared" si="2"/>
        <v>Marden</v>
      </c>
      <c r="P52" s="66" t="str">
        <f t="shared" si="3"/>
        <v xml:space="preserve">                'club_id'      =&gt; 9, // This is Marden ###                'age_group_id' =&gt; 3, // This is Sub Juniors ###                'year_id'      =&gt; 1, // This is 2020 ###                'division_id'  =&gt; 0, // This is Div 0 ###            ], [</v>
      </c>
      <c r="Q52" s="66"/>
      <c r="R52" s="66"/>
      <c r="S52" s="66"/>
    </row>
    <row r="53" spans="1:19" s="82" customFormat="1" ht="14" customHeight="1" x14ac:dyDescent="0.15">
      <c r="A53" s="66">
        <v>115</v>
      </c>
      <c r="B53" s="66">
        <v>0</v>
      </c>
      <c r="C53" s="66" t="s">
        <v>1092</v>
      </c>
      <c r="D53" s="126" t="s">
        <v>967</v>
      </c>
      <c r="E53" s="122"/>
      <c r="F53" s="126"/>
      <c r="G53" s="126"/>
      <c r="H53" s="66"/>
      <c r="I53" s="66">
        <v>1</v>
      </c>
      <c r="J53" s="66">
        <v>2020</v>
      </c>
      <c r="K53" s="66">
        <f t="shared" si="0"/>
        <v>0</v>
      </c>
      <c r="L53" s="66">
        <f>VLOOKUP(M53,'Age Groups'!B:C,2,FALSE)</f>
        <v>4</v>
      </c>
      <c r="M53" s="66" t="str">
        <f t="shared" si="1"/>
        <v>Juniors</v>
      </c>
      <c r="N53" s="66">
        <f>VLOOKUP(O53,Clubs!D:E,2,FALSE)</f>
        <v>9</v>
      </c>
      <c r="O53" s="66" t="str">
        <f t="shared" si="2"/>
        <v>Marden</v>
      </c>
      <c r="P53" s="66" t="str">
        <f t="shared" si="3"/>
        <v xml:space="preserve">                'club_id'      =&gt; 9, // This is Marden ###                'age_group_id' =&gt; 4, // This is Juniors ###                'year_id'      =&gt; 1, // This is 2020 ###                'division_id'  =&gt; 0, // This is Div 0 ###            ], [</v>
      </c>
      <c r="Q53" s="66"/>
      <c r="R53" s="66"/>
      <c r="S53" s="66"/>
    </row>
    <row r="54" spans="1:19" s="83" customFormat="1" ht="26.5" customHeight="1" x14ac:dyDescent="0.15">
      <c r="A54" s="66">
        <v>229</v>
      </c>
      <c r="B54" s="66">
        <v>0</v>
      </c>
      <c r="C54" s="66" t="s">
        <v>1090</v>
      </c>
      <c r="D54" s="138" t="s">
        <v>967</v>
      </c>
      <c r="E54" s="178"/>
      <c r="F54" s="149"/>
      <c r="G54" s="181"/>
      <c r="H54" s="66"/>
      <c r="I54" s="66">
        <v>1</v>
      </c>
      <c r="J54" s="66">
        <v>2020</v>
      </c>
      <c r="K54" s="66">
        <f t="shared" si="0"/>
        <v>0</v>
      </c>
      <c r="L54" s="66">
        <f>VLOOKUP(M54,'Age Groups'!B:C,2,FALSE)</f>
        <v>5</v>
      </c>
      <c r="M54" s="66" t="str">
        <f t="shared" si="1"/>
        <v>Intermediates</v>
      </c>
      <c r="N54" s="66">
        <f>VLOOKUP(O54,Clubs!D:E,2,FALSE)</f>
        <v>9</v>
      </c>
      <c r="O54" s="66" t="str">
        <f t="shared" si="2"/>
        <v>Marden</v>
      </c>
      <c r="P54" s="66" t="str">
        <f t="shared" si="3"/>
        <v xml:space="preserve">                'club_id'      =&gt; 9, // This is Marden ###                'age_group_id' =&gt; 5, // This is Intermediates ###                'year_id'      =&gt; 1, // This is 2020 ###                'division_id'  =&gt; 0, // This is Div 0 ###            ], [</v>
      </c>
      <c r="Q54" s="66"/>
      <c r="R54" s="66"/>
      <c r="S54" s="66"/>
    </row>
    <row r="55" spans="1:19" s="83" customFormat="1" ht="33.75" customHeight="1" x14ac:dyDescent="0.15">
      <c r="A55" s="66">
        <v>337</v>
      </c>
      <c r="B55" s="66">
        <v>0</v>
      </c>
      <c r="C55" s="66" t="s">
        <v>1091</v>
      </c>
      <c r="D55" s="129" t="s">
        <v>967</v>
      </c>
      <c r="E55" s="129"/>
      <c r="F55" s="129"/>
      <c r="G55" s="130"/>
      <c r="H55" s="66"/>
      <c r="I55" s="66">
        <v>1</v>
      </c>
      <c r="J55" s="66">
        <v>2020</v>
      </c>
      <c r="K55" s="66">
        <f t="shared" si="0"/>
        <v>0</v>
      </c>
      <c r="L55" s="66">
        <f>VLOOKUP(M55,'Age Groups'!B:C,2,FALSE)</f>
        <v>6</v>
      </c>
      <c r="M55" s="66" t="str">
        <f t="shared" si="1"/>
        <v>Seniors</v>
      </c>
      <c r="N55" s="66">
        <f>VLOOKUP(O55,Clubs!D:E,2,FALSE)</f>
        <v>9</v>
      </c>
      <c r="O55" s="66" t="str">
        <f t="shared" si="2"/>
        <v>Marden</v>
      </c>
      <c r="P55" s="66" t="str">
        <f t="shared" si="3"/>
        <v xml:space="preserve">                'club_id'      =&gt; 9, // This is Marden ###                'age_group_id' =&gt; 6, // This is Seniors ###                'year_id'      =&gt; 1, // This is 2020 ###                'division_id'  =&gt; 0, // This is Div 0 ###            ], [</v>
      </c>
      <c r="Q55" s="66"/>
      <c r="R55" s="66"/>
      <c r="S55" s="66"/>
    </row>
    <row r="56" spans="1:19" s="83" customFormat="1" ht="36.5" customHeight="1" x14ac:dyDescent="0.15">
      <c r="A56" s="66">
        <v>60</v>
      </c>
      <c r="B56" s="83">
        <v>0</v>
      </c>
      <c r="C56" s="66" t="s">
        <v>1149</v>
      </c>
      <c r="D56" s="86" t="s">
        <v>967</v>
      </c>
      <c r="E56" s="86"/>
      <c r="F56" s="86"/>
      <c r="G56" s="86"/>
      <c r="I56" s="83">
        <v>2</v>
      </c>
      <c r="J56" s="83">
        <v>2021</v>
      </c>
      <c r="K56" s="66">
        <f t="shared" si="0"/>
        <v>0</v>
      </c>
      <c r="L56" s="66">
        <f>VLOOKUP(M56,'Age Groups'!B:C,2,FALSE)</f>
        <v>3</v>
      </c>
      <c r="M56" s="66" t="str">
        <f t="shared" si="1"/>
        <v>Sub Juniors</v>
      </c>
      <c r="N56" s="66">
        <f>VLOOKUP(O56,Clubs!D:E,2,FALSE)</f>
        <v>9</v>
      </c>
      <c r="O56" s="66" t="str">
        <f t="shared" si="2"/>
        <v>Marden</v>
      </c>
      <c r="P56" s="66" t="str">
        <f t="shared" si="3"/>
        <v xml:space="preserve">                'club_id'      =&gt; 9, // This is Marden ###                'age_group_id' =&gt; 3, // This is Sub Juniors ###                'year_id'      =&gt; 2, // This is 2021 ###                'division_id'  =&gt; 0, // This is Div 0 ###            ], [</v>
      </c>
    </row>
    <row r="57" spans="1:19" s="85" customFormat="1" ht="25" x14ac:dyDescent="0.15">
      <c r="A57" s="66">
        <v>167</v>
      </c>
      <c r="B57" s="83">
        <v>0</v>
      </c>
      <c r="C57" s="66" t="s">
        <v>1092</v>
      </c>
      <c r="D57" s="86" t="s">
        <v>967</v>
      </c>
      <c r="E57" s="88"/>
      <c r="F57" s="86"/>
      <c r="G57" s="86"/>
      <c r="H57" s="83"/>
      <c r="I57" s="83">
        <v>2</v>
      </c>
      <c r="J57" s="83">
        <v>2021</v>
      </c>
      <c r="K57" s="66">
        <f t="shared" si="0"/>
        <v>0</v>
      </c>
      <c r="L57" s="66">
        <f>VLOOKUP(M57,'Age Groups'!B:C,2,FALSE)</f>
        <v>4</v>
      </c>
      <c r="M57" s="66" t="str">
        <f t="shared" si="1"/>
        <v>Juniors</v>
      </c>
      <c r="N57" s="66">
        <f>VLOOKUP(O57,Clubs!D:E,2,FALSE)</f>
        <v>9</v>
      </c>
      <c r="O57" s="66" t="str">
        <f t="shared" si="2"/>
        <v>Marden</v>
      </c>
      <c r="P57" s="66" t="str">
        <f t="shared" si="3"/>
        <v xml:space="preserve">                'club_id'      =&gt; 9, // This is Marden ###                'age_group_id' =&gt; 4, // This is Juniors ###                'year_id'      =&gt; 2, // This is 2021 ###                'division_id'  =&gt; 0, // This is Div 0 ###            ], [</v>
      </c>
      <c r="Q57" s="83"/>
      <c r="R57" s="83"/>
      <c r="S57" s="83"/>
    </row>
    <row r="58" spans="1:19" s="83" customFormat="1" ht="14" customHeight="1" x14ac:dyDescent="0.15">
      <c r="A58" s="66">
        <v>281</v>
      </c>
      <c r="B58" s="127">
        <v>0</v>
      </c>
      <c r="C58" s="66" t="s">
        <v>1090</v>
      </c>
      <c r="D58" s="86" t="s">
        <v>967</v>
      </c>
      <c r="E58" s="86"/>
      <c r="F58" s="88"/>
      <c r="G58" s="86"/>
      <c r="I58" s="83">
        <v>2</v>
      </c>
      <c r="J58" s="83">
        <v>2021</v>
      </c>
      <c r="K58" s="66">
        <f t="shared" si="0"/>
        <v>0</v>
      </c>
      <c r="L58" s="66">
        <f>VLOOKUP(M58,'Age Groups'!B:C,2,FALSE)</f>
        <v>5</v>
      </c>
      <c r="M58" s="66" t="str">
        <f t="shared" si="1"/>
        <v>Intermediates</v>
      </c>
      <c r="N58" s="66">
        <f>VLOOKUP(O58,Clubs!D:E,2,FALSE)</f>
        <v>9</v>
      </c>
      <c r="O58" s="66" t="str">
        <f t="shared" si="2"/>
        <v>Marden</v>
      </c>
      <c r="P58" s="66" t="str">
        <f t="shared" si="3"/>
        <v xml:space="preserve">                'club_id'      =&gt; 9, // This is Marden ###                'age_group_id' =&gt; 5, // This is Intermediates ###                'year_id'      =&gt; 2, // This is 2021 ###                'division_id'  =&gt; 0, // This is Div 0 ###            ], [</v>
      </c>
    </row>
    <row r="59" spans="1:19" s="83" customFormat="1" ht="14" customHeight="1" x14ac:dyDescent="0.15">
      <c r="A59" s="66">
        <v>389</v>
      </c>
      <c r="B59" s="83">
        <v>0</v>
      </c>
      <c r="C59" s="66" t="s">
        <v>1091</v>
      </c>
      <c r="D59" s="86" t="s">
        <v>967</v>
      </c>
      <c r="E59" s="86"/>
      <c r="F59" s="86"/>
      <c r="G59" s="88"/>
      <c r="I59" s="83">
        <v>2</v>
      </c>
      <c r="J59" s="83">
        <v>2021</v>
      </c>
      <c r="K59" s="66">
        <f t="shared" si="0"/>
        <v>0</v>
      </c>
      <c r="L59" s="66">
        <f>VLOOKUP(M59,'Age Groups'!B:C,2,FALSE)</f>
        <v>6</v>
      </c>
      <c r="M59" s="66" t="str">
        <f t="shared" si="1"/>
        <v>Seniors</v>
      </c>
      <c r="N59" s="66">
        <f>VLOOKUP(O59,Clubs!D:E,2,FALSE)</f>
        <v>9</v>
      </c>
      <c r="O59" s="66" t="str">
        <f t="shared" si="2"/>
        <v>Marden</v>
      </c>
      <c r="P59" s="66" t="str">
        <f t="shared" si="3"/>
        <v xml:space="preserve">                'club_id'      =&gt; 9, // This is Marden ###                'age_group_id' =&gt; 6, // This is Seniors ###                'year_id'      =&gt; 2, // This is 2021 ###                'division_id'  =&gt; 0, // This is Div 0 ###            ], [</v>
      </c>
    </row>
    <row r="60" spans="1:19" s="83" customFormat="1" ht="14" customHeight="1" x14ac:dyDescent="0.15">
      <c r="A60" s="66">
        <v>359</v>
      </c>
      <c r="B60" s="66">
        <v>3</v>
      </c>
      <c r="C60" s="66" t="s">
        <v>1091</v>
      </c>
      <c r="D60" s="69" t="s">
        <v>31</v>
      </c>
      <c r="E60" s="71"/>
      <c r="F60" s="69"/>
      <c r="G60" s="71"/>
      <c r="H60" s="66" t="s">
        <v>1187</v>
      </c>
      <c r="I60" s="66">
        <v>1</v>
      </c>
      <c r="J60" s="66">
        <v>2020</v>
      </c>
      <c r="K60" s="66">
        <f t="shared" si="0"/>
        <v>3</v>
      </c>
      <c r="L60" s="66">
        <f>VLOOKUP(M60,'Age Groups'!B:C,2,FALSE)</f>
        <v>6</v>
      </c>
      <c r="M60" s="66" t="str">
        <f t="shared" si="1"/>
        <v>Seniors</v>
      </c>
      <c r="N60" s="66">
        <f>VLOOKUP(O60,Clubs!D:E,2,FALSE)</f>
        <v>10</v>
      </c>
      <c r="O60" s="66" t="str">
        <f t="shared" si="2"/>
        <v>Waratah</v>
      </c>
      <c r="P60" s="66" t="str">
        <f t="shared" si="3"/>
        <v xml:space="preserve">                'club_id'      =&gt; 10, // This is Waratah ###                'age_group_id' =&gt; 6, // This is Seniors ###                'year_id'      =&gt; 1, // This is 2020 ###                'division_id'  =&gt; 3, // This is Div 3 ###            ], [</v>
      </c>
      <c r="Q60" s="66"/>
      <c r="R60" s="66"/>
      <c r="S60" s="66"/>
    </row>
    <row r="61" spans="1:19" s="83" customFormat="1" ht="14" customHeight="1" x14ac:dyDescent="0.15">
      <c r="A61" s="66">
        <v>147</v>
      </c>
      <c r="B61" s="122">
        <v>4</v>
      </c>
      <c r="C61" s="66" t="s">
        <v>1092</v>
      </c>
      <c r="D61" s="71" t="s">
        <v>31</v>
      </c>
      <c r="E61" s="71"/>
      <c r="F61" s="74"/>
      <c r="G61" s="71"/>
      <c r="H61" s="66"/>
      <c r="I61" s="66">
        <v>1</v>
      </c>
      <c r="J61" s="66">
        <v>2020</v>
      </c>
      <c r="K61" s="66">
        <f t="shared" si="0"/>
        <v>4</v>
      </c>
      <c r="L61" s="66">
        <f>VLOOKUP(M61,'Age Groups'!B:C,2,FALSE)</f>
        <v>4</v>
      </c>
      <c r="M61" s="66" t="str">
        <f t="shared" si="1"/>
        <v>Juniors</v>
      </c>
      <c r="N61" s="66">
        <f>VLOOKUP(O61,Clubs!D:E,2,FALSE)</f>
        <v>10</v>
      </c>
      <c r="O61" s="66" t="str">
        <f t="shared" si="2"/>
        <v>Waratah</v>
      </c>
      <c r="P61" s="66" t="str">
        <f t="shared" si="3"/>
        <v xml:space="preserve">                'club_id'      =&gt; 10, // This is Waratah ###                'age_group_id' =&gt; 4, // This is Juniors ###                'year_id'      =&gt; 1, // This is 2020 ###                'division_id'  =&gt; 4, // This is Div 4 ###            ], [</v>
      </c>
      <c r="Q61" s="66"/>
      <c r="R61" s="66"/>
      <c r="S61" s="66"/>
    </row>
    <row r="62" spans="1:19" s="83" customFormat="1" ht="14" customHeight="1" x14ac:dyDescent="0.15">
      <c r="A62" s="66">
        <v>258</v>
      </c>
      <c r="B62" s="66">
        <v>4</v>
      </c>
      <c r="C62" s="66" t="s">
        <v>1090</v>
      </c>
      <c r="D62" s="74" t="s">
        <v>31</v>
      </c>
      <c r="E62" s="74"/>
      <c r="F62" s="122"/>
      <c r="G62" s="71"/>
      <c r="H62" s="66"/>
      <c r="I62" s="66">
        <v>1</v>
      </c>
      <c r="J62" s="66">
        <v>2020</v>
      </c>
      <c r="K62" s="66">
        <f t="shared" si="0"/>
        <v>4</v>
      </c>
      <c r="L62" s="66">
        <f>VLOOKUP(M62,'Age Groups'!B:C,2,FALSE)</f>
        <v>5</v>
      </c>
      <c r="M62" s="66" t="str">
        <f t="shared" si="1"/>
        <v>Intermediates</v>
      </c>
      <c r="N62" s="66">
        <f>VLOOKUP(O62,Clubs!D:E,2,FALSE)</f>
        <v>10</v>
      </c>
      <c r="O62" s="66" t="str">
        <f t="shared" si="2"/>
        <v>Waratah</v>
      </c>
      <c r="P62" s="66" t="str">
        <f t="shared" si="3"/>
        <v xml:space="preserve">                'club_id'      =&gt; 10, // This is Waratah ###                'age_group_id' =&gt; 5, // This is Intermediates ###                'year_id'      =&gt; 1, // This is 2020 ###                'division_id'  =&gt; 4, // This is Div 4 ###            ], [</v>
      </c>
      <c r="Q62" s="66"/>
      <c r="R62" s="66"/>
      <c r="S62" s="66"/>
    </row>
    <row r="63" spans="1:19" s="83" customFormat="1" ht="14" customHeight="1" x14ac:dyDescent="0.2">
      <c r="A63" s="66">
        <v>45</v>
      </c>
      <c r="B63" s="66">
        <v>5</v>
      </c>
      <c r="C63" s="66" t="s">
        <v>1149</v>
      </c>
      <c r="D63" s="71" t="s">
        <v>31</v>
      </c>
      <c r="E63" s="71"/>
      <c r="F63" s="71"/>
      <c r="G63" s="71"/>
      <c r="H63" s="66"/>
      <c r="I63" s="66">
        <v>1</v>
      </c>
      <c r="J63" s="66">
        <v>2020</v>
      </c>
      <c r="K63" s="66">
        <f t="shared" si="0"/>
        <v>5</v>
      </c>
      <c r="L63" s="66">
        <f>VLOOKUP(M63,'Age Groups'!B:C,2,FALSE)</f>
        <v>3</v>
      </c>
      <c r="M63" s="66" t="str">
        <f t="shared" si="1"/>
        <v>Sub Juniors</v>
      </c>
      <c r="N63" s="66">
        <f>VLOOKUP(O63,Clubs!D:E,2,FALSE)</f>
        <v>10</v>
      </c>
      <c r="O63" s="66" t="str">
        <f t="shared" si="2"/>
        <v>Waratah</v>
      </c>
      <c r="P63" s="66" t="str">
        <f t="shared" si="3"/>
        <v xml:space="preserve">                'club_id'      =&gt; 10, // This is Waratah ###                'age_group_id' =&gt; 3, // This is Sub Juniors ###                'year_id'      =&gt; 1, // This is 2020 ###                'division_id'  =&gt; 5, // This is Div 5 ###            ], [</v>
      </c>
      <c r="Q63" s="66"/>
      <c r="R63" s="66"/>
      <c r="S63" s="66"/>
    </row>
    <row r="64" spans="1:19" s="90" customFormat="1" ht="25" x14ac:dyDescent="0.15">
      <c r="A64" s="66">
        <v>409</v>
      </c>
      <c r="B64" s="83">
        <v>3</v>
      </c>
      <c r="C64" s="66" t="s">
        <v>1091</v>
      </c>
      <c r="D64" s="86" t="s">
        <v>31</v>
      </c>
      <c r="E64" s="86"/>
      <c r="F64" s="97"/>
      <c r="G64" s="88"/>
      <c r="H64" s="83"/>
      <c r="I64" s="83">
        <v>2</v>
      </c>
      <c r="J64" s="83">
        <v>2021</v>
      </c>
      <c r="K64" s="66">
        <f t="shared" si="0"/>
        <v>3</v>
      </c>
      <c r="L64" s="66">
        <f>VLOOKUP(M64,'Age Groups'!B:C,2,FALSE)</f>
        <v>6</v>
      </c>
      <c r="M64" s="66" t="str">
        <f t="shared" si="1"/>
        <v>Seniors</v>
      </c>
      <c r="N64" s="66">
        <f>VLOOKUP(O64,Clubs!D:E,2,FALSE)</f>
        <v>10</v>
      </c>
      <c r="O64" s="66" t="str">
        <f t="shared" si="2"/>
        <v>Waratah</v>
      </c>
      <c r="P64" s="66" t="str">
        <f t="shared" si="3"/>
        <v xml:space="preserve">                'club_id'      =&gt; 10, // This is Waratah ###                'age_group_id' =&gt; 6, // This is Seniors ###                'year_id'      =&gt; 2, // This is 2021 ###                'division_id'  =&gt; 3, // This is Div 3 ###            ], [</v>
      </c>
      <c r="Q64" s="83"/>
      <c r="R64" s="83"/>
      <c r="S64" s="83"/>
    </row>
    <row r="65" spans="1:19" s="83" customFormat="1" ht="14" customHeight="1" x14ac:dyDescent="0.15">
      <c r="A65" s="66">
        <v>307</v>
      </c>
      <c r="B65" s="83">
        <v>4</v>
      </c>
      <c r="C65" s="66" t="s">
        <v>1090</v>
      </c>
      <c r="D65" s="97" t="s">
        <v>31</v>
      </c>
      <c r="E65" s="88"/>
      <c r="F65" s="88"/>
      <c r="G65" s="88"/>
      <c r="I65" s="83">
        <v>2</v>
      </c>
      <c r="J65" s="83">
        <v>2021</v>
      </c>
      <c r="K65" s="66">
        <f t="shared" si="0"/>
        <v>4</v>
      </c>
      <c r="L65" s="66">
        <f>VLOOKUP(M65,'Age Groups'!B:C,2,FALSE)</f>
        <v>5</v>
      </c>
      <c r="M65" s="66" t="str">
        <f t="shared" si="1"/>
        <v>Intermediates</v>
      </c>
      <c r="N65" s="66">
        <f>VLOOKUP(O65,Clubs!D:E,2,FALSE)</f>
        <v>10</v>
      </c>
      <c r="O65" s="66" t="str">
        <f t="shared" si="2"/>
        <v>Waratah</v>
      </c>
      <c r="P65" s="66" t="str">
        <f t="shared" si="3"/>
        <v xml:space="preserve">                'club_id'      =&gt; 10, // This is Waratah ###                'age_group_id' =&gt; 5, // This is Intermediates ###                'year_id'      =&gt; 2, // This is 2021 ###                'division_id'  =&gt; 4, // This is Div 4 ###            ], [</v>
      </c>
    </row>
    <row r="66" spans="1:19" s="83" customFormat="1" ht="14" customHeight="1" x14ac:dyDescent="0.2">
      <c r="A66" s="66">
        <v>96</v>
      </c>
      <c r="B66" s="83">
        <v>5</v>
      </c>
      <c r="C66" s="66" t="s">
        <v>1149</v>
      </c>
      <c r="D66" s="142" t="s">
        <v>31</v>
      </c>
      <c r="E66" s="88"/>
      <c r="F66" s="88"/>
      <c r="G66" s="88"/>
      <c r="I66" s="83">
        <v>2</v>
      </c>
      <c r="J66" s="83">
        <v>2021</v>
      </c>
      <c r="K66" s="66">
        <f t="shared" ref="K66:K129" si="4">B66</f>
        <v>5</v>
      </c>
      <c r="L66" s="66">
        <f>VLOOKUP(M66,'Age Groups'!B:C,2,FALSE)</f>
        <v>3</v>
      </c>
      <c r="M66" s="66" t="str">
        <f t="shared" ref="M66:M129" si="5">C66</f>
        <v>Sub Juniors</v>
      </c>
      <c r="N66" s="66">
        <f>VLOOKUP(O66,Clubs!D:E,2,FALSE)</f>
        <v>10</v>
      </c>
      <c r="O66" s="66" t="str">
        <f t="shared" ref="O66:O129" si="6">D66</f>
        <v>Waratah</v>
      </c>
      <c r="P66" s="66" t="str">
        <f t="shared" si="3"/>
        <v xml:space="preserve">                'club_id'      =&gt; 10, // This is Waratah ###                'age_group_id' =&gt; 3, // This is Sub Juniors ###                'year_id'      =&gt; 2, // This is 2021 ###                'division_id'  =&gt; 5, // This is Div 5 ###            ], [</v>
      </c>
    </row>
    <row r="67" spans="1:19" s="83" customFormat="1" ht="14" customHeight="1" x14ac:dyDescent="0.15">
      <c r="A67" s="66">
        <v>22</v>
      </c>
      <c r="B67" s="66">
        <v>2</v>
      </c>
      <c r="C67" s="66" t="s">
        <v>1149</v>
      </c>
      <c r="D67" s="131" t="s">
        <v>35</v>
      </c>
      <c r="E67" s="133"/>
      <c r="F67" s="71"/>
      <c r="G67" s="69"/>
      <c r="H67" s="66"/>
      <c r="I67" s="66">
        <v>1</v>
      </c>
      <c r="J67" s="66">
        <v>2020</v>
      </c>
      <c r="K67" s="66">
        <f t="shared" si="4"/>
        <v>2</v>
      </c>
      <c r="L67" s="66">
        <f>VLOOKUP(M67,'Age Groups'!B:C,2,FALSE)</f>
        <v>3</v>
      </c>
      <c r="M67" s="66" t="str">
        <f t="shared" si="5"/>
        <v>Sub Juniors</v>
      </c>
      <c r="N67" s="66">
        <f>VLOOKUP(O67,Clubs!D:E,2,FALSE)</f>
        <v>11</v>
      </c>
      <c r="O67" s="66" t="str">
        <f t="shared" si="6"/>
        <v>Happy Valley</v>
      </c>
      <c r="P67" s="66" t="str">
        <f t="shared" ref="P67:P130" si="7">"                'club_id'      =&gt; "&amp;N67&amp;", // This is "&amp;O67&amp;" ###                'age_group_id' =&gt; "&amp;L67&amp;", // This is "&amp;M67&amp;" ###                'year_id'      =&gt; "&amp;I67&amp;", // This is "&amp;J67&amp;" ###                'division_id'  =&gt; "&amp;K67&amp;", // This is Div "&amp;K67&amp;" ###            ], ["</f>
        <v xml:space="preserve">                'club_id'      =&gt; 11, // This is Happy Valley ###                'age_group_id' =&gt; 3, // This is Sub Juniors ###                'year_id'      =&gt; 1, // This is 2020 ###                'division_id'  =&gt; 2, // This is Div 2 ###            ], [</v>
      </c>
      <c r="Q67" s="66"/>
      <c r="R67" s="66"/>
      <c r="S67" s="66"/>
    </row>
    <row r="68" spans="1:19" s="83" customFormat="1" ht="14" customHeight="1" x14ac:dyDescent="0.15">
      <c r="A68" s="66">
        <v>129</v>
      </c>
      <c r="B68" s="66">
        <v>2</v>
      </c>
      <c r="C68" s="66" t="s">
        <v>1092</v>
      </c>
      <c r="D68" s="75" t="s">
        <v>35</v>
      </c>
      <c r="E68" s="71"/>
      <c r="F68" s="71"/>
      <c r="G68" s="69"/>
      <c r="H68" s="66"/>
      <c r="I68" s="66">
        <v>1</v>
      </c>
      <c r="J68" s="66">
        <v>2020</v>
      </c>
      <c r="K68" s="66">
        <f t="shared" si="4"/>
        <v>2</v>
      </c>
      <c r="L68" s="66">
        <f>VLOOKUP(M68,'Age Groups'!B:C,2,FALSE)</f>
        <v>4</v>
      </c>
      <c r="M68" s="66" t="str">
        <f t="shared" si="5"/>
        <v>Juniors</v>
      </c>
      <c r="N68" s="66">
        <f>VLOOKUP(O68,Clubs!D:E,2,FALSE)</f>
        <v>11</v>
      </c>
      <c r="O68" s="66" t="str">
        <f t="shared" si="6"/>
        <v>Happy Valley</v>
      </c>
      <c r="P68" s="66" t="str">
        <f t="shared" si="7"/>
        <v xml:space="preserve">                'club_id'      =&gt; 11, // This is Happy Valley ###                'age_group_id' =&gt; 4, // This is Juniors ###                'year_id'      =&gt; 1, // This is 2020 ###                'division_id'  =&gt; 2, // This is Div 2 ###            ], [</v>
      </c>
      <c r="Q68" s="66"/>
      <c r="R68" s="66"/>
      <c r="S68" s="66"/>
    </row>
    <row r="69" spans="1:19" s="83" customFormat="1" ht="14" customHeight="1" x14ac:dyDescent="0.15">
      <c r="A69" s="66">
        <v>246</v>
      </c>
      <c r="B69" s="66">
        <v>3</v>
      </c>
      <c r="C69" s="66" t="s">
        <v>1090</v>
      </c>
      <c r="D69" s="71" t="s">
        <v>35</v>
      </c>
      <c r="E69" s="69"/>
      <c r="F69" s="71"/>
      <c r="G69" s="69"/>
      <c r="H69" s="66"/>
      <c r="I69" s="66">
        <v>1</v>
      </c>
      <c r="J69" s="66">
        <v>2020</v>
      </c>
      <c r="K69" s="66">
        <f t="shared" si="4"/>
        <v>3</v>
      </c>
      <c r="L69" s="66">
        <f>VLOOKUP(M69,'Age Groups'!B:C,2,FALSE)</f>
        <v>5</v>
      </c>
      <c r="M69" s="66" t="str">
        <f t="shared" si="5"/>
        <v>Intermediates</v>
      </c>
      <c r="N69" s="66">
        <f>VLOOKUP(O69,Clubs!D:E,2,FALSE)</f>
        <v>11</v>
      </c>
      <c r="O69" s="66" t="str">
        <f t="shared" si="6"/>
        <v>Happy Valley</v>
      </c>
      <c r="P69" s="66" t="str">
        <f t="shared" si="7"/>
        <v xml:space="preserve">                'club_id'      =&gt; 11, // This is Happy Valley ###                'age_group_id' =&gt; 5, // This is Intermediates ###                'year_id'      =&gt; 1, // This is 2020 ###                'division_id'  =&gt; 3, // This is Div 3 ###            ], [</v>
      </c>
      <c r="Q69" s="66"/>
      <c r="R69" s="66"/>
      <c r="S69" s="66"/>
    </row>
    <row r="70" spans="1:19" s="83" customFormat="1" ht="12.75" customHeight="1" x14ac:dyDescent="0.15">
      <c r="A70" s="66">
        <v>74</v>
      </c>
      <c r="B70" s="83">
        <v>2</v>
      </c>
      <c r="C70" s="66" t="s">
        <v>1149</v>
      </c>
      <c r="D70" s="86" t="s">
        <v>35</v>
      </c>
      <c r="E70" s="86"/>
      <c r="F70" s="88"/>
      <c r="G70" s="86"/>
      <c r="I70" s="83">
        <v>2</v>
      </c>
      <c r="J70" s="83">
        <v>2021</v>
      </c>
      <c r="K70" s="66">
        <f t="shared" si="4"/>
        <v>2</v>
      </c>
      <c r="L70" s="66">
        <f>VLOOKUP(M70,'Age Groups'!B:C,2,FALSE)</f>
        <v>3</v>
      </c>
      <c r="M70" s="66" t="str">
        <f t="shared" si="5"/>
        <v>Sub Juniors</v>
      </c>
      <c r="N70" s="66">
        <f>VLOOKUP(O70,Clubs!D:E,2,FALSE)</f>
        <v>11</v>
      </c>
      <c r="O70" s="66" t="str">
        <f t="shared" si="6"/>
        <v>Happy Valley</v>
      </c>
      <c r="P70" s="66" t="str">
        <f t="shared" si="7"/>
        <v xml:space="preserve">                'club_id'      =&gt; 11, // This is Happy Valley ###                'age_group_id' =&gt; 3, // This is Sub Juniors ###                'year_id'      =&gt; 2, // This is 2021 ###                'division_id'  =&gt; 2, // This is Div 2 ###            ], [</v>
      </c>
    </row>
    <row r="71" spans="1:19" s="90" customFormat="1" ht="25" x14ac:dyDescent="0.15">
      <c r="A71" s="66">
        <v>181</v>
      </c>
      <c r="B71" s="83">
        <v>2</v>
      </c>
      <c r="C71" s="66" t="s">
        <v>1092</v>
      </c>
      <c r="D71" s="86" t="s">
        <v>35</v>
      </c>
      <c r="E71" s="88"/>
      <c r="F71" s="88"/>
      <c r="G71" s="86"/>
      <c r="H71" s="83"/>
      <c r="I71" s="83">
        <v>2</v>
      </c>
      <c r="J71" s="83">
        <v>2021</v>
      </c>
      <c r="K71" s="66">
        <f t="shared" si="4"/>
        <v>2</v>
      </c>
      <c r="L71" s="66">
        <f>VLOOKUP(M71,'Age Groups'!B:C,2,FALSE)</f>
        <v>4</v>
      </c>
      <c r="M71" s="66" t="str">
        <f t="shared" si="5"/>
        <v>Juniors</v>
      </c>
      <c r="N71" s="66">
        <f>VLOOKUP(O71,Clubs!D:E,2,FALSE)</f>
        <v>11</v>
      </c>
      <c r="O71" s="66" t="str">
        <f t="shared" si="6"/>
        <v>Happy Valley</v>
      </c>
      <c r="P71" s="66" t="str">
        <f t="shared" si="7"/>
        <v xml:space="preserve">                'club_id'      =&gt; 11, // This is Happy Valley ###                'age_group_id' =&gt; 4, // This is Juniors ###                'year_id'      =&gt; 2, // This is 2021 ###                'division_id'  =&gt; 2, // This is Div 2 ###            ], [</v>
      </c>
      <c r="Q71" s="83"/>
      <c r="R71" s="83"/>
      <c r="S71" s="83"/>
    </row>
    <row r="72" spans="1:19" s="83" customFormat="1" ht="14" customHeight="1" x14ac:dyDescent="0.15">
      <c r="A72" s="66">
        <v>298</v>
      </c>
      <c r="B72" s="83">
        <v>3</v>
      </c>
      <c r="C72" s="66" t="s">
        <v>1090</v>
      </c>
      <c r="D72" s="88" t="s">
        <v>35</v>
      </c>
      <c r="E72" s="86"/>
      <c r="F72" s="88"/>
      <c r="G72" s="86"/>
      <c r="I72" s="83">
        <v>2</v>
      </c>
      <c r="J72" s="83">
        <v>2021</v>
      </c>
      <c r="K72" s="66">
        <f t="shared" si="4"/>
        <v>3</v>
      </c>
      <c r="L72" s="66">
        <f>VLOOKUP(M72,'Age Groups'!B:C,2,FALSE)</f>
        <v>5</v>
      </c>
      <c r="M72" s="66" t="str">
        <f t="shared" si="5"/>
        <v>Intermediates</v>
      </c>
      <c r="N72" s="66">
        <f>VLOOKUP(O72,Clubs!D:E,2,FALSE)</f>
        <v>11</v>
      </c>
      <c r="O72" s="66" t="str">
        <f t="shared" si="6"/>
        <v>Happy Valley</v>
      </c>
      <c r="P72" s="66" t="str">
        <f t="shared" si="7"/>
        <v xml:space="preserve">                'club_id'      =&gt; 11, // This is Happy Valley ###                'age_group_id' =&gt; 5, // This is Intermediates ###                'year_id'      =&gt; 2, // This is 2021 ###                'division_id'  =&gt; 3, // This is Div 3 ###            ], [</v>
      </c>
    </row>
    <row r="73" spans="1:19" s="83" customFormat="1" ht="14" customHeight="1" x14ac:dyDescent="0.15">
      <c r="A73" s="66">
        <v>10</v>
      </c>
      <c r="B73" s="122">
        <v>0</v>
      </c>
      <c r="C73" s="66" t="s">
        <v>1149</v>
      </c>
      <c r="D73" s="72" t="s">
        <v>975</v>
      </c>
      <c r="E73" s="69"/>
      <c r="F73" s="69"/>
      <c r="G73" s="69"/>
      <c r="H73" s="66"/>
      <c r="I73" s="66">
        <v>1</v>
      </c>
      <c r="J73" s="66">
        <v>2020</v>
      </c>
      <c r="K73" s="66">
        <f t="shared" si="4"/>
        <v>0</v>
      </c>
      <c r="L73" s="66">
        <f>VLOOKUP(M73,'Age Groups'!B:C,2,FALSE)</f>
        <v>3</v>
      </c>
      <c r="M73" s="66" t="str">
        <f t="shared" si="5"/>
        <v>Sub Juniors</v>
      </c>
      <c r="N73" s="66">
        <f>VLOOKUP(O73,Clubs!D:E,2,FALSE)</f>
        <v>12</v>
      </c>
      <c r="O73" s="66" t="str">
        <f t="shared" si="6"/>
        <v>Reynella Braeview</v>
      </c>
      <c r="P73" s="66" t="str">
        <f t="shared" si="7"/>
        <v xml:space="preserve">                'club_id'      =&gt; 12, // This is Reynella Braeview ###                'age_group_id' =&gt; 3, // This is Sub Juniors ###                'year_id'      =&gt; 1, // This is 2020 ###                'division_id'  =&gt; 0, // This is Div 0 ###            ], [</v>
      </c>
      <c r="Q73" s="66"/>
      <c r="R73" s="66"/>
      <c r="S73" s="66"/>
    </row>
    <row r="74" spans="1:19" s="83" customFormat="1" ht="14" customHeight="1" x14ac:dyDescent="0.15">
      <c r="A74" s="66">
        <v>117</v>
      </c>
      <c r="B74" s="66">
        <v>0</v>
      </c>
      <c r="C74" s="66" t="s">
        <v>1092</v>
      </c>
      <c r="D74" s="69" t="s">
        <v>975</v>
      </c>
      <c r="E74" s="71"/>
      <c r="F74" s="69"/>
      <c r="G74" s="69"/>
      <c r="H74" s="66"/>
      <c r="I74" s="66">
        <v>1</v>
      </c>
      <c r="J74" s="66">
        <v>2020</v>
      </c>
      <c r="K74" s="66">
        <f t="shared" si="4"/>
        <v>0</v>
      </c>
      <c r="L74" s="66">
        <f>VLOOKUP(M74,'Age Groups'!B:C,2,FALSE)</f>
        <v>4</v>
      </c>
      <c r="M74" s="66" t="str">
        <f t="shared" si="5"/>
        <v>Juniors</v>
      </c>
      <c r="N74" s="66">
        <f>VLOOKUP(O74,Clubs!D:E,2,FALSE)</f>
        <v>12</v>
      </c>
      <c r="O74" s="66" t="str">
        <f t="shared" si="6"/>
        <v>Reynella Braeview</v>
      </c>
      <c r="P74" s="66" t="str">
        <f t="shared" si="7"/>
        <v xml:space="preserve">                'club_id'      =&gt; 12, // This is Reynella Braeview ###                'age_group_id' =&gt; 4, // This is Juniors ###                'year_id'      =&gt; 1, // This is 2020 ###                'division_id'  =&gt; 0, // This is Div 0 ###            ], [</v>
      </c>
      <c r="Q74" s="66"/>
      <c r="R74" s="66"/>
      <c r="S74" s="66"/>
    </row>
    <row r="75" spans="1:19" s="83" customFormat="1" ht="14" customHeight="1" x14ac:dyDescent="0.15">
      <c r="A75" s="66">
        <v>236</v>
      </c>
      <c r="B75" s="66">
        <v>1</v>
      </c>
      <c r="C75" s="66" t="s">
        <v>1090</v>
      </c>
      <c r="D75" s="69" t="s">
        <v>975</v>
      </c>
      <c r="E75" s="69"/>
      <c r="F75" s="71"/>
      <c r="G75" s="69"/>
      <c r="H75" s="66" t="s">
        <v>1183</v>
      </c>
      <c r="I75" s="66">
        <v>1</v>
      </c>
      <c r="J75" s="66">
        <v>2020</v>
      </c>
      <c r="K75" s="66">
        <f t="shared" si="4"/>
        <v>1</v>
      </c>
      <c r="L75" s="66">
        <f>VLOOKUP(M75,'Age Groups'!B:C,2,FALSE)</f>
        <v>5</v>
      </c>
      <c r="M75" s="66" t="str">
        <f t="shared" si="5"/>
        <v>Intermediates</v>
      </c>
      <c r="N75" s="66">
        <f>VLOOKUP(O75,Clubs!D:E,2,FALSE)</f>
        <v>12</v>
      </c>
      <c r="O75" s="66" t="str">
        <f t="shared" si="6"/>
        <v>Reynella Braeview</v>
      </c>
      <c r="P75" s="66" t="str">
        <f t="shared" si="7"/>
        <v xml:space="preserve">                'club_id'      =&gt; 12, // This is Reynella Braeview ###                'age_group_id' =&gt; 5, // This is Intermediates ###                'year_id'      =&gt; 1, // This is 2020 ###                'division_id'  =&gt; 1, // This is Div 1 ###            ], [</v>
      </c>
      <c r="Q75" s="66"/>
      <c r="R75" s="66"/>
      <c r="S75" s="66"/>
    </row>
    <row r="76" spans="1:19" s="83" customFormat="1" ht="14" customHeight="1" x14ac:dyDescent="0.15">
      <c r="A76" s="66">
        <v>342</v>
      </c>
      <c r="B76" s="66">
        <v>1</v>
      </c>
      <c r="C76" s="66" t="s">
        <v>1091</v>
      </c>
      <c r="D76" s="69" t="s">
        <v>975</v>
      </c>
      <c r="E76" s="69"/>
      <c r="F76" s="70"/>
      <c r="G76" s="71"/>
      <c r="H76" s="66"/>
      <c r="I76" s="66">
        <v>1</v>
      </c>
      <c r="J76" s="66">
        <v>2020</v>
      </c>
      <c r="K76" s="66">
        <f t="shared" si="4"/>
        <v>1</v>
      </c>
      <c r="L76" s="66">
        <f>VLOOKUP(M76,'Age Groups'!B:C,2,FALSE)</f>
        <v>6</v>
      </c>
      <c r="M76" s="66" t="str">
        <f t="shared" si="5"/>
        <v>Seniors</v>
      </c>
      <c r="N76" s="66">
        <f>VLOOKUP(O76,Clubs!D:E,2,FALSE)</f>
        <v>12</v>
      </c>
      <c r="O76" s="66" t="str">
        <f t="shared" si="6"/>
        <v>Reynella Braeview</v>
      </c>
      <c r="P76" s="66" t="str">
        <f t="shared" si="7"/>
        <v xml:space="preserve">                'club_id'      =&gt; 12, // This is Reynella Braeview ###                'age_group_id' =&gt; 6, // This is Seniors ###                'year_id'      =&gt; 1, // This is 2020 ###                'division_id'  =&gt; 1, // This is Div 1 ###            ], [</v>
      </c>
      <c r="Q76" s="66"/>
      <c r="R76" s="66"/>
      <c r="S76" s="66"/>
    </row>
    <row r="77" spans="1:19" s="83" customFormat="1" ht="14" customHeight="1" x14ac:dyDescent="0.15">
      <c r="A77" s="66">
        <v>62</v>
      </c>
      <c r="B77" s="83">
        <v>0</v>
      </c>
      <c r="C77" s="66" t="s">
        <v>1149</v>
      </c>
      <c r="D77" s="86" t="s">
        <v>975</v>
      </c>
      <c r="E77" s="86"/>
      <c r="F77" s="141"/>
      <c r="G77" s="86"/>
      <c r="I77" s="83">
        <v>2</v>
      </c>
      <c r="J77" s="83">
        <v>2021</v>
      </c>
      <c r="K77" s="66">
        <f t="shared" si="4"/>
        <v>0</v>
      </c>
      <c r="L77" s="66">
        <f>VLOOKUP(M77,'Age Groups'!B:C,2,FALSE)</f>
        <v>3</v>
      </c>
      <c r="M77" s="66" t="str">
        <f t="shared" si="5"/>
        <v>Sub Juniors</v>
      </c>
      <c r="N77" s="66">
        <f>VLOOKUP(O77,Clubs!D:E,2,FALSE)</f>
        <v>12</v>
      </c>
      <c r="O77" s="66" t="str">
        <f t="shared" si="6"/>
        <v>Reynella Braeview</v>
      </c>
      <c r="P77" s="66" t="str">
        <f t="shared" si="7"/>
        <v xml:space="preserve">                'club_id'      =&gt; 12, // This is Reynella Braeview ###                'age_group_id' =&gt; 3, // This is Sub Juniors ###                'year_id'      =&gt; 2, // This is 2021 ###                'division_id'  =&gt; 0, // This is Div 0 ###            ], [</v>
      </c>
    </row>
    <row r="78" spans="1:19" s="90" customFormat="1" ht="25" x14ac:dyDescent="0.15">
      <c r="A78" s="66">
        <v>169</v>
      </c>
      <c r="B78" s="83">
        <v>0</v>
      </c>
      <c r="C78" s="66" t="s">
        <v>1092</v>
      </c>
      <c r="D78" s="86" t="s">
        <v>975</v>
      </c>
      <c r="E78" s="88"/>
      <c r="F78" s="86"/>
      <c r="G78" s="91"/>
      <c r="H78" s="83"/>
      <c r="I78" s="83">
        <v>2</v>
      </c>
      <c r="J78" s="83">
        <v>2021</v>
      </c>
      <c r="K78" s="66">
        <f t="shared" si="4"/>
        <v>0</v>
      </c>
      <c r="L78" s="66">
        <f>VLOOKUP(M78,'Age Groups'!B:C,2,FALSE)</f>
        <v>4</v>
      </c>
      <c r="M78" s="66" t="str">
        <f t="shared" si="5"/>
        <v>Juniors</v>
      </c>
      <c r="N78" s="66">
        <f>VLOOKUP(O78,Clubs!D:E,2,FALSE)</f>
        <v>12</v>
      </c>
      <c r="O78" s="66" t="str">
        <f t="shared" si="6"/>
        <v>Reynella Braeview</v>
      </c>
      <c r="P78" s="66" t="str">
        <f t="shared" si="7"/>
        <v xml:space="preserve">                'club_id'      =&gt; 12, // This is Reynella Braeview ###                'age_group_id' =&gt; 4, // This is Juniors ###                'year_id'      =&gt; 2, // This is 2021 ###                'division_id'  =&gt; 0, // This is Div 0 ###            ], [</v>
      </c>
      <c r="Q78" s="83"/>
      <c r="R78" s="83"/>
      <c r="S78" s="83"/>
    </row>
    <row r="79" spans="1:19" s="83" customFormat="1" ht="14" customHeight="1" x14ac:dyDescent="0.15">
      <c r="A79" s="66">
        <v>288</v>
      </c>
      <c r="B79" s="83">
        <v>1</v>
      </c>
      <c r="C79" s="66" t="s">
        <v>1090</v>
      </c>
      <c r="D79" s="86" t="s">
        <v>975</v>
      </c>
      <c r="E79" s="86"/>
      <c r="F79" s="95"/>
      <c r="G79" s="96"/>
      <c r="I79" s="83">
        <v>2</v>
      </c>
      <c r="J79" s="83">
        <v>2021</v>
      </c>
      <c r="K79" s="66">
        <f t="shared" si="4"/>
        <v>1</v>
      </c>
      <c r="L79" s="66">
        <f>VLOOKUP(M79,'Age Groups'!B:C,2,FALSE)</f>
        <v>5</v>
      </c>
      <c r="M79" s="66" t="str">
        <f t="shared" si="5"/>
        <v>Intermediates</v>
      </c>
      <c r="N79" s="66">
        <f>VLOOKUP(O79,Clubs!D:E,2,FALSE)</f>
        <v>12</v>
      </c>
      <c r="O79" s="66" t="str">
        <f t="shared" si="6"/>
        <v>Reynella Braeview</v>
      </c>
      <c r="P79" s="66" t="str">
        <f t="shared" si="7"/>
        <v xml:space="preserve">                'club_id'      =&gt; 12, // This is Reynella Braeview ###                'age_group_id' =&gt; 5, // This is Intermediates ###                'year_id'      =&gt; 2, // This is 2021 ###                'division_id'  =&gt; 1, // This is Div 1 ###            ], [</v>
      </c>
    </row>
    <row r="80" spans="1:19" s="83" customFormat="1" ht="14" customHeight="1" x14ac:dyDescent="0.15">
      <c r="A80" s="66">
        <v>394</v>
      </c>
      <c r="B80" s="83">
        <v>1</v>
      </c>
      <c r="C80" s="66" t="s">
        <v>1091</v>
      </c>
      <c r="D80" s="86" t="s">
        <v>975</v>
      </c>
      <c r="E80" s="86"/>
      <c r="F80" s="190"/>
      <c r="G80" s="99"/>
      <c r="I80" s="83">
        <v>2</v>
      </c>
      <c r="J80" s="83">
        <v>2021</v>
      </c>
      <c r="K80" s="66">
        <f t="shared" si="4"/>
        <v>1</v>
      </c>
      <c r="L80" s="66">
        <f>VLOOKUP(M80,'Age Groups'!B:C,2,FALSE)</f>
        <v>6</v>
      </c>
      <c r="M80" s="66" t="str">
        <f t="shared" si="5"/>
        <v>Seniors</v>
      </c>
      <c r="N80" s="66">
        <f>VLOOKUP(O80,Clubs!D:E,2,FALSE)</f>
        <v>12</v>
      </c>
      <c r="O80" s="66" t="str">
        <f t="shared" si="6"/>
        <v>Reynella Braeview</v>
      </c>
      <c r="P80" s="66" t="str">
        <f t="shared" si="7"/>
        <v xml:space="preserve">                'club_id'      =&gt; 12, // This is Reynella Braeview ###                'age_group_id' =&gt; 6, // This is Seniors ###                'year_id'      =&gt; 2, // This is 2021 ###                'division_id'  =&gt; 1, // This is Div 1 ###            ], [</v>
      </c>
    </row>
    <row r="81" spans="1:19" s="83" customFormat="1" ht="14" customHeight="1" x14ac:dyDescent="0.15">
      <c r="A81" s="66">
        <v>14</v>
      </c>
      <c r="B81" s="66">
        <v>1</v>
      </c>
      <c r="C81" s="66" t="s">
        <v>1149</v>
      </c>
      <c r="D81" s="79" t="s">
        <v>1075</v>
      </c>
      <c r="E81" s="69"/>
      <c r="F81" s="76"/>
      <c r="G81" s="79"/>
      <c r="H81" s="66"/>
      <c r="I81" s="66">
        <v>1</v>
      </c>
      <c r="J81" s="66">
        <v>2020</v>
      </c>
      <c r="K81" s="66">
        <f t="shared" si="4"/>
        <v>1</v>
      </c>
      <c r="L81" s="66">
        <f>VLOOKUP(M81,'Age Groups'!B:C,2,FALSE)</f>
        <v>3</v>
      </c>
      <c r="M81" s="66" t="str">
        <f t="shared" si="5"/>
        <v>Sub Juniors</v>
      </c>
      <c r="N81" s="66">
        <f>VLOOKUP(O81,Clubs!D:E,2,FALSE)</f>
        <v>13</v>
      </c>
      <c r="O81" s="66" t="str">
        <f t="shared" si="6"/>
        <v>Brighton</v>
      </c>
      <c r="P81" s="66" t="str">
        <f t="shared" si="7"/>
        <v xml:space="preserve">                'club_id'      =&gt; 13, // This is Brighton ###                'age_group_id' =&gt; 3, // This is Sub Juniors ###                'year_id'      =&gt; 1, // This is 2020 ###                'division_id'  =&gt; 1, // This is Div 1 ###            ], [</v>
      </c>
      <c r="Q81" s="66"/>
      <c r="R81" s="66"/>
      <c r="S81" s="66"/>
    </row>
    <row r="82" spans="1:19" s="83" customFormat="1" ht="15" customHeight="1" x14ac:dyDescent="0.15">
      <c r="A82" s="66">
        <v>121</v>
      </c>
      <c r="B82" s="66">
        <v>1</v>
      </c>
      <c r="C82" s="66" t="s">
        <v>1092</v>
      </c>
      <c r="D82" s="69" t="s">
        <v>1075</v>
      </c>
      <c r="E82" s="71"/>
      <c r="F82" s="79"/>
      <c r="G82" s="79"/>
      <c r="H82" s="66"/>
      <c r="I82" s="66">
        <v>1</v>
      </c>
      <c r="J82" s="66">
        <v>2020</v>
      </c>
      <c r="K82" s="66">
        <f t="shared" si="4"/>
        <v>1</v>
      </c>
      <c r="L82" s="66">
        <f>VLOOKUP(M82,'Age Groups'!B:C,2,FALSE)</f>
        <v>4</v>
      </c>
      <c r="M82" s="66" t="str">
        <f t="shared" si="5"/>
        <v>Juniors</v>
      </c>
      <c r="N82" s="66">
        <f>VLOOKUP(O82,Clubs!D:E,2,FALSE)</f>
        <v>13</v>
      </c>
      <c r="O82" s="66" t="str">
        <f t="shared" si="6"/>
        <v>Brighton</v>
      </c>
      <c r="P82" s="66" t="str">
        <f t="shared" si="7"/>
        <v xml:space="preserve">                'club_id'      =&gt; 13, // This is Brighton ###                'age_group_id' =&gt; 4, // This is Juniors ###                'year_id'      =&gt; 1, // This is 2020 ###                'division_id'  =&gt; 1, // This is Div 1 ###            ], [</v>
      </c>
      <c r="Q82" s="66"/>
      <c r="R82" s="66"/>
      <c r="S82" s="66"/>
    </row>
    <row r="83" spans="1:19" s="83" customFormat="1" ht="14" customHeight="1" x14ac:dyDescent="0.15">
      <c r="A83" s="66">
        <v>232</v>
      </c>
      <c r="B83" s="66">
        <v>1</v>
      </c>
      <c r="C83" s="66" t="s">
        <v>1090</v>
      </c>
      <c r="D83" s="69" t="s">
        <v>1075</v>
      </c>
      <c r="E83" s="69"/>
      <c r="F83" s="80"/>
      <c r="G83" s="79"/>
      <c r="H83" s="66"/>
      <c r="I83" s="66">
        <v>1</v>
      </c>
      <c r="J83" s="66">
        <v>2020</v>
      </c>
      <c r="K83" s="66">
        <f t="shared" si="4"/>
        <v>1</v>
      </c>
      <c r="L83" s="66">
        <f>VLOOKUP(M83,'Age Groups'!B:C,2,FALSE)</f>
        <v>5</v>
      </c>
      <c r="M83" s="66" t="str">
        <f t="shared" si="5"/>
        <v>Intermediates</v>
      </c>
      <c r="N83" s="66">
        <f>VLOOKUP(O83,Clubs!D:E,2,FALSE)</f>
        <v>13</v>
      </c>
      <c r="O83" s="66" t="str">
        <f t="shared" si="6"/>
        <v>Brighton</v>
      </c>
      <c r="P83" s="66" t="str">
        <f t="shared" si="7"/>
        <v xml:space="preserve">                'club_id'      =&gt; 13, // This is Brighton ###                'age_group_id' =&gt; 5, // This is Intermediates ###                'year_id'      =&gt; 1, // This is 2020 ###                'division_id'  =&gt; 1, // This is Div 1 ###            ], [</v>
      </c>
      <c r="Q83" s="66"/>
      <c r="R83" s="66"/>
      <c r="S83" s="66"/>
    </row>
    <row r="84" spans="1:19" s="83" customFormat="1" ht="14" customHeight="1" x14ac:dyDescent="0.15">
      <c r="A84" s="66">
        <v>339</v>
      </c>
      <c r="B84" s="66">
        <v>1</v>
      </c>
      <c r="C84" s="66" t="s">
        <v>1091</v>
      </c>
      <c r="D84" s="184" t="s">
        <v>1075</v>
      </c>
      <c r="E84" s="79"/>
      <c r="F84" s="79"/>
      <c r="G84" s="80"/>
      <c r="H84" s="66"/>
      <c r="I84" s="66">
        <v>1</v>
      </c>
      <c r="J84" s="66">
        <v>2020</v>
      </c>
      <c r="K84" s="66">
        <f t="shared" si="4"/>
        <v>1</v>
      </c>
      <c r="L84" s="66">
        <f>VLOOKUP(M84,'Age Groups'!B:C,2,FALSE)</f>
        <v>6</v>
      </c>
      <c r="M84" s="66" t="str">
        <f t="shared" si="5"/>
        <v>Seniors</v>
      </c>
      <c r="N84" s="66">
        <f>VLOOKUP(O84,Clubs!D:E,2,FALSE)</f>
        <v>13</v>
      </c>
      <c r="O84" s="66" t="str">
        <f t="shared" si="6"/>
        <v>Brighton</v>
      </c>
      <c r="P84" s="66" t="str">
        <f t="shared" si="7"/>
        <v xml:space="preserve">                'club_id'      =&gt; 13, // This is Brighton ###                'age_group_id' =&gt; 6, // This is Seniors ###                'year_id'      =&gt; 1, // This is 2020 ###                'division_id'  =&gt; 1, // This is Div 1 ###            ], [</v>
      </c>
      <c r="Q84" s="66"/>
      <c r="R84" s="66"/>
      <c r="S84" s="66"/>
    </row>
    <row r="85" spans="1:19" s="83" customFormat="1" ht="14" customHeight="1" x14ac:dyDescent="0.15">
      <c r="A85" s="66">
        <v>66</v>
      </c>
      <c r="B85" s="83">
        <v>1</v>
      </c>
      <c r="C85" s="66" t="s">
        <v>1149</v>
      </c>
      <c r="D85" s="123" t="s">
        <v>1075</v>
      </c>
      <c r="E85" s="123"/>
      <c r="F85" s="123"/>
      <c r="G85" s="123"/>
      <c r="I85" s="83">
        <v>2</v>
      </c>
      <c r="J85" s="83">
        <v>2021</v>
      </c>
      <c r="K85" s="66">
        <f t="shared" si="4"/>
        <v>1</v>
      </c>
      <c r="L85" s="66">
        <f>VLOOKUP(M85,'Age Groups'!B:C,2,FALSE)</f>
        <v>3</v>
      </c>
      <c r="M85" s="66" t="str">
        <f t="shared" si="5"/>
        <v>Sub Juniors</v>
      </c>
      <c r="N85" s="66">
        <f>VLOOKUP(O85,Clubs!D:E,2,FALSE)</f>
        <v>13</v>
      </c>
      <c r="O85" s="66" t="str">
        <f t="shared" si="6"/>
        <v>Brighton</v>
      </c>
      <c r="P85" s="66" t="str">
        <f t="shared" si="7"/>
        <v xml:space="preserve">                'club_id'      =&gt; 13, // This is Brighton ###                'age_group_id' =&gt; 3, // This is Sub Juniors ###                'year_id'      =&gt; 2, // This is 2021 ###                'division_id'  =&gt; 1, // This is Div 1 ###            ], [</v>
      </c>
    </row>
    <row r="86" spans="1:19" s="83" customFormat="1" ht="14" customHeight="1" x14ac:dyDescent="0.15">
      <c r="A86" s="66">
        <v>173</v>
      </c>
      <c r="B86" s="83">
        <v>1</v>
      </c>
      <c r="C86" s="66" t="s">
        <v>1092</v>
      </c>
      <c r="D86" s="123" t="s">
        <v>1075</v>
      </c>
      <c r="E86" s="127"/>
      <c r="F86" s="123"/>
      <c r="G86" s="123"/>
      <c r="I86" s="83">
        <v>2</v>
      </c>
      <c r="J86" s="83">
        <v>2021</v>
      </c>
      <c r="K86" s="66">
        <f t="shared" si="4"/>
        <v>1</v>
      </c>
      <c r="L86" s="66">
        <f>VLOOKUP(M86,'Age Groups'!B:C,2,FALSE)</f>
        <v>4</v>
      </c>
      <c r="M86" s="66" t="str">
        <f t="shared" si="5"/>
        <v>Juniors</v>
      </c>
      <c r="N86" s="66">
        <f>VLOOKUP(O86,Clubs!D:E,2,FALSE)</f>
        <v>13</v>
      </c>
      <c r="O86" s="66" t="str">
        <f t="shared" si="6"/>
        <v>Brighton</v>
      </c>
      <c r="P86" s="66" t="str">
        <f t="shared" si="7"/>
        <v xml:space="preserve">                'club_id'      =&gt; 13, // This is Brighton ###                'age_group_id' =&gt; 4, // This is Juniors ###                'year_id'      =&gt; 2, // This is 2021 ###                'division_id'  =&gt; 1, // This is Div 1 ###            ], [</v>
      </c>
    </row>
    <row r="87" spans="1:19" s="90" customFormat="1" ht="25" x14ac:dyDescent="0.15">
      <c r="A87" s="66">
        <v>284</v>
      </c>
      <c r="B87" s="83">
        <v>1</v>
      </c>
      <c r="C87" s="66" t="s">
        <v>1090</v>
      </c>
      <c r="D87" s="161" t="s">
        <v>1075</v>
      </c>
      <c r="E87" s="123"/>
      <c r="F87" s="127"/>
      <c r="G87" s="123"/>
      <c r="H87" s="83"/>
      <c r="I87" s="83">
        <v>2</v>
      </c>
      <c r="J87" s="83">
        <v>2021</v>
      </c>
      <c r="K87" s="66">
        <f t="shared" si="4"/>
        <v>1</v>
      </c>
      <c r="L87" s="66">
        <f>VLOOKUP(M87,'Age Groups'!B:C,2,FALSE)</f>
        <v>5</v>
      </c>
      <c r="M87" s="66" t="str">
        <f t="shared" si="5"/>
        <v>Intermediates</v>
      </c>
      <c r="N87" s="66">
        <f>VLOOKUP(O87,Clubs!D:E,2,FALSE)</f>
        <v>13</v>
      </c>
      <c r="O87" s="66" t="str">
        <f t="shared" si="6"/>
        <v>Brighton</v>
      </c>
      <c r="P87" s="66" t="str">
        <f t="shared" si="7"/>
        <v xml:space="preserve">                'club_id'      =&gt; 13, // This is Brighton ###                'age_group_id' =&gt; 5, // This is Intermediates ###                'year_id'      =&gt; 2, // This is 2021 ###                'division_id'  =&gt; 1, // This is Div 1 ###            ], [</v>
      </c>
      <c r="Q87" s="83"/>
      <c r="R87" s="83"/>
      <c r="S87" s="83"/>
    </row>
    <row r="88" spans="1:19" s="83" customFormat="1" ht="14" customHeight="1" x14ac:dyDescent="0.15">
      <c r="A88" s="66">
        <v>391</v>
      </c>
      <c r="B88" s="83">
        <v>1</v>
      </c>
      <c r="C88" s="66" t="s">
        <v>1091</v>
      </c>
      <c r="D88" s="96" t="s">
        <v>1075</v>
      </c>
      <c r="E88" s="102"/>
      <c r="F88" s="92"/>
      <c r="G88" s="127"/>
      <c r="I88" s="83">
        <v>2</v>
      </c>
      <c r="J88" s="83">
        <v>2021</v>
      </c>
      <c r="K88" s="66">
        <f t="shared" si="4"/>
        <v>1</v>
      </c>
      <c r="L88" s="66">
        <f>VLOOKUP(M88,'Age Groups'!B:C,2,FALSE)</f>
        <v>6</v>
      </c>
      <c r="M88" s="66" t="str">
        <f t="shared" si="5"/>
        <v>Seniors</v>
      </c>
      <c r="N88" s="66">
        <f>VLOOKUP(O88,Clubs!D:E,2,FALSE)</f>
        <v>13</v>
      </c>
      <c r="O88" s="66" t="str">
        <f t="shared" si="6"/>
        <v>Brighton</v>
      </c>
      <c r="P88" s="66" t="str">
        <f t="shared" si="7"/>
        <v xml:space="preserve">                'club_id'      =&gt; 13, // This is Brighton ###                'age_group_id' =&gt; 6, // This is Seniors ###                'year_id'      =&gt; 2, // This is 2021 ###                'division_id'  =&gt; 1, // This is Div 1 ###            ], [</v>
      </c>
    </row>
    <row r="89" spans="1:19" s="83" customFormat="1" ht="14" customHeight="1" x14ac:dyDescent="0.15">
      <c r="A89" s="66">
        <v>9</v>
      </c>
      <c r="B89" s="66">
        <v>0</v>
      </c>
      <c r="C89" s="66" t="s">
        <v>1149</v>
      </c>
      <c r="D89" s="189" t="s">
        <v>49</v>
      </c>
      <c r="E89" s="173"/>
      <c r="F89" s="125"/>
      <c r="G89" s="126"/>
      <c r="H89" s="66"/>
      <c r="I89" s="66">
        <v>1</v>
      </c>
      <c r="J89" s="66">
        <v>2020</v>
      </c>
      <c r="K89" s="66">
        <f t="shared" si="4"/>
        <v>0</v>
      </c>
      <c r="L89" s="66">
        <f>VLOOKUP(M89,'Age Groups'!B:C,2,FALSE)</f>
        <v>3</v>
      </c>
      <c r="M89" s="66" t="str">
        <f t="shared" si="5"/>
        <v>Sub Juniors</v>
      </c>
      <c r="N89" s="66">
        <f>VLOOKUP(O89,Clubs!D:E,2,FALSE)</f>
        <v>14</v>
      </c>
      <c r="O89" s="66" t="str">
        <f t="shared" si="6"/>
        <v>Plympton Halifax</v>
      </c>
      <c r="P89" s="66" t="str">
        <f t="shared" si="7"/>
        <v xml:space="preserve">                'club_id'      =&gt; 14, // This is Plympton Halifax ###                'age_group_id' =&gt; 3, // This is Sub Juniors ###                'year_id'      =&gt; 1, // This is 2020 ###                'division_id'  =&gt; 0, // This is Div 0 ###            ], [</v>
      </c>
      <c r="Q89" s="66"/>
      <c r="R89" s="66"/>
      <c r="S89" s="66"/>
    </row>
    <row r="90" spans="1:19" s="83" customFormat="1" ht="14" customHeight="1" x14ac:dyDescent="0.15">
      <c r="A90" s="66">
        <v>116</v>
      </c>
      <c r="B90" s="66">
        <v>0</v>
      </c>
      <c r="C90" s="66" t="s">
        <v>1092</v>
      </c>
      <c r="D90" s="189" t="s">
        <v>49</v>
      </c>
      <c r="E90" s="143"/>
      <c r="F90" s="125"/>
      <c r="G90" s="126"/>
      <c r="H90" s="66"/>
      <c r="I90" s="66">
        <v>1</v>
      </c>
      <c r="J90" s="66">
        <v>2020</v>
      </c>
      <c r="K90" s="66">
        <f t="shared" si="4"/>
        <v>0</v>
      </c>
      <c r="L90" s="66">
        <f>VLOOKUP(M90,'Age Groups'!B:C,2,FALSE)</f>
        <v>4</v>
      </c>
      <c r="M90" s="66" t="str">
        <f t="shared" si="5"/>
        <v>Juniors</v>
      </c>
      <c r="N90" s="66">
        <f>VLOOKUP(O90,Clubs!D:E,2,FALSE)</f>
        <v>14</v>
      </c>
      <c r="O90" s="66" t="str">
        <f t="shared" si="6"/>
        <v>Plympton Halifax</v>
      </c>
      <c r="P90" s="66" t="str">
        <f t="shared" si="7"/>
        <v xml:space="preserve">                'club_id'      =&gt; 14, // This is Plympton Halifax ###                'age_group_id' =&gt; 4, // This is Juniors ###                'year_id'      =&gt; 1, // This is 2020 ###                'division_id'  =&gt; 0, // This is Div 0 ###            ], [</v>
      </c>
      <c r="Q90" s="66"/>
      <c r="R90" s="66"/>
      <c r="S90" s="66"/>
    </row>
    <row r="91" spans="1:19" s="83" customFormat="1" ht="14" customHeight="1" x14ac:dyDescent="0.15">
      <c r="A91" s="66">
        <v>235</v>
      </c>
      <c r="B91" s="66">
        <v>1</v>
      </c>
      <c r="C91" s="66" t="s">
        <v>1090</v>
      </c>
      <c r="D91" s="189" t="s">
        <v>49</v>
      </c>
      <c r="E91" s="137"/>
      <c r="F91" s="125"/>
      <c r="G91" s="126"/>
      <c r="H91" s="66"/>
      <c r="I91" s="66">
        <v>1</v>
      </c>
      <c r="J91" s="66">
        <v>2020</v>
      </c>
      <c r="K91" s="66">
        <f t="shared" si="4"/>
        <v>1</v>
      </c>
      <c r="L91" s="66">
        <f>VLOOKUP(M91,'Age Groups'!B:C,2,FALSE)</f>
        <v>5</v>
      </c>
      <c r="M91" s="66" t="str">
        <f t="shared" si="5"/>
        <v>Intermediates</v>
      </c>
      <c r="N91" s="66">
        <f>VLOOKUP(O91,Clubs!D:E,2,FALSE)</f>
        <v>14</v>
      </c>
      <c r="O91" s="66" t="str">
        <f t="shared" si="6"/>
        <v>Plympton Halifax</v>
      </c>
      <c r="P91" s="66" t="str">
        <f t="shared" si="7"/>
        <v xml:space="preserve">                'club_id'      =&gt; 14, // This is Plympton Halifax ###                'age_group_id' =&gt; 5, // This is Intermediates ###                'year_id'      =&gt; 1, // This is 2020 ###                'division_id'  =&gt; 1, // This is Div 1 ###            ], [</v>
      </c>
      <c r="Q91" s="66"/>
      <c r="R91" s="66"/>
      <c r="S91" s="66"/>
    </row>
    <row r="92" spans="1:19" s="83" customFormat="1" ht="14" customHeight="1" x14ac:dyDescent="0.15">
      <c r="A92" s="66">
        <v>341</v>
      </c>
      <c r="B92" s="122">
        <v>1</v>
      </c>
      <c r="C92" s="66" t="s">
        <v>1091</v>
      </c>
      <c r="D92" s="189" t="s">
        <v>49</v>
      </c>
      <c r="E92" s="137"/>
      <c r="F92" s="131"/>
      <c r="G92" s="122"/>
      <c r="H92" s="66"/>
      <c r="I92" s="66">
        <v>1</v>
      </c>
      <c r="J92" s="66">
        <v>2020</v>
      </c>
      <c r="K92" s="66">
        <f t="shared" si="4"/>
        <v>1</v>
      </c>
      <c r="L92" s="66">
        <f>VLOOKUP(M92,'Age Groups'!B:C,2,FALSE)</f>
        <v>6</v>
      </c>
      <c r="M92" s="66" t="str">
        <f t="shared" si="5"/>
        <v>Seniors</v>
      </c>
      <c r="N92" s="66">
        <f>VLOOKUP(O92,Clubs!D:E,2,FALSE)</f>
        <v>14</v>
      </c>
      <c r="O92" s="66" t="str">
        <f t="shared" si="6"/>
        <v>Plympton Halifax</v>
      </c>
      <c r="P92" s="66" t="str">
        <f t="shared" si="7"/>
        <v xml:space="preserve">                'club_id'      =&gt; 14, // This is Plympton Halifax ###                'age_group_id' =&gt; 6, // This is Seniors ###                'year_id'      =&gt; 1, // This is 2020 ###                'division_id'  =&gt; 1, // This is Div 1 ###            ], [</v>
      </c>
      <c r="Q92" s="66"/>
      <c r="R92" s="66"/>
      <c r="S92" s="66"/>
    </row>
    <row r="93" spans="1:19" s="83" customFormat="1" ht="14" customHeight="1" x14ac:dyDescent="0.15">
      <c r="A93" s="66">
        <v>61</v>
      </c>
      <c r="B93" s="83">
        <v>0</v>
      </c>
      <c r="C93" s="66" t="s">
        <v>1149</v>
      </c>
      <c r="D93" s="188" t="s">
        <v>49</v>
      </c>
      <c r="E93" s="174"/>
      <c r="F93" s="103"/>
      <c r="G93" s="123"/>
      <c r="I93" s="83">
        <v>2</v>
      </c>
      <c r="J93" s="83">
        <v>2021</v>
      </c>
      <c r="K93" s="66">
        <f t="shared" si="4"/>
        <v>0</v>
      </c>
      <c r="L93" s="66">
        <f>VLOOKUP(M93,'Age Groups'!B:C,2,FALSE)</f>
        <v>3</v>
      </c>
      <c r="M93" s="66" t="str">
        <f t="shared" si="5"/>
        <v>Sub Juniors</v>
      </c>
      <c r="N93" s="66">
        <f>VLOOKUP(O93,Clubs!D:E,2,FALSE)</f>
        <v>14</v>
      </c>
      <c r="O93" s="66" t="str">
        <f t="shared" si="6"/>
        <v>Plympton Halifax</v>
      </c>
      <c r="P93" s="66" t="str">
        <f t="shared" si="7"/>
        <v xml:space="preserve">                'club_id'      =&gt; 14, // This is Plympton Halifax ###                'age_group_id' =&gt; 3, // This is Sub Juniors ###                'year_id'      =&gt; 2, // This is 2021 ###                'division_id'  =&gt; 0, // This is Div 0 ###            ], [</v>
      </c>
    </row>
    <row r="94" spans="1:19" s="83" customFormat="1" x14ac:dyDescent="0.15">
      <c r="A94" s="66">
        <v>168</v>
      </c>
      <c r="B94" s="83">
        <v>0</v>
      </c>
      <c r="C94" s="66" t="s">
        <v>1092</v>
      </c>
      <c r="D94" s="174" t="s">
        <v>49</v>
      </c>
      <c r="E94" s="144"/>
      <c r="F94" s="127"/>
      <c r="G94" s="123"/>
      <c r="I94" s="83">
        <v>2</v>
      </c>
      <c r="J94" s="83">
        <v>2021</v>
      </c>
      <c r="K94" s="66">
        <f t="shared" si="4"/>
        <v>0</v>
      </c>
      <c r="L94" s="66">
        <f>VLOOKUP(M94,'Age Groups'!B:C,2,FALSE)</f>
        <v>4</v>
      </c>
      <c r="M94" s="66" t="str">
        <f t="shared" si="5"/>
        <v>Juniors</v>
      </c>
      <c r="N94" s="66">
        <f>VLOOKUP(O94,Clubs!D:E,2,FALSE)</f>
        <v>14</v>
      </c>
      <c r="O94" s="66" t="str">
        <f t="shared" si="6"/>
        <v>Plympton Halifax</v>
      </c>
      <c r="P94" s="66" t="str">
        <f t="shared" si="7"/>
        <v xml:space="preserve">                'club_id'      =&gt; 14, // This is Plympton Halifax ###                'age_group_id' =&gt; 4, // This is Juniors ###                'year_id'      =&gt; 2, // This is 2021 ###                'division_id'  =&gt; 0, // This is Div 0 ###            ], [</v>
      </c>
    </row>
    <row r="95" spans="1:19" s="83" customFormat="1" ht="14" customHeight="1" x14ac:dyDescent="0.15">
      <c r="A95" s="66">
        <v>287</v>
      </c>
      <c r="B95" s="83">
        <v>1</v>
      </c>
      <c r="C95" s="66" t="s">
        <v>1090</v>
      </c>
      <c r="D95" s="188" t="s">
        <v>49</v>
      </c>
      <c r="E95" s="96"/>
      <c r="F95" s="127"/>
      <c r="G95" s="123"/>
      <c r="I95" s="83">
        <v>2</v>
      </c>
      <c r="J95" s="83">
        <v>2021</v>
      </c>
      <c r="K95" s="66">
        <f t="shared" si="4"/>
        <v>1</v>
      </c>
      <c r="L95" s="66">
        <f>VLOOKUP(M95,'Age Groups'!B:C,2,FALSE)</f>
        <v>5</v>
      </c>
      <c r="M95" s="66" t="str">
        <f t="shared" si="5"/>
        <v>Intermediates</v>
      </c>
      <c r="N95" s="66">
        <f>VLOOKUP(O95,Clubs!D:E,2,FALSE)</f>
        <v>14</v>
      </c>
      <c r="O95" s="66" t="str">
        <f t="shared" si="6"/>
        <v>Plympton Halifax</v>
      </c>
      <c r="P95" s="66" t="str">
        <f t="shared" si="7"/>
        <v xml:space="preserve">                'club_id'      =&gt; 14, // This is Plympton Halifax ###                'age_group_id' =&gt; 5, // This is Intermediates ###                'year_id'      =&gt; 2, // This is 2021 ###                'division_id'  =&gt; 1, // This is Div 1 ###            ], [</v>
      </c>
    </row>
    <row r="96" spans="1:19" s="83" customFormat="1" ht="14" customHeight="1" x14ac:dyDescent="0.15">
      <c r="A96" s="66">
        <v>393</v>
      </c>
      <c r="B96" s="83">
        <v>1</v>
      </c>
      <c r="C96" s="66" t="s">
        <v>1091</v>
      </c>
      <c r="D96" s="188" t="s">
        <v>49</v>
      </c>
      <c r="E96" s="96"/>
      <c r="F96" s="123"/>
      <c r="G96" s="127"/>
      <c r="I96" s="83">
        <v>2</v>
      </c>
      <c r="J96" s="83">
        <v>2021</v>
      </c>
      <c r="K96" s="66">
        <f t="shared" si="4"/>
        <v>1</v>
      </c>
      <c r="L96" s="66">
        <f>VLOOKUP(M96,'Age Groups'!B:C,2,FALSE)</f>
        <v>6</v>
      </c>
      <c r="M96" s="66" t="str">
        <f t="shared" si="5"/>
        <v>Seniors</v>
      </c>
      <c r="N96" s="66">
        <f>VLOOKUP(O96,Clubs!D:E,2,FALSE)</f>
        <v>14</v>
      </c>
      <c r="O96" s="66" t="str">
        <f t="shared" si="6"/>
        <v>Plympton Halifax</v>
      </c>
      <c r="P96" s="66" t="str">
        <f t="shared" si="7"/>
        <v xml:space="preserve">                'club_id'      =&gt; 14, // This is Plympton Halifax ###                'age_group_id' =&gt; 6, // This is Seniors ###                'year_id'      =&gt; 2, // This is 2021 ###                'division_id'  =&gt; 1, // This is Div 1 ###            ], [</v>
      </c>
    </row>
    <row r="97" spans="1:19" s="83" customFormat="1" ht="14" customHeight="1" x14ac:dyDescent="0.15">
      <c r="A97" s="66">
        <v>23</v>
      </c>
      <c r="B97" s="66">
        <v>2</v>
      </c>
      <c r="C97" s="66" t="s">
        <v>1149</v>
      </c>
      <c r="D97" s="80" t="s">
        <v>1087</v>
      </c>
      <c r="E97" s="79"/>
      <c r="F97" s="126"/>
      <c r="G97" s="126"/>
      <c r="H97" s="66"/>
      <c r="I97" s="66">
        <v>1</v>
      </c>
      <c r="J97" s="66">
        <v>2020</v>
      </c>
      <c r="K97" s="66">
        <f t="shared" si="4"/>
        <v>2</v>
      </c>
      <c r="L97" s="66">
        <f>VLOOKUP(M97,'Age Groups'!B:C,2,FALSE)</f>
        <v>3</v>
      </c>
      <c r="M97" s="66" t="str">
        <f t="shared" si="5"/>
        <v>Sub Juniors</v>
      </c>
      <c r="N97" s="66">
        <f>VLOOKUP(O97,Clubs!D:E,2,FALSE)</f>
        <v>15</v>
      </c>
      <c r="O97" s="66" t="str">
        <f t="shared" si="6"/>
        <v>Seacliff</v>
      </c>
      <c r="P97" s="66" t="str">
        <f t="shared" si="7"/>
        <v xml:space="preserve">                'club_id'      =&gt; 15, // This is Seacliff ###                'age_group_id' =&gt; 3, // This is Sub Juniors ###                'year_id'      =&gt; 1, // This is 2020 ###                'division_id'  =&gt; 2, // This is Div 2 ###            ], [</v>
      </c>
      <c r="Q97" s="66"/>
      <c r="R97" s="66"/>
      <c r="S97" s="66"/>
    </row>
    <row r="98" spans="1:19" s="83" customFormat="1" ht="14" customHeight="1" x14ac:dyDescent="0.15">
      <c r="A98" s="66">
        <v>130</v>
      </c>
      <c r="B98" s="66">
        <v>2</v>
      </c>
      <c r="C98" s="66" t="s">
        <v>1092</v>
      </c>
      <c r="D98" s="79" t="s">
        <v>1087</v>
      </c>
      <c r="E98" s="80"/>
      <c r="F98" s="126"/>
      <c r="G98" s="126"/>
      <c r="H98" s="66"/>
      <c r="I98" s="66">
        <v>1</v>
      </c>
      <c r="J98" s="66">
        <v>2020</v>
      </c>
      <c r="K98" s="66">
        <f t="shared" si="4"/>
        <v>2</v>
      </c>
      <c r="L98" s="66">
        <f>VLOOKUP(M98,'Age Groups'!B:C,2,FALSE)</f>
        <v>4</v>
      </c>
      <c r="M98" s="66" t="str">
        <f t="shared" si="5"/>
        <v>Juniors</v>
      </c>
      <c r="N98" s="66">
        <f>VLOOKUP(O98,Clubs!D:E,2,FALSE)</f>
        <v>15</v>
      </c>
      <c r="O98" s="66" t="str">
        <f t="shared" si="6"/>
        <v>Seacliff</v>
      </c>
      <c r="P98" s="66" t="str">
        <f t="shared" si="7"/>
        <v xml:space="preserve">                'club_id'      =&gt; 15, // This is Seacliff ###                'age_group_id' =&gt; 4, // This is Juniors ###                'year_id'      =&gt; 1, // This is 2020 ###                'division_id'  =&gt; 2, // This is Div 2 ###            ], [</v>
      </c>
      <c r="Q98" s="66"/>
      <c r="R98" s="66"/>
      <c r="S98" s="66"/>
    </row>
    <row r="99" spans="1:19" s="83" customFormat="1" ht="14" customHeight="1" x14ac:dyDescent="0.15">
      <c r="A99" s="66">
        <v>243</v>
      </c>
      <c r="B99" s="66">
        <v>2</v>
      </c>
      <c r="C99" s="66" t="s">
        <v>1090</v>
      </c>
      <c r="D99" s="79" t="s">
        <v>1087</v>
      </c>
      <c r="E99" s="126"/>
      <c r="F99" s="66"/>
      <c r="G99" s="126"/>
      <c r="H99" s="66" t="s">
        <v>1186</v>
      </c>
      <c r="I99" s="66">
        <v>1</v>
      </c>
      <c r="J99" s="66">
        <v>2020</v>
      </c>
      <c r="K99" s="66">
        <f t="shared" si="4"/>
        <v>2</v>
      </c>
      <c r="L99" s="66">
        <f>VLOOKUP(M99,'Age Groups'!B:C,2,FALSE)</f>
        <v>5</v>
      </c>
      <c r="M99" s="66" t="str">
        <f t="shared" si="5"/>
        <v>Intermediates</v>
      </c>
      <c r="N99" s="66">
        <f>VLOOKUP(O99,Clubs!D:E,2,FALSE)</f>
        <v>15</v>
      </c>
      <c r="O99" s="66" t="str">
        <f t="shared" si="6"/>
        <v>Seacliff</v>
      </c>
      <c r="P99" s="66" t="str">
        <f t="shared" si="7"/>
        <v xml:space="preserve">                'club_id'      =&gt; 15, // This is Seacliff ###                'age_group_id' =&gt; 5, // This is Intermediates ###                'year_id'      =&gt; 1, // This is 2020 ###                'division_id'  =&gt; 2, // This is Div 2 ###            ], [</v>
      </c>
      <c r="Q99" s="66"/>
      <c r="R99" s="66"/>
      <c r="S99" s="66"/>
    </row>
    <row r="100" spans="1:19" s="83" customFormat="1" ht="14" customHeight="1" x14ac:dyDescent="0.15">
      <c r="A100" s="66">
        <v>349</v>
      </c>
      <c r="B100" s="66">
        <v>2</v>
      </c>
      <c r="C100" s="66" t="s">
        <v>1091</v>
      </c>
      <c r="D100" s="126" t="s">
        <v>1087</v>
      </c>
      <c r="E100" s="126"/>
      <c r="F100" s="126"/>
      <c r="G100" s="66"/>
      <c r="H100" s="66"/>
      <c r="I100" s="66">
        <v>1</v>
      </c>
      <c r="J100" s="66">
        <v>2020</v>
      </c>
      <c r="K100" s="66">
        <f t="shared" si="4"/>
        <v>2</v>
      </c>
      <c r="L100" s="66">
        <f>VLOOKUP(M100,'Age Groups'!B:C,2,FALSE)</f>
        <v>6</v>
      </c>
      <c r="M100" s="66" t="str">
        <f t="shared" si="5"/>
        <v>Seniors</v>
      </c>
      <c r="N100" s="66">
        <f>VLOOKUP(O100,Clubs!D:E,2,FALSE)</f>
        <v>15</v>
      </c>
      <c r="O100" s="66" t="str">
        <f t="shared" si="6"/>
        <v>Seacliff</v>
      </c>
      <c r="P100" s="66" t="str">
        <f t="shared" si="7"/>
        <v xml:space="preserve">                'club_id'      =&gt; 15, // This is Seacliff ###                'age_group_id' =&gt; 6, // This is Seniors ###                'year_id'      =&gt; 1, // This is 2020 ###                'division_id'  =&gt; 2, // This is Div 2 ###            ], [</v>
      </c>
      <c r="Q100" s="66"/>
      <c r="R100" s="66"/>
      <c r="S100" s="66"/>
    </row>
    <row r="101" spans="1:19" s="104" customFormat="1" ht="14" customHeight="1" x14ac:dyDescent="0.15">
      <c r="A101" s="66">
        <v>75</v>
      </c>
      <c r="B101" s="83">
        <v>2</v>
      </c>
      <c r="C101" s="66" t="s">
        <v>1149</v>
      </c>
      <c r="D101" s="127" t="s">
        <v>1087</v>
      </c>
      <c r="E101" s="123"/>
      <c r="F101" s="123"/>
      <c r="G101" s="123"/>
      <c r="H101" s="83"/>
      <c r="I101" s="83">
        <v>2</v>
      </c>
      <c r="J101" s="83">
        <v>2021</v>
      </c>
      <c r="K101" s="66">
        <f t="shared" si="4"/>
        <v>2</v>
      </c>
      <c r="L101" s="66">
        <f>VLOOKUP(M101,'Age Groups'!B:C,2,FALSE)</f>
        <v>3</v>
      </c>
      <c r="M101" s="66" t="str">
        <f t="shared" si="5"/>
        <v>Sub Juniors</v>
      </c>
      <c r="N101" s="66">
        <f>VLOOKUP(O101,Clubs!D:E,2,FALSE)</f>
        <v>15</v>
      </c>
      <c r="O101" s="66" t="str">
        <f t="shared" si="6"/>
        <v>Seacliff</v>
      </c>
      <c r="P101" s="66" t="str">
        <f t="shared" si="7"/>
        <v xml:space="preserve">                'club_id'      =&gt; 15, // This is Seacliff ###                'age_group_id' =&gt; 3, // This is Sub Juniors ###                'year_id'      =&gt; 2, // This is 2021 ###                'division_id'  =&gt; 2, // This is Div 2 ###            ], [</v>
      </c>
      <c r="Q101" s="83"/>
      <c r="R101" s="83"/>
      <c r="S101" s="83"/>
    </row>
    <row r="102" spans="1:19" s="82" customFormat="1" ht="14" customHeight="1" x14ac:dyDescent="0.15">
      <c r="A102" s="66">
        <v>182</v>
      </c>
      <c r="B102" s="83">
        <v>2</v>
      </c>
      <c r="C102" s="66" t="s">
        <v>1092</v>
      </c>
      <c r="D102" s="123" t="s">
        <v>1087</v>
      </c>
      <c r="E102" s="127"/>
      <c r="F102" s="123"/>
      <c r="G102" s="123"/>
      <c r="H102" s="83"/>
      <c r="I102" s="83">
        <v>2</v>
      </c>
      <c r="J102" s="83">
        <v>2021</v>
      </c>
      <c r="K102" s="66">
        <f t="shared" si="4"/>
        <v>2</v>
      </c>
      <c r="L102" s="66">
        <f>VLOOKUP(M102,'Age Groups'!B:C,2,FALSE)</f>
        <v>4</v>
      </c>
      <c r="M102" s="66" t="str">
        <f t="shared" si="5"/>
        <v>Juniors</v>
      </c>
      <c r="N102" s="66">
        <f>VLOOKUP(O102,Clubs!D:E,2,FALSE)</f>
        <v>15</v>
      </c>
      <c r="O102" s="66" t="str">
        <f t="shared" si="6"/>
        <v>Seacliff</v>
      </c>
      <c r="P102" s="66" t="str">
        <f t="shared" si="7"/>
        <v xml:space="preserve">                'club_id'      =&gt; 15, // This is Seacliff ###                'age_group_id' =&gt; 4, // This is Juniors ###                'year_id'      =&gt; 2, // This is 2021 ###                'division_id'  =&gt; 2, // This is Div 2 ###            ], [</v>
      </c>
      <c r="Q102" s="83"/>
      <c r="R102" s="83"/>
      <c r="S102" s="83"/>
    </row>
    <row r="103" spans="1:19" s="82" customFormat="1" ht="14" customHeight="1" x14ac:dyDescent="0.15">
      <c r="A103" s="66">
        <v>295</v>
      </c>
      <c r="B103" s="83">
        <v>2</v>
      </c>
      <c r="C103" s="66" t="s">
        <v>1090</v>
      </c>
      <c r="D103" s="123" t="s">
        <v>1087</v>
      </c>
      <c r="E103" s="123"/>
      <c r="F103" s="83"/>
      <c r="G103" s="123"/>
      <c r="H103" s="83"/>
      <c r="I103" s="83">
        <v>2</v>
      </c>
      <c r="J103" s="83">
        <v>2021</v>
      </c>
      <c r="K103" s="66">
        <f t="shared" si="4"/>
        <v>2</v>
      </c>
      <c r="L103" s="66">
        <f>VLOOKUP(M103,'Age Groups'!B:C,2,FALSE)</f>
        <v>5</v>
      </c>
      <c r="M103" s="66" t="str">
        <f t="shared" si="5"/>
        <v>Intermediates</v>
      </c>
      <c r="N103" s="66">
        <f>VLOOKUP(O103,Clubs!D:E,2,FALSE)</f>
        <v>15</v>
      </c>
      <c r="O103" s="66" t="str">
        <f t="shared" si="6"/>
        <v>Seacliff</v>
      </c>
      <c r="P103" s="66" t="str">
        <f t="shared" si="7"/>
        <v xml:space="preserve">                'club_id'      =&gt; 15, // This is Seacliff ###                'age_group_id' =&gt; 5, // This is Intermediates ###                'year_id'      =&gt; 2, // This is 2021 ###                'division_id'  =&gt; 2, // This is Div 2 ###            ], [</v>
      </c>
      <c r="Q103" s="83"/>
      <c r="R103" s="83"/>
      <c r="S103" s="83"/>
    </row>
    <row r="104" spans="1:19" s="82" customFormat="1" ht="14" customHeight="1" x14ac:dyDescent="0.15">
      <c r="A104" s="66">
        <v>401</v>
      </c>
      <c r="B104" s="83">
        <v>2</v>
      </c>
      <c r="C104" s="66" t="s">
        <v>1091</v>
      </c>
      <c r="D104" s="123" t="s">
        <v>1087</v>
      </c>
      <c r="E104" s="123"/>
      <c r="F104" s="123"/>
      <c r="G104" s="83"/>
      <c r="H104" s="83"/>
      <c r="I104" s="83">
        <v>2</v>
      </c>
      <c r="J104" s="83">
        <v>2021</v>
      </c>
      <c r="K104" s="66">
        <f t="shared" si="4"/>
        <v>2</v>
      </c>
      <c r="L104" s="66">
        <f>VLOOKUP(M104,'Age Groups'!B:C,2,FALSE)</f>
        <v>6</v>
      </c>
      <c r="M104" s="66" t="str">
        <f t="shared" si="5"/>
        <v>Seniors</v>
      </c>
      <c r="N104" s="66">
        <f>VLOOKUP(O104,Clubs!D:E,2,FALSE)</f>
        <v>15</v>
      </c>
      <c r="O104" s="66" t="str">
        <f t="shared" si="6"/>
        <v>Seacliff</v>
      </c>
      <c r="P104" s="66" t="str">
        <f t="shared" si="7"/>
        <v xml:space="preserve">                'club_id'      =&gt; 15, // This is Seacliff ###                'age_group_id' =&gt; 6, // This is Seniors ###                'year_id'      =&gt; 2, // This is 2021 ###                'division_id'  =&gt; 2, // This is Div 2 ###            ], [</v>
      </c>
      <c r="Q104" s="83"/>
      <c r="R104" s="83"/>
      <c r="S104" s="83"/>
    </row>
    <row r="105" spans="1:19" s="82" customFormat="1" ht="14" customHeight="1" x14ac:dyDescent="0.15">
      <c r="A105" s="66">
        <v>348</v>
      </c>
      <c r="B105" s="66">
        <v>2</v>
      </c>
      <c r="C105" s="66" t="s">
        <v>1091</v>
      </c>
      <c r="D105" s="126" t="s">
        <v>59</v>
      </c>
      <c r="E105" s="126"/>
      <c r="F105" s="122"/>
      <c r="G105" s="66"/>
      <c r="H105" s="66"/>
      <c r="I105" s="66">
        <v>1</v>
      </c>
      <c r="J105" s="66">
        <v>2020</v>
      </c>
      <c r="K105" s="66">
        <f t="shared" si="4"/>
        <v>2</v>
      </c>
      <c r="L105" s="66">
        <f>VLOOKUP(M105,'Age Groups'!B:C,2,FALSE)</f>
        <v>6</v>
      </c>
      <c r="M105" s="66" t="str">
        <f t="shared" si="5"/>
        <v>Seniors</v>
      </c>
      <c r="N105" s="66">
        <f>VLOOKUP(O105,Clubs!D:E,2,FALSE)</f>
        <v>16</v>
      </c>
      <c r="O105" s="66" t="str">
        <f t="shared" si="6"/>
        <v>Largs North</v>
      </c>
      <c r="P105" s="66" t="str">
        <f t="shared" si="7"/>
        <v xml:space="preserve">                'club_id'      =&gt; 16, // This is Largs North ###                'age_group_id' =&gt; 6, // This is Seniors ###                'year_id'      =&gt; 1, // This is 2020 ###                'division_id'  =&gt; 2, // This is Div 2 ###            ], [</v>
      </c>
      <c r="Q105" s="66"/>
      <c r="R105" s="66"/>
      <c r="S105" s="66"/>
    </row>
    <row r="106" spans="1:19" s="82" customFormat="1" ht="14" customHeight="1" x14ac:dyDescent="0.15">
      <c r="A106" s="66">
        <v>247</v>
      </c>
      <c r="B106" s="66">
        <v>3</v>
      </c>
      <c r="C106" s="66" t="s">
        <v>1090</v>
      </c>
      <c r="D106" s="126" t="s">
        <v>59</v>
      </c>
      <c r="E106" s="134"/>
      <c r="F106" s="122"/>
      <c r="G106" s="122"/>
      <c r="H106" s="66"/>
      <c r="I106" s="66">
        <v>1</v>
      </c>
      <c r="J106" s="66">
        <v>2020</v>
      </c>
      <c r="K106" s="66">
        <f t="shared" si="4"/>
        <v>3</v>
      </c>
      <c r="L106" s="66">
        <f>VLOOKUP(M106,'Age Groups'!B:C,2,FALSE)</f>
        <v>5</v>
      </c>
      <c r="M106" s="66" t="str">
        <f t="shared" si="5"/>
        <v>Intermediates</v>
      </c>
      <c r="N106" s="66">
        <f>VLOOKUP(O106,Clubs!D:E,2,FALSE)</f>
        <v>16</v>
      </c>
      <c r="O106" s="66" t="str">
        <f t="shared" si="6"/>
        <v>Largs North</v>
      </c>
      <c r="P106" s="66" t="str">
        <f t="shared" si="7"/>
        <v xml:space="preserve">                'club_id'      =&gt; 16, // This is Largs North ###                'age_group_id' =&gt; 5, // This is Intermediates ###                'year_id'      =&gt; 1, // This is 2020 ###                'division_id'  =&gt; 3, // This is Div 3 ###            ], [</v>
      </c>
      <c r="Q106" s="66"/>
      <c r="R106" s="66"/>
      <c r="S106" s="66"/>
    </row>
    <row r="107" spans="1:19" s="82" customFormat="1" ht="14" customHeight="1" x14ac:dyDescent="0.15">
      <c r="A107" s="66">
        <v>38</v>
      </c>
      <c r="B107" s="66">
        <v>4</v>
      </c>
      <c r="C107" s="66" t="s">
        <v>1149</v>
      </c>
      <c r="D107" s="126" t="s">
        <v>59</v>
      </c>
      <c r="E107" s="126"/>
      <c r="F107" s="134"/>
      <c r="G107" s="122"/>
      <c r="H107" s="66"/>
      <c r="I107" s="66">
        <v>1</v>
      </c>
      <c r="J107" s="66">
        <v>2020</v>
      </c>
      <c r="K107" s="66">
        <f t="shared" si="4"/>
        <v>4</v>
      </c>
      <c r="L107" s="66">
        <f>VLOOKUP(M107,'Age Groups'!B:C,2,FALSE)</f>
        <v>3</v>
      </c>
      <c r="M107" s="66" t="str">
        <f t="shared" si="5"/>
        <v>Sub Juniors</v>
      </c>
      <c r="N107" s="66">
        <f>VLOOKUP(O107,Clubs!D:E,2,FALSE)</f>
        <v>16</v>
      </c>
      <c r="O107" s="66" t="str">
        <f t="shared" si="6"/>
        <v>Largs North</v>
      </c>
      <c r="P107" s="66" t="str">
        <f t="shared" si="7"/>
        <v xml:space="preserve">                'club_id'      =&gt; 16, // This is Largs North ###                'age_group_id' =&gt; 3, // This is Sub Juniors ###                'year_id'      =&gt; 1, // This is 2020 ###                'division_id'  =&gt; 4, // This is Div 4 ###            ], [</v>
      </c>
      <c r="Q107" s="66"/>
      <c r="R107" s="66"/>
      <c r="S107" s="66"/>
    </row>
    <row r="108" spans="1:19" s="82" customFormat="1" ht="14" customHeight="1" x14ac:dyDescent="0.15">
      <c r="A108" s="66">
        <v>144</v>
      </c>
      <c r="B108" s="66">
        <v>4</v>
      </c>
      <c r="C108" s="66" t="s">
        <v>1092</v>
      </c>
      <c r="D108" s="123" t="s">
        <v>59</v>
      </c>
      <c r="E108" s="122"/>
      <c r="F108" s="134"/>
      <c r="G108" s="66"/>
      <c r="H108" s="66"/>
      <c r="I108" s="66">
        <v>1</v>
      </c>
      <c r="J108" s="66">
        <v>2020</v>
      </c>
      <c r="K108" s="66">
        <f t="shared" si="4"/>
        <v>4</v>
      </c>
      <c r="L108" s="66">
        <f>VLOOKUP(M108,'Age Groups'!B:C,2,FALSE)</f>
        <v>4</v>
      </c>
      <c r="M108" s="66" t="str">
        <f t="shared" si="5"/>
        <v>Juniors</v>
      </c>
      <c r="N108" s="66">
        <f>VLOOKUP(O108,Clubs!D:E,2,FALSE)</f>
        <v>16</v>
      </c>
      <c r="O108" s="66" t="str">
        <f t="shared" si="6"/>
        <v>Largs North</v>
      </c>
      <c r="P108" s="66" t="str">
        <f t="shared" si="7"/>
        <v xml:space="preserve">                'club_id'      =&gt; 16, // This is Largs North ###                'age_group_id' =&gt; 4, // This is Juniors ###                'year_id'      =&gt; 1, // This is 2020 ###                'division_id'  =&gt; 4, // This is Div 4 ###            ], [</v>
      </c>
      <c r="Q108" s="66"/>
      <c r="R108" s="66"/>
      <c r="S108" s="66"/>
    </row>
    <row r="109" spans="1:19" ht="26.5" customHeight="1" x14ac:dyDescent="0.15">
      <c r="A109" s="66">
        <v>400</v>
      </c>
      <c r="B109" s="83">
        <v>2</v>
      </c>
      <c r="C109" s="66" t="s">
        <v>1091</v>
      </c>
      <c r="D109" s="139" t="s">
        <v>59</v>
      </c>
      <c r="E109" s="157"/>
      <c r="F109" s="151"/>
      <c r="G109" s="183"/>
      <c r="H109" s="83"/>
      <c r="I109" s="83">
        <v>2</v>
      </c>
      <c r="J109" s="83">
        <v>2021</v>
      </c>
      <c r="K109" s="66">
        <f t="shared" si="4"/>
        <v>2</v>
      </c>
      <c r="L109" s="66">
        <f>VLOOKUP(M109,'Age Groups'!B:C,2,FALSE)</f>
        <v>6</v>
      </c>
      <c r="M109" s="66" t="str">
        <f t="shared" si="5"/>
        <v>Seniors</v>
      </c>
      <c r="N109" s="66">
        <f>VLOOKUP(O109,Clubs!D:E,2,FALSE)</f>
        <v>16</v>
      </c>
      <c r="O109" s="66" t="str">
        <f t="shared" si="6"/>
        <v>Largs North</v>
      </c>
      <c r="P109" s="66" t="str">
        <f t="shared" si="7"/>
        <v xml:space="preserve">                'club_id'      =&gt; 16, // This is Largs North ###                'age_group_id' =&gt; 6, // This is Seniors ###                'year_id'      =&gt; 2, // This is 2021 ###                'division_id'  =&gt; 2, // This is Div 2 ###            ], [</v>
      </c>
      <c r="Q109" s="83"/>
      <c r="R109" s="83"/>
      <c r="S109" s="83"/>
    </row>
    <row r="110" spans="1:19" ht="33.75" customHeight="1" x14ac:dyDescent="0.15">
      <c r="A110" s="66">
        <v>299</v>
      </c>
      <c r="B110" s="83">
        <v>3</v>
      </c>
      <c r="C110" s="66" t="s">
        <v>1090</v>
      </c>
      <c r="D110" s="135" t="s">
        <v>59</v>
      </c>
      <c r="E110" s="146"/>
      <c r="F110" s="155"/>
      <c r="G110" s="155"/>
      <c r="H110" s="83"/>
      <c r="I110" s="83">
        <v>2</v>
      </c>
      <c r="J110" s="83">
        <v>2021</v>
      </c>
      <c r="K110" s="66">
        <f t="shared" si="4"/>
        <v>3</v>
      </c>
      <c r="L110" s="66">
        <f>VLOOKUP(M110,'Age Groups'!B:C,2,FALSE)</f>
        <v>5</v>
      </c>
      <c r="M110" s="66" t="str">
        <f t="shared" si="5"/>
        <v>Intermediates</v>
      </c>
      <c r="N110" s="66">
        <f>VLOOKUP(O110,Clubs!D:E,2,FALSE)</f>
        <v>16</v>
      </c>
      <c r="O110" s="66" t="str">
        <f t="shared" si="6"/>
        <v>Largs North</v>
      </c>
      <c r="P110" s="66" t="str">
        <f t="shared" si="7"/>
        <v xml:space="preserve">                'club_id'      =&gt; 16, // This is Largs North ###                'age_group_id' =&gt; 5, // This is Intermediates ###                'year_id'      =&gt; 2, // This is 2021 ###                'division_id'  =&gt; 3, // This is Div 3 ###            ], [</v>
      </c>
      <c r="Q110" s="83"/>
      <c r="R110" s="83"/>
      <c r="S110" s="83"/>
    </row>
    <row r="111" spans="1:19" ht="36.5" customHeight="1" x14ac:dyDescent="0.15">
      <c r="A111" s="66">
        <v>90</v>
      </c>
      <c r="B111" s="83">
        <v>4</v>
      </c>
      <c r="C111" s="66" t="s">
        <v>1149</v>
      </c>
      <c r="D111" s="86" t="s">
        <v>59</v>
      </c>
      <c r="E111" s="123"/>
      <c r="F111" s="88"/>
      <c r="G111" s="88"/>
      <c r="H111" s="83"/>
      <c r="I111" s="83">
        <v>2</v>
      </c>
      <c r="J111" s="83">
        <v>2021</v>
      </c>
      <c r="K111" s="66">
        <f t="shared" si="4"/>
        <v>4</v>
      </c>
      <c r="L111" s="66">
        <f>VLOOKUP(M111,'Age Groups'!B:C,2,FALSE)</f>
        <v>3</v>
      </c>
      <c r="M111" s="66" t="str">
        <f t="shared" si="5"/>
        <v>Sub Juniors</v>
      </c>
      <c r="N111" s="66">
        <f>VLOOKUP(O111,Clubs!D:E,2,FALSE)</f>
        <v>16</v>
      </c>
      <c r="O111" s="66" t="str">
        <f t="shared" si="6"/>
        <v>Largs North</v>
      </c>
      <c r="P111" s="66" t="str">
        <f t="shared" si="7"/>
        <v xml:space="preserve">                'club_id'      =&gt; 16, // This is Largs North ###                'age_group_id' =&gt; 3, // This is Sub Juniors ###                'year_id'      =&gt; 2, // This is 2021 ###                'division_id'  =&gt; 4, // This is Div 4 ###            ], [</v>
      </c>
      <c r="Q111" s="83"/>
      <c r="R111" s="83"/>
      <c r="S111" s="83"/>
    </row>
    <row r="112" spans="1:19" s="68" customFormat="1" ht="25" x14ac:dyDescent="0.15">
      <c r="A112" s="66">
        <v>196</v>
      </c>
      <c r="B112" s="88">
        <v>4</v>
      </c>
      <c r="C112" s="66" t="s">
        <v>1092</v>
      </c>
      <c r="D112" s="86" t="s">
        <v>59</v>
      </c>
      <c r="E112" s="127"/>
      <c r="F112" s="97"/>
      <c r="G112" s="88"/>
      <c r="H112" s="83"/>
      <c r="I112" s="83">
        <v>2</v>
      </c>
      <c r="J112" s="83">
        <v>2021</v>
      </c>
      <c r="K112" s="66">
        <f t="shared" si="4"/>
        <v>4</v>
      </c>
      <c r="L112" s="66">
        <f>VLOOKUP(M112,'Age Groups'!B:C,2,FALSE)</f>
        <v>4</v>
      </c>
      <c r="M112" s="66" t="str">
        <f t="shared" si="5"/>
        <v>Juniors</v>
      </c>
      <c r="N112" s="66">
        <f>VLOOKUP(O112,Clubs!D:E,2,FALSE)</f>
        <v>16</v>
      </c>
      <c r="O112" s="66" t="str">
        <f t="shared" si="6"/>
        <v>Largs North</v>
      </c>
      <c r="P112" s="66" t="str">
        <f t="shared" si="7"/>
        <v xml:space="preserve">                'club_id'      =&gt; 16, // This is Largs North ###                'age_group_id' =&gt; 4, // This is Juniors ###                'year_id'      =&gt; 2, // This is 2021 ###                'division_id'  =&gt; 4, // This is Div 4 ###            ], [</v>
      </c>
      <c r="Q112" s="83"/>
      <c r="R112" s="83"/>
      <c r="S112" s="83"/>
    </row>
    <row r="113" spans="1:19" ht="14" customHeight="1" x14ac:dyDescent="0.2">
      <c r="A113" s="66">
        <v>46</v>
      </c>
      <c r="B113" s="66">
        <v>5</v>
      </c>
      <c r="C113" s="66" t="s">
        <v>1149</v>
      </c>
      <c r="D113" s="71" t="s">
        <v>1190</v>
      </c>
      <c r="E113" s="122"/>
      <c r="F113" s="71"/>
      <c r="G113" s="71"/>
      <c r="I113" s="66">
        <v>1</v>
      </c>
      <c r="J113" s="66">
        <v>2020</v>
      </c>
      <c r="K113" s="66">
        <f t="shared" si="4"/>
        <v>5</v>
      </c>
      <c r="L113" s="66">
        <f>VLOOKUP(M113,'Age Groups'!B:C,2,FALSE)</f>
        <v>3</v>
      </c>
      <c r="M113" s="66" t="str">
        <f t="shared" si="5"/>
        <v>Sub Juniors</v>
      </c>
      <c r="N113" s="66">
        <f>VLOOKUP(O113,Clubs!D:E,2,FALSE)</f>
        <v>17</v>
      </c>
      <c r="O113" s="66" t="str">
        <f t="shared" si="6"/>
        <v>Tonique</v>
      </c>
      <c r="P113" s="66" t="str">
        <f t="shared" si="7"/>
        <v xml:space="preserve">                'club_id'      =&gt; 17, // This is Tonique ###                'age_group_id' =&gt; 3, // This is Sub Juniors ###                'year_id'      =&gt; 1, // This is 2020 ###                'division_id'  =&gt; 5, // This is Div 5 ###            ], [</v>
      </c>
    </row>
    <row r="114" spans="1:19" ht="14" customHeight="1" x14ac:dyDescent="0.2">
      <c r="A114" s="66">
        <v>155</v>
      </c>
      <c r="B114" s="66">
        <v>5</v>
      </c>
      <c r="C114" s="66" t="s">
        <v>1092</v>
      </c>
      <c r="D114" s="71" t="s">
        <v>1190</v>
      </c>
      <c r="E114" s="122"/>
      <c r="F114" s="71"/>
      <c r="G114" s="71"/>
      <c r="I114" s="66">
        <v>1</v>
      </c>
      <c r="J114" s="66">
        <v>2020</v>
      </c>
      <c r="K114" s="66">
        <f t="shared" si="4"/>
        <v>5</v>
      </c>
      <c r="L114" s="66">
        <f>VLOOKUP(M114,'Age Groups'!B:C,2,FALSE)</f>
        <v>4</v>
      </c>
      <c r="M114" s="66" t="str">
        <f t="shared" si="5"/>
        <v>Juniors</v>
      </c>
      <c r="N114" s="66">
        <f>VLOOKUP(O114,Clubs!D:E,2,FALSE)</f>
        <v>17</v>
      </c>
      <c r="O114" s="66" t="str">
        <f t="shared" si="6"/>
        <v>Tonique</v>
      </c>
      <c r="P114" s="66" t="str">
        <f t="shared" si="7"/>
        <v xml:space="preserve">                'club_id'      =&gt; 17, // This is Tonique ###                'age_group_id' =&gt; 4, // This is Juniors ###                'year_id'      =&gt; 1, // This is 2020 ###                'division_id'  =&gt; 5, // This is Div 5 ###            ], [</v>
      </c>
    </row>
    <row r="115" spans="1:19" ht="14" customHeight="1" x14ac:dyDescent="0.2">
      <c r="A115" s="66">
        <v>200</v>
      </c>
      <c r="B115" s="83">
        <v>4</v>
      </c>
      <c r="C115" s="66" t="s">
        <v>1092</v>
      </c>
      <c r="D115" s="88" t="s">
        <v>1190</v>
      </c>
      <c r="E115" s="127"/>
      <c r="F115" s="88"/>
      <c r="G115" s="88"/>
      <c r="H115" s="83"/>
      <c r="I115" s="83">
        <v>2</v>
      </c>
      <c r="J115" s="83">
        <v>2021</v>
      </c>
      <c r="K115" s="66">
        <f t="shared" si="4"/>
        <v>4</v>
      </c>
      <c r="L115" s="66">
        <f>VLOOKUP(M115,'Age Groups'!B:C,2,FALSE)</f>
        <v>4</v>
      </c>
      <c r="M115" s="66" t="str">
        <f t="shared" si="5"/>
        <v>Juniors</v>
      </c>
      <c r="N115" s="66">
        <f>VLOOKUP(O115,Clubs!D:E,2,FALSE)</f>
        <v>17</v>
      </c>
      <c r="O115" s="66" t="str">
        <f t="shared" si="6"/>
        <v>Tonique</v>
      </c>
      <c r="P115" s="66" t="str">
        <f t="shared" si="7"/>
        <v xml:space="preserve">                'club_id'      =&gt; 17, // This is Tonique ###                'age_group_id' =&gt; 4, // This is Juniors ###                'year_id'      =&gt; 2, // This is 2021 ###                'division_id'  =&gt; 4, // This is Div 4 ###            ], [</v>
      </c>
      <c r="Q115" s="83"/>
      <c r="R115" s="83"/>
      <c r="S115" s="83"/>
    </row>
    <row r="116" spans="1:19" ht="14" customHeight="1" x14ac:dyDescent="0.2">
      <c r="A116" s="66">
        <v>312</v>
      </c>
      <c r="B116" s="83">
        <v>4</v>
      </c>
      <c r="C116" s="66" t="s">
        <v>1090</v>
      </c>
      <c r="D116" s="88" t="s">
        <v>1190</v>
      </c>
      <c r="E116" s="127"/>
      <c r="F116" s="88"/>
      <c r="G116" s="88"/>
      <c r="H116" s="83"/>
      <c r="I116" s="83">
        <v>2</v>
      </c>
      <c r="J116" s="83">
        <v>2021</v>
      </c>
      <c r="K116" s="66">
        <f t="shared" si="4"/>
        <v>4</v>
      </c>
      <c r="L116" s="66">
        <f>VLOOKUP(M116,'Age Groups'!B:C,2,FALSE)</f>
        <v>5</v>
      </c>
      <c r="M116" s="66" t="str">
        <f t="shared" si="5"/>
        <v>Intermediates</v>
      </c>
      <c r="N116" s="66">
        <f>VLOOKUP(O116,Clubs!D:E,2,FALSE)</f>
        <v>17</v>
      </c>
      <c r="O116" s="66" t="str">
        <f t="shared" si="6"/>
        <v>Tonique</v>
      </c>
      <c r="P116" s="66" t="str">
        <f t="shared" si="7"/>
        <v xml:space="preserve">                'club_id'      =&gt; 17, // This is Tonique ###                'age_group_id' =&gt; 5, // This is Intermediates ###                'year_id'      =&gt; 2, // This is 2021 ###                'division_id'  =&gt; 4, // This is Div 4 ###            ], [</v>
      </c>
      <c r="Q116" s="83"/>
      <c r="R116" s="83"/>
      <c r="S116" s="83"/>
    </row>
    <row r="117" spans="1:19" ht="14" customHeight="1" x14ac:dyDescent="0.2">
      <c r="A117" s="66">
        <v>97</v>
      </c>
      <c r="B117" s="83">
        <v>5</v>
      </c>
      <c r="C117" s="66" t="s">
        <v>1149</v>
      </c>
      <c r="D117" s="88" t="s">
        <v>1190</v>
      </c>
      <c r="E117" s="127"/>
      <c r="F117" s="127"/>
      <c r="G117" s="88"/>
      <c r="H117" s="83"/>
      <c r="I117" s="83">
        <v>2</v>
      </c>
      <c r="J117" s="83">
        <v>2021</v>
      </c>
      <c r="K117" s="66">
        <f t="shared" si="4"/>
        <v>5</v>
      </c>
      <c r="L117" s="66">
        <f>VLOOKUP(M117,'Age Groups'!B:C,2,FALSE)</f>
        <v>3</v>
      </c>
      <c r="M117" s="66" t="str">
        <f t="shared" si="5"/>
        <v>Sub Juniors</v>
      </c>
      <c r="N117" s="66">
        <f>VLOOKUP(O117,Clubs!D:E,2,FALSE)</f>
        <v>17</v>
      </c>
      <c r="O117" s="66" t="str">
        <f t="shared" si="6"/>
        <v>Tonique</v>
      </c>
      <c r="P117" s="66" t="str">
        <f t="shared" si="7"/>
        <v xml:space="preserve">                'club_id'      =&gt; 17, // This is Tonique ###                'age_group_id' =&gt; 3, // This is Sub Juniors ###                'year_id'      =&gt; 2, // This is 2021 ###                'division_id'  =&gt; 5, // This is Div 5 ###            ], [</v>
      </c>
      <c r="Q117" s="83"/>
      <c r="R117" s="83"/>
      <c r="S117" s="83"/>
    </row>
    <row r="118" spans="1:19" ht="14" customHeight="1" x14ac:dyDescent="0.15">
      <c r="A118" s="66">
        <v>31</v>
      </c>
      <c r="B118" s="66">
        <v>3</v>
      </c>
      <c r="C118" s="66" t="s">
        <v>1149</v>
      </c>
      <c r="D118" s="69" t="s">
        <v>66</v>
      </c>
      <c r="E118" s="126"/>
      <c r="F118" s="69"/>
      <c r="G118" s="71"/>
      <c r="I118" s="66">
        <v>1</v>
      </c>
      <c r="J118" s="66">
        <v>2020</v>
      </c>
      <c r="K118" s="66">
        <f t="shared" si="4"/>
        <v>3</v>
      </c>
      <c r="L118" s="66">
        <f>VLOOKUP(M118,'Age Groups'!B:C,2,FALSE)</f>
        <v>3</v>
      </c>
      <c r="M118" s="66" t="str">
        <f t="shared" si="5"/>
        <v>Sub Juniors</v>
      </c>
      <c r="N118" s="66">
        <f>VLOOKUP(O118,Clubs!D:E,2,FALSE)</f>
        <v>18</v>
      </c>
      <c r="O118" s="66" t="str">
        <f t="shared" si="6"/>
        <v>Kangaroo Island</v>
      </c>
      <c r="P118" s="66" t="str">
        <f t="shared" si="7"/>
        <v xml:space="preserve">                'club_id'      =&gt; 18, // This is Kangaroo Island ###                'age_group_id' =&gt; 3, // This is Sub Juniors ###                'year_id'      =&gt; 1, // This is 2020 ###                'division_id'  =&gt; 3, // This is Div 3 ###            ], [</v>
      </c>
    </row>
    <row r="119" spans="1:19" s="73" customFormat="1" ht="25" x14ac:dyDescent="0.15">
      <c r="A119" s="66">
        <v>135</v>
      </c>
      <c r="B119" s="71">
        <v>3</v>
      </c>
      <c r="C119" s="66" t="s">
        <v>1092</v>
      </c>
      <c r="D119" s="74" t="s">
        <v>66</v>
      </c>
      <c r="E119" s="122"/>
      <c r="F119" s="69"/>
      <c r="G119" s="71"/>
      <c r="H119" s="66"/>
      <c r="I119" s="66">
        <v>1</v>
      </c>
      <c r="J119" s="66">
        <v>2020</v>
      </c>
      <c r="K119" s="66">
        <f t="shared" si="4"/>
        <v>3</v>
      </c>
      <c r="L119" s="66">
        <f>VLOOKUP(M119,'Age Groups'!B:C,2,FALSE)</f>
        <v>4</v>
      </c>
      <c r="M119" s="66" t="str">
        <f t="shared" si="5"/>
        <v>Juniors</v>
      </c>
      <c r="N119" s="66">
        <f>VLOOKUP(O119,Clubs!D:E,2,FALSE)</f>
        <v>18</v>
      </c>
      <c r="O119" s="66" t="str">
        <f t="shared" si="6"/>
        <v>Kangaroo Island</v>
      </c>
      <c r="P119" s="66" t="str">
        <f t="shared" si="7"/>
        <v xml:space="preserve">                'club_id'      =&gt; 18, // This is Kangaroo Island ###                'age_group_id' =&gt; 4, // This is Juniors ###                'year_id'      =&gt; 1, // This is 2020 ###                'division_id'  =&gt; 3, // This is Div 3 ###            ], [</v>
      </c>
      <c r="Q119" s="66"/>
      <c r="R119" s="66"/>
      <c r="S119" s="66"/>
    </row>
    <row r="120" spans="1:19" ht="14" customHeight="1" x14ac:dyDescent="0.15">
      <c r="A120" s="66">
        <v>255</v>
      </c>
      <c r="B120" s="66">
        <v>4</v>
      </c>
      <c r="C120" s="66" t="s">
        <v>1090</v>
      </c>
      <c r="D120" s="74" t="s">
        <v>66</v>
      </c>
      <c r="E120" s="134"/>
      <c r="F120" s="71"/>
      <c r="G120" s="71"/>
      <c r="I120" s="66">
        <v>1</v>
      </c>
      <c r="J120" s="66">
        <v>2020</v>
      </c>
      <c r="K120" s="66">
        <f t="shared" si="4"/>
        <v>4</v>
      </c>
      <c r="L120" s="66">
        <f>VLOOKUP(M120,'Age Groups'!B:C,2,FALSE)</f>
        <v>5</v>
      </c>
      <c r="M120" s="66" t="str">
        <f t="shared" si="5"/>
        <v>Intermediates</v>
      </c>
      <c r="N120" s="66">
        <f>VLOOKUP(O120,Clubs!D:E,2,FALSE)</f>
        <v>18</v>
      </c>
      <c r="O120" s="66" t="str">
        <f t="shared" si="6"/>
        <v>Kangaroo Island</v>
      </c>
      <c r="P120" s="66" t="str">
        <f t="shared" si="7"/>
        <v xml:space="preserve">                'club_id'      =&gt; 18, // This is Kangaroo Island ###                'age_group_id' =&gt; 5, // This is Intermediates ###                'year_id'      =&gt; 1, // This is 2020 ###                'division_id'  =&gt; 4, // This is Div 4 ###            ], [</v>
      </c>
    </row>
    <row r="121" spans="1:19" ht="14" customHeight="1" x14ac:dyDescent="0.15">
      <c r="A121" s="66">
        <v>187</v>
      </c>
      <c r="B121" s="83">
        <v>3</v>
      </c>
      <c r="C121" s="66" t="s">
        <v>1092</v>
      </c>
      <c r="D121" s="97" t="s">
        <v>66</v>
      </c>
      <c r="E121" s="127"/>
      <c r="F121" s="86"/>
      <c r="G121" s="88"/>
      <c r="H121" s="83"/>
      <c r="I121" s="83">
        <v>2</v>
      </c>
      <c r="J121" s="83">
        <v>2021</v>
      </c>
      <c r="K121" s="66">
        <f t="shared" si="4"/>
        <v>3</v>
      </c>
      <c r="L121" s="66">
        <f>VLOOKUP(M121,'Age Groups'!B:C,2,FALSE)</f>
        <v>4</v>
      </c>
      <c r="M121" s="66" t="str">
        <f t="shared" si="5"/>
        <v>Juniors</v>
      </c>
      <c r="N121" s="66">
        <f>VLOOKUP(O121,Clubs!D:E,2,FALSE)</f>
        <v>18</v>
      </c>
      <c r="O121" s="66" t="str">
        <f t="shared" si="6"/>
        <v>Kangaroo Island</v>
      </c>
      <c r="P121" s="66" t="str">
        <f t="shared" si="7"/>
        <v xml:space="preserve">                'club_id'      =&gt; 18, // This is Kangaroo Island ###                'age_group_id' =&gt; 4, // This is Juniors ###                'year_id'      =&gt; 2, // This is 2021 ###                'division_id'  =&gt; 3, // This is Div 3 ###            ], [</v>
      </c>
      <c r="Q121" s="83"/>
      <c r="R121" s="83"/>
      <c r="S121" s="83"/>
    </row>
    <row r="122" spans="1:19" ht="14" customHeight="1" x14ac:dyDescent="0.15">
      <c r="A122" s="66">
        <v>83</v>
      </c>
      <c r="B122" s="83">
        <v>3</v>
      </c>
      <c r="C122" s="66" t="s">
        <v>1149</v>
      </c>
      <c r="D122" s="74" t="s">
        <v>66</v>
      </c>
      <c r="E122" s="123"/>
      <c r="F122" s="97"/>
      <c r="G122" s="86"/>
      <c r="H122" s="83"/>
      <c r="I122" s="83">
        <v>2</v>
      </c>
      <c r="J122" s="83">
        <v>2021</v>
      </c>
      <c r="K122" s="66">
        <f t="shared" si="4"/>
        <v>3</v>
      </c>
      <c r="L122" s="66">
        <f>VLOOKUP(M122,'Age Groups'!B:C,2,FALSE)</f>
        <v>3</v>
      </c>
      <c r="M122" s="66" t="str">
        <f t="shared" si="5"/>
        <v>Sub Juniors</v>
      </c>
      <c r="N122" s="66">
        <f>VLOOKUP(O122,Clubs!D:E,2,FALSE)</f>
        <v>18</v>
      </c>
      <c r="O122" s="66" t="str">
        <f t="shared" si="6"/>
        <v>Kangaroo Island</v>
      </c>
      <c r="P122" s="66" t="str">
        <f t="shared" si="7"/>
        <v xml:space="preserve">                'club_id'      =&gt; 18, // This is Kangaroo Island ###                'age_group_id' =&gt; 3, // This is Sub Juniors ###                'year_id'      =&gt; 2, // This is 2021 ###                'division_id'  =&gt; 3, // This is Div 3 ###            ], [</v>
      </c>
      <c r="Q122" s="83"/>
      <c r="R122" s="83"/>
      <c r="S122" s="83"/>
    </row>
    <row r="123" spans="1:19" ht="14" customHeight="1" x14ac:dyDescent="0.15">
      <c r="A123" s="66">
        <v>309</v>
      </c>
      <c r="B123" s="83">
        <v>4</v>
      </c>
      <c r="C123" s="66" t="s">
        <v>1090</v>
      </c>
      <c r="D123" s="74" t="s">
        <v>66</v>
      </c>
      <c r="E123" s="123"/>
      <c r="F123" s="88"/>
      <c r="G123" s="88"/>
      <c r="H123" s="83"/>
      <c r="I123" s="162">
        <v>2</v>
      </c>
      <c r="J123" s="162">
        <v>2021</v>
      </c>
      <c r="K123" s="163">
        <f t="shared" si="4"/>
        <v>4</v>
      </c>
      <c r="L123" s="163">
        <f>VLOOKUP(M123,'Age Groups'!B:C,2,FALSE)</f>
        <v>5</v>
      </c>
      <c r="M123" s="163" t="str">
        <f t="shared" si="5"/>
        <v>Intermediates</v>
      </c>
      <c r="N123" s="163">
        <f>VLOOKUP(O123,Clubs!D:E,2,FALSE)</f>
        <v>18</v>
      </c>
      <c r="O123" s="163" t="str">
        <f t="shared" si="6"/>
        <v>Kangaroo Island</v>
      </c>
      <c r="P123" s="66" t="str">
        <f t="shared" si="7"/>
        <v xml:space="preserve">                'club_id'      =&gt; 18, // This is Kangaroo Island ###                'age_group_id' =&gt; 5, // This is Intermediates ###                'year_id'      =&gt; 2, // This is 2021 ###                'division_id'  =&gt; 4, // This is Div 4 ###            ], [</v>
      </c>
      <c r="Q123" s="83"/>
      <c r="R123" s="83"/>
      <c r="S123" s="83"/>
    </row>
    <row r="124" spans="1:19" ht="14" customHeight="1" x14ac:dyDescent="0.15">
      <c r="A124" s="66">
        <v>259</v>
      </c>
      <c r="B124" s="66">
        <v>4</v>
      </c>
      <c r="C124" s="66" t="s">
        <v>1090</v>
      </c>
      <c r="D124" s="97" t="s">
        <v>186</v>
      </c>
      <c r="E124" s="122"/>
      <c r="F124" s="71"/>
      <c r="G124" s="71"/>
      <c r="I124" s="66">
        <v>1</v>
      </c>
      <c r="J124" s="66">
        <v>2020</v>
      </c>
      <c r="K124" s="66">
        <f t="shared" si="4"/>
        <v>4</v>
      </c>
      <c r="L124" s="66">
        <f>VLOOKUP(M124,'Age Groups'!B:C,2,FALSE)</f>
        <v>5</v>
      </c>
      <c r="M124" s="66" t="str">
        <f t="shared" si="5"/>
        <v>Intermediates</v>
      </c>
      <c r="N124" s="66">
        <f>VLOOKUP(O124,Clubs!D:E,2,FALSE)</f>
        <v>19</v>
      </c>
      <c r="O124" s="66" t="str">
        <f t="shared" si="6"/>
        <v xml:space="preserve">Krymzon </v>
      </c>
      <c r="P124" s="66" t="str">
        <f t="shared" si="7"/>
        <v xml:space="preserve">                'club_id'      =&gt; 19, // This is Krymzon  ###                'age_group_id' =&gt; 5, // This is Intermediates ###                'year_id'      =&gt; 1, // This is 2020 ###                'division_id'  =&gt; 4, // This is Div 4 ###            ], [</v>
      </c>
    </row>
    <row r="125" spans="1:19" ht="12.75" customHeight="1" x14ac:dyDescent="0.15">
      <c r="A125" s="66">
        <v>154</v>
      </c>
      <c r="B125" s="66">
        <v>5</v>
      </c>
      <c r="C125" s="66" t="s">
        <v>1092</v>
      </c>
      <c r="D125" s="97" t="s">
        <v>186</v>
      </c>
      <c r="E125" s="122"/>
      <c r="F125" s="71"/>
      <c r="G125" s="71"/>
      <c r="I125" s="66">
        <v>1</v>
      </c>
      <c r="J125" s="66">
        <v>2020</v>
      </c>
      <c r="K125" s="66">
        <f t="shared" si="4"/>
        <v>5</v>
      </c>
      <c r="L125" s="66">
        <f>VLOOKUP(M125,'Age Groups'!B:C,2,FALSE)</f>
        <v>4</v>
      </c>
      <c r="M125" s="66" t="str">
        <f t="shared" si="5"/>
        <v>Juniors</v>
      </c>
      <c r="N125" s="66">
        <f>VLOOKUP(O125,Clubs!D:E,2,FALSE)</f>
        <v>19</v>
      </c>
      <c r="O125" s="66" t="str">
        <f t="shared" si="6"/>
        <v xml:space="preserve">Krymzon </v>
      </c>
      <c r="P125" s="66" t="str">
        <f t="shared" si="7"/>
        <v xml:space="preserve">                'club_id'      =&gt; 19, // This is Krymzon  ###                'age_group_id' =&gt; 4, // This is Juniors ###                'year_id'      =&gt; 1, // This is 2020 ###                'division_id'  =&gt; 5, // This is Div 5 ###            ], [</v>
      </c>
    </row>
    <row r="126" spans="1:19" s="73" customFormat="1" ht="25" x14ac:dyDescent="0.15">
      <c r="A126" s="66">
        <v>303</v>
      </c>
      <c r="B126" s="88">
        <v>3</v>
      </c>
      <c r="C126" s="66" t="s">
        <v>1090</v>
      </c>
      <c r="D126" s="97" t="s">
        <v>186</v>
      </c>
      <c r="E126" s="136"/>
      <c r="F126" s="88"/>
      <c r="G126" s="86"/>
      <c r="H126" s="83"/>
      <c r="I126" s="83">
        <v>2</v>
      </c>
      <c r="J126" s="83">
        <v>2021</v>
      </c>
      <c r="K126" s="66">
        <f t="shared" si="4"/>
        <v>3</v>
      </c>
      <c r="L126" s="66">
        <f>VLOOKUP(M126,'Age Groups'!B:C,2,FALSE)</f>
        <v>5</v>
      </c>
      <c r="M126" s="66" t="str">
        <f t="shared" si="5"/>
        <v>Intermediates</v>
      </c>
      <c r="N126" s="66">
        <f>VLOOKUP(O126,Clubs!D:E,2,FALSE)</f>
        <v>19</v>
      </c>
      <c r="O126" s="66" t="str">
        <f t="shared" si="6"/>
        <v xml:space="preserve">Krymzon </v>
      </c>
      <c r="P126" s="66" t="str">
        <f t="shared" si="7"/>
        <v xml:space="preserve">                'club_id'      =&gt; 19, // This is Krymzon  ###                'age_group_id' =&gt; 5, // This is Intermediates ###                'year_id'      =&gt; 2, // This is 2021 ###                'division_id'  =&gt; 3, // This is Div 3 ###            ], [</v>
      </c>
      <c r="Q126" s="83"/>
      <c r="R126" s="83"/>
      <c r="S126" s="83"/>
    </row>
    <row r="127" spans="1:19" ht="14" customHeight="1" x14ac:dyDescent="0.15">
      <c r="A127" s="66">
        <v>199</v>
      </c>
      <c r="B127" s="83">
        <v>4</v>
      </c>
      <c r="C127" s="66" t="s">
        <v>1092</v>
      </c>
      <c r="D127" s="97" t="s">
        <v>186</v>
      </c>
      <c r="E127" s="127"/>
      <c r="F127" s="88"/>
      <c r="G127" s="88"/>
      <c r="H127" s="83"/>
      <c r="I127" s="83">
        <v>2</v>
      </c>
      <c r="J127" s="83">
        <v>2021</v>
      </c>
      <c r="K127" s="66">
        <f t="shared" si="4"/>
        <v>4</v>
      </c>
      <c r="L127" s="66">
        <f>VLOOKUP(M127,'Age Groups'!B:C,2,FALSE)</f>
        <v>4</v>
      </c>
      <c r="M127" s="66" t="str">
        <f t="shared" si="5"/>
        <v>Juniors</v>
      </c>
      <c r="N127" s="66">
        <f>VLOOKUP(O127,Clubs!D:E,2,FALSE)</f>
        <v>19</v>
      </c>
      <c r="O127" s="66" t="str">
        <f t="shared" si="6"/>
        <v xml:space="preserve">Krymzon </v>
      </c>
      <c r="P127" s="66" t="str">
        <f t="shared" si="7"/>
        <v xml:space="preserve">                'club_id'      =&gt; 19, // This is Krymzon  ###                'age_group_id' =&gt; 4, // This is Juniors ###                'year_id'      =&gt; 2, // This is 2021 ###                'division_id'  =&gt; 4, // This is Div 4 ###            ], [</v>
      </c>
      <c r="Q127" s="83"/>
      <c r="R127" s="83"/>
      <c r="S127" s="83"/>
    </row>
    <row r="128" spans="1:19" ht="14" customHeight="1" x14ac:dyDescent="0.15">
      <c r="A128" s="66">
        <v>310</v>
      </c>
      <c r="B128" s="83">
        <v>4</v>
      </c>
      <c r="C128" s="66" t="s">
        <v>1090</v>
      </c>
      <c r="D128" s="88" t="s">
        <v>75</v>
      </c>
      <c r="E128" s="136"/>
      <c r="F128" s="88"/>
      <c r="G128" s="88"/>
      <c r="H128" s="83"/>
      <c r="I128" s="83">
        <v>2</v>
      </c>
      <c r="J128" s="83">
        <v>2021</v>
      </c>
      <c r="K128" s="66">
        <f t="shared" si="4"/>
        <v>4</v>
      </c>
      <c r="L128" s="66">
        <f>VLOOKUP(M128,'Age Groups'!B:C,2,FALSE)</f>
        <v>5</v>
      </c>
      <c r="M128" s="66" t="str">
        <f t="shared" si="5"/>
        <v>Intermediates</v>
      </c>
      <c r="N128" s="66">
        <f>VLOOKUP(O128,Clubs!D:E,2,FALSE)</f>
        <v>20</v>
      </c>
      <c r="O128" s="66" t="str">
        <f t="shared" si="6"/>
        <v>Naracoorte</v>
      </c>
      <c r="P128" s="66" t="str">
        <f t="shared" si="7"/>
        <v xml:space="preserve">                'club_id'      =&gt; 20, // This is Naracoorte ###                'age_group_id' =&gt; 5, // This is Intermediates ###                'year_id'      =&gt; 2, // This is 2021 ###                'division_id'  =&gt; 4, // This is Div 4 ###            ], [</v>
      </c>
      <c r="Q128" s="83"/>
      <c r="R128" s="83"/>
      <c r="S128" s="83"/>
    </row>
    <row r="129" spans="1:19" ht="14" customHeight="1" x14ac:dyDescent="0.2">
      <c r="A129" s="66">
        <v>98</v>
      </c>
      <c r="B129" s="83">
        <v>5</v>
      </c>
      <c r="C129" s="66" t="s">
        <v>1149</v>
      </c>
      <c r="D129" s="88" t="s">
        <v>75</v>
      </c>
      <c r="E129" s="127"/>
      <c r="F129" s="88"/>
      <c r="G129" s="88"/>
      <c r="H129" s="83"/>
      <c r="I129" s="83">
        <v>2</v>
      </c>
      <c r="J129" s="83">
        <v>2021</v>
      </c>
      <c r="K129" s="66">
        <f t="shared" si="4"/>
        <v>5</v>
      </c>
      <c r="L129" s="66">
        <f>VLOOKUP(M129,'Age Groups'!B:C,2,FALSE)</f>
        <v>3</v>
      </c>
      <c r="M129" s="66" t="str">
        <f t="shared" si="5"/>
        <v>Sub Juniors</v>
      </c>
      <c r="N129" s="66">
        <f>VLOOKUP(O129,Clubs!D:E,2,FALSE)</f>
        <v>20</v>
      </c>
      <c r="O129" s="66" t="str">
        <f t="shared" si="6"/>
        <v>Naracoorte</v>
      </c>
      <c r="P129" s="66" t="str">
        <f t="shared" si="7"/>
        <v xml:space="preserve">                'club_id'      =&gt; 20, // This is Naracoorte ###                'age_group_id' =&gt; 3, // This is Sub Juniors ###                'year_id'      =&gt; 2, // This is 2021 ###                'division_id'  =&gt; 5, // This is Div 5 ###            ], [</v>
      </c>
      <c r="Q129" s="83"/>
      <c r="R129" s="83"/>
      <c r="S129" s="83"/>
    </row>
    <row r="130" spans="1:19" ht="14" customHeight="1" x14ac:dyDescent="0.2">
      <c r="A130" s="66">
        <v>205</v>
      </c>
      <c r="B130" s="83">
        <v>5</v>
      </c>
      <c r="C130" s="66" t="s">
        <v>1092</v>
      </c>
      <c r="D130" s="88" t="s">
        <v>75</v>
      </c>
      <c r="E130" s="127"/>
      <c r="F130" s="88"/>
      <c r="G130" s="88"/>
      <c r="H130" s="83"/>
      <c r="I130" s="83">
        <v>2</v>
      </c>
      <c r="J130" s="83">
        <v>2021</v>
      </c>
      <c r="K130" s="66">
        <f t="shared" ref="K130:K193" si="8">B130</f>
        <v>5</v>
      </c>
      <c r="L130" s="66">
        <f>VLOOKUP(M130,'Age Groups'!B:C,2,FALSE)</f>
        <v>4</v>
      </c>
      <c r="M130" s="66" t="str">
        <f t="shared" ref="M130:M193" si="9">C130</f>
        <v>Juniors</v>
      </c>
      <c r="N130" s="66">
        <f>VLOOKUP(O130,Clubs!D:E,2,FALSE)</f>
        <v>20</v>
      </c>
      <c r="O130" s="66" t="str">
        <f t="shared" ref="O130:O193" si="10">D130</f>
        <v>Naracoorte</v>
      </c>
      <c r="P130" s="66" t="str">
        <f t="shared" si="7"/>
        <v xml:space="preserve">                'club_id'      =&gt; 20, // This is Naracoorte ###                'age_group_id' =&gt; 4, // This is Juniors ###                'year_id'      =&gt; 2, // This is 2021 ###                'division_id'  =&gt; 5, // This is Div 5 ###            ], [</v>
      </c>
      <c r="Q130" s="83"/>
      <c r="R130" s="83"/>
      <c r="S130" s="83"/>
    </row>
    <row r="131" spans="1:19" ht="14" customHeight="1" x14ac:dyDescent="0.15">
      <c r="A131" s="66">
        <v>249</v>
      </c>
      <c r="B131" s="66">
        <v>3</v>
      </c>
      <c r="C131" s="66" t="s">
        <v>1090</v>
      </c>
      <c r="D131" s="69" t="s">
        <v>78</v>
      </c>
      <c r="E131" s="134"/>
      <c r="F131" s="71"/>
      <c r="G131" s="69"/>
      <c r="I131" s="66">
        <v>1</v>
      </c>
      <c r="J131" s="66">
        <v>2020</v>
      </c>
      <c r="K131" s="66">
        <f t="shared" si="8"/>
        <v>3</v>
      </c>
      <c r="L131" s="66">
        <f>VLOOKUP(M131,'Age Groups'!B:C,2,FALSE)</f>
        <v>5</v>
      </c>
      <c r="M131" s="66" t="str">
        <f t="shared" si="9"/>
        <v>Intermediates</v>
      </c>
      <c r="N131" s="66">
        <f>VLOOKUP(O131,Clubs!D:E,2,FALSE)</f>
        <v>21</v>
      </c>
      <c r="O131" s="66" t="str">
        <f t="shared" si="10"/>
        <v>Pt Augusta</v>
      </c>
      <c r="P131" s="66" t="str">
        <f t="shared" ref="P131:P194" si="11">"                'club_id'      =&gt; "&amp;N131&amp;", // This is "&amp;O131&amp;" ###                'age_group_id' =&gt; "&amp;L131&amp;", // This is "&amp;M131&amp;" ###                'year_id'      =&gt; "&amp;I131&amp;", // This is "&amp;J131&amp;" ###                'division_id'  =&gt; "&amp;K131&amp;", // This is Div "&amp;K131&amp;" ###            ], ["</f>
        <v xml:space="preserve">                'club_id'      =&gt; 21, // This is Pt Augusta ###                'age_group_id' =&gt; 5, // This is Intermediates ###                'year_id'      =&gt; 1, // This is 2020 ###                'division_id'  =&gt; 3, // This is Div 3 ###            ], [</v>
      </c>
    </row>
    <row r="132" spans="1:19" ht="14" customHeight="1" x14ac:dyDescent="0.15">
      <c r="A132" s="66">
        <v>145</v>
      </c>
      <c r="B132" s="122">
        <v>4</v>
      </c>
      <c r="C132" s="66" t="s">
        <v>1092</v>
      </c>
      <c r="D132" s="69" t="s">
        <v>78</v>
      </c>
      <c r="E132" s="122"/>
      <c r="F132" s="74"/>
      <c r="G132" s="71"/>
      <c r="I132" s="66">
        <v>1</v>
      </c>
      <c r="J132" s="66">
        <v>2020</v>
      </c>
      <c r="K132" s="66">
        <f t="shared" si="8"/>
        <v>4</v>
      </c>
      <c r="L132" s="66">
        <f>VLOOKUP(M132,'Age Groups'!B:C,2,FALSE)</f>
        <v>4</v>
      </c>
      <c r="M132" s="66" t="str">
        <f t="shared" si="9"/>
        <v>Juniors</v>
      </c>
      <c r="N132" s="66">
        <f>VLOOKUP(O132,Clubs!D:E,2,FALSE)</f>
        <v>21</v>
      </c>
      <c r="O132" s="66" t="str">
        <f t="shared" si="10"/>
        <v>Pt Augusta</v>
      </c>
      <c r="P132" s="66" t="str">
        <f t="shared" si="11"/>
        <v xml:space="preserve">                'club_id'      =&gt; 21, // This is Pt Augusta ###                'age_group_id' =&gt; 4, // This is Juniors ###                'year_id'      =&gt; 1, // This is 2020 ###                'division_id'  =&gt; 4, // This is Div 4 ###            ], [</v>
      </c>
    </row>
    <row r="133" spans="1:19" s="73" customFormat="1" ht="25" x14ac:dyDescent="0.15">
      <c r="A133" s="66">
        <v>292</v>
      </c>
      <c r="B133" s="88">
        <v>2</v>
      </c>
      <c r="C133" s="66" t="s">
        <v>1090</v>
      </c>
      <c r="D133" s="69" t="s">
        <v>78</v>
      </c>
      <c r="E133" s="123"/>
      <c r="F133" s="88"/>
      <c r="G133" s="86"/>
      <c r="H133" s="83"/>
      <c r="I133" s="83">
        <v>2</v>
      </c>
      <c r="J133" s="83">
        <v>2021</v>
      </c>
      <c r="K133" s="66">
        <f t="shared" si="8"/>
        <v>2</v>
      </c>
      <c r="L133" s="66">
        <f>VLOOKUP(M133,'Age Groups'!B:C,2,FALSE)</f>
        <v>5</v>
      </c>
      <c r="M133" s="66" t="str">
        <f t="shared" si="9"/>
        <v>Intermediates</v>
      </c>
      <c r="N133" s="66">
        <f>VLOOKUP(O133,Clubs!D:E,2,FALSE)</f>
        <v>21</v>
      </c>
      <c r="O133" s="66" t="str">
        <f t="shared" si="10"/>
        <v>Pt Augusta</v>
      </c>
      <c r="P133" s="66" t="str">
        <f t="shared" si="11"/>
        <v xml:space="preserve">                'club_id'      =&gt; 21, // This is Pt Augusta ###                'age_group_id' =&gt; 5, // This is Intermediates ###                'year_id'      =&gt; 2, // This is 2021 ###                'division_id'  =&gt; 2, // This is Div 2 ###            ], [</v>
      </c>
      <c r="Q133" s="83"/>
      <c r="R133" s="83"/>
      <c r="S133" s="83"/>
    </row>
    <row r="134" spans="1:19" ht="14" customHeight="1" x14ac:dyDescent="0.15">
      <c r="A134" s="66">
        <v>197</v>
      </c>
      <c r="B134" s="83">
        <v>4</v>
      </c>
      <c r="C134" s="66" t="s">
        <v>1092</v>
      </c>
      <c r="D134" s="69" t="s">
        <v>78</v>
      </c>
      <c r="E134" s="127"/>
      <c r="F134" s="88"/>
      <c r="G134" s="88"/>
      <c r="H134" s="83"/>
      <c r="I134" s="83">
        <v>2</v>
      </c>
      <c r="J134" s="83">
        <v>2021</v>
      </c>
      <c r="K134" s="66">
        <f t="shared" si="8"/>
        <v>4</v>
      </c>
      <c r="L134" s="66">
        <f>VLOOKUP(M134,'Age Groups'!B:C,2,FALSE)</f>
        <v>4</v>
      </c>
      <c r="M134" s="66" t="str">
        <f t="shared" si="9"/>
        <v>Juniors</v>
      </c>
      <c r="N134" s="66">
        <f>VLOOKUP(O134,Clubs!D:E,2,FALSE)</f>
        <v>21</v>
      </c>
      <c r="O134" s="66" t="str">
        <f t="shared" si="10"/>
        <v>Pt Augusta</v>
      </c>
      <c r="P134" s="66" t="str">
        <f t="shared" si="11"/>
        <v xml:space="preserve">                'club_id'      =&gt; 21, // This is Pt Augusta ###                'age_group_id' =&gt; 4, // This is Juniors ###                'year_id'      =&gt; 2, // This is 2021 ###                'division_id'  =&gt; 4, // This is Div 4 ###            ], [</v>
      </c>
      <c r="Q134" s="83"/>
      <c r="R134" s="83"/>
      <c r="S134" s="83"/>
    </row>
    <row r="135" spans="1:19" ht="14" customHeight="1" x14ac:dyDescent="0.15">
      <c r="A135" s="66">
        <v>357</v>
      </c>
      <c r="B135" s="66">
        <v>3</v>
      </c>
      <c r="C135" s="66" t="s">
        <v>1091</v>
      </c>
      <c r="D135" s="71" t="s">
        <v>83</v>
      </c>
      <c r="E135" s="126"/>
      <c r="F135" s="69"/>
      <c r="G135" s="71"/>
      <c r="I135" s="66">
        <v>1</v>
      </c>
      <c r="J135" s="66">
        <v>2020</v>
      </c>
      <c r="K135" s="66">
        <f t="shared" si="8"/>
        <v>3</v>
      </c>
      <c r="L135" s="66">
        <f>VLOOKUP(M135,'Age Groups'!B:C,2,FALSE)</f>
        <v>6</v>
      </c>
      <c r="M135" s="66" t="str">
        <f t="shared" si="9"/>
        <v>Seniors</v>
      </c>
      <c r="N135" s="66">
        <f>VLOOKUP(O135,Clubs!D:E,2,FALSE)</f>
        <v>22</v>
      </c>
      <c r="O135" s="66" t="str">
        <f t="shared" si="10"/>
        <v>Port Lincoln</v>
      </c>
      <c r="P135" s="66" t="str">
        <f t="shared" si="11"/>
        <v xml:space="preserve">                'club_id'      =&gt; 22, // This is Port Lincoln ###                'age_group_id' =&gt; 6, // This is Seniors ###                'year_id'      =&gt; 1, // This is 2020 ###                'division_id'  =&gt; 3, // This is Div 3 ###            ], [</v>
      </c>
    </row>
    <row r="136" spans="1:19" ht="14" customHeight="1" x14ac:dyDescent="0.15">
      <c r="A136" s="66">
        <v>148</v>
      </c>
      <c r="B136" s="66">
        <v>4</v>
      </c>
      <c r="C136" s="66" t="s">
        <v>1092</v>
      </c>
      <c r="D136" s="71" t="s">
        <v>83</v>
      </c>
      <c r="E136" s="122"/>
      <c r="F136" s="74"/>
      <c r="G136" s="71"/>
      <c r="I136" s="66">
        <v>1</v>
      </c>
      <c r="J136" s="66">
        <v>2020</v>
      </c>
      <c r="K136" s="66">
        <f t="shared" si="8"/>
        <v>4</v>
      </c>
      <c r="L136" s="66">
        <f>VLOOKUP(M136,'Age Groups'!B:C,2,FALSE)</f>
        <v>4</v>
      </c>
      <c r="M136" s="66" t="str">
        <f t="shared" si="9"/>
        <v>Juniors</v>
      </c>
      <c r="N136" s="66">
        <f>VLOOKUP(O136,Clubs!D:E,2,FALSE)</f>
        <v>22</v>
      </c>
      <c r="O136" s="66" t="str">
        <f t="shared" si="10"/>
        <v>Port Lincoln</v>
      </c>
      <c r="P136" s="66" t="str">
        <f t="shared" si="11"/>
        <v xml:space="preserve">                'club_id'      =&gt; 22, // This is Port Lincoln ###                'age_group_id' =&gt; 4, // This is Juniors ###                'year_id'      =&gt; 1, // This is 2020 ###                'division_id'  =&gt; 4, // This is Div 4 ###            ], [</v>
      </c>
    </row>
    <row r="137" spans="1:19" ht="15" customHeight="1" x14ac:dyDescent="0.2">
      <c r="A137" s="66">
        <v>44</v>
      </c>
      <c r="B137" s="66">
        <v>5</v>
      </c>
      <c r="C137" s="66" t="s">
        <v>1149</v>
      </c>
      <c r="D137" s="71" t="s">
        <v>83</v>
      </c>
      <c r="E137" s="122"/>
      <c r="F137" s="71"/>
      <c r="G137" s="71"/>
      <c r="I137" s="66">
        <v>1</v>
      </c>
      <c r="J137" s="66">
        <v>2020</v>
      </c>
      <c r="K137" s="66">
        <f t="shared" si="8"/>
        <v>5</v>
      </c>
      <c r="L137" s="66">
        <f>VLOOKUP(M137,'Age Groups'!B:C,2,FALSE)</f>
        <v>3</v>
      </c>
      <c r="M137" s="66" t="str">
        <f t="shared" si="9"/>
        <v>Sub Juniors</v>
      </c>
      <c r="N137" s="66">
        <f>VLOOKUP(O137,Clubs!D:E,2,FALSE)</f>
        <v>22</v>
      </c>
      <c r="O137" s="66" t="str">
        <f t="shared" si="10"/>
        <v>Port Lincoln</v>
      </c>
      <c r="P137" s="66" t="str">
        <f t="shared" si="11"/>
        <v xml:space="preserve">                'club_id'      =&gt; 22, // This is Port Lincoln ###                'age_group_id' =&gt; 3, // This is Sub Juniors ###                'year_id'      =&gt; 1, // This is 2020 ###                'division_id'  =&gt; 5, // This is Div 5 ###            ], [</v>
      </c>
    </row>
    <row r="138" spans="1:19" ht="14" customHeight="1" x14ac:dyDescent="0.15">
      <c r="A138" s="66">
        <v>311</v>
      </c>
      <c r="B138" s="83">
        <v>4</v>
      </c>
      <c r="C138" s="66" t="s">
        <v>1090</v>
      </c>
      <c r="D138" s="71" t="s">
        <v>83</v>
      </c>
      <c r="E138" s="136"/>
      <c r="F138" s="95"/>
      <c r="G138" s="88"/>
      <c r="H138" s="83"/>
      <c r="I138" s="83">
        <v>2</v>
      </c>
      <c r="J138" s="83">
        <v>2021</v>
      </c>
      <c r="K138" s="66">
        <f t="shared" si="8"/>
        <v>4</v>
      </c>
      <c r="L138" s="66">
        <f>VLOOKUP(M138,'Age Groups'!B:C,2,FALSE)</f>
        <v>5</v>
      </c>
      <c r="M138" s="66" t="str">
        <f t="shared" si="9"/>
        <v>Intermediates</v>
      </c>
      <c r="N138" s="66">
        <f>VLOOKUP(O138,Clubs!D:E,2,FALSE)</f>
        <v>22</v>
      </c>
      <c r="O138" s="66" t="str">
        <f t="shared" si="10"/>
        <v>Port Lincoln</v>
      </c>
      <c r="P138" s="66" t="str">
        <f t="shared" si="11"/>
        <v xml:space="preserve">                'club_id'      =&gt; 22, // This is Port Lincoln ###                'age_group_id' =&gt; 5, // This is Intermediates ###                'year_id'      =&gt; 2, // This is 2021 ###                'division_id'  =&gt; 4, // This is Div 4 ###            ], [</v>
      </c>
      <c r="Q138" s="83"/>
      <c r="R138" s="83"/>
      <c r="S138" s="83"/>
    </row>
    <row r="139" spans="1:19" ht="14" customHeight="1" x14ac:dyDescent="0.2">
      <c r="A139" s="66">
        <v>95</v>
      </c>
      <c r="B139" s="83">
        <v>5</v>
      </c>
      <c r="C139" s="66" t="s">
        <v>1149</v>
      </c>
      <c r="D139" s="88" t="s">
        <v>83</v>
      </c>
      <c r="E139" s="127"/>
      <c r="F139" s="95"/>
      <c r="G139" s="142"/>
      <c r="H139" s="83"/>
      <c r="I139" s="83">
        <v>2</v>
      </c>
      <c r="J139" s="83">
        <v>2021</v>
      </c>
      <c r="K139" s="66">
        <f t="shared" si="8"/>
        <v>5</v>
      </c>
      <c r="L139" s="66">
        <f>VLOOKUP(M139,'Age Groups'!B:C,2,FALSE)</f>
        <v>3</v>
      </c>
      <c r="M139" s="66" t="str">
        <f t="shared" si="9"/>
        <v>Sub Juniors</v>
      </c>
      <c r="N139" s="66">
        <f>VLOOKUP(O139,Clubs!D:E,2,FALSE)</f>
        <v>22</v>
      </c>
      <c r="O139" s="66" t="str">
        <f t="shared" si="10"/>
        <v>Port Lincoln</v>
      </c>
      <c r="P139" s="66" t="str">
        <f t="shared" si="11"/>
        <v xml:space="preserve">                'club_id'      =&gt; 22, // This is Port Lincoln ###                'age_group_id' =&gt; 3, // This is Sub Juniors ###                'year_id'      =&gt; 2, // This is 2021 ###                'division_id'  =&gt; 5, // This is Div 5 ###            ], [</v>
      </c>
      <c r="Q139" s="83"/>
      <c r="R139" s="83"/>
      <c r="S139" s="83"/>
    </row>
    <row r="140" spans="1:19" ht="14" customHeight="1" x14ac:dyDescent="0.15">
      <c r="A140" s="66">
        <v>24</v>
      </c>
      <c r="B140" s="66">
        <v>2</v>
      </c>
      <c r="C140" s="66" t="s">
        <v>1149</v>
      </c>
      <c r="D140" s="126" t="s">
        <v>89</v>
      </c>
      <c r="E140" s="126"/>
      <c r="F140" s="76"/>
      <c r="G140" s="79"/>
      <c r="H140" s="66" t="s">
        <v>1186</v>
      </c>
      <c r="I140" s="66">
        <v>1</v>
      </c>
      <c r="J140" s="66">
        <v>2020</v>
      </c>
      <c r="K140" s="66">
        <f t="shared" si="8"/>
        <v>2</v>
      </c>
      <c r="L140" s="66">
        <f>VLOOKUP(M140,'Age Groups'!B:C,2,FALSE)</f>
        <v>3</v>
      </c>
      <c r="M140" s="66" t="str">
        <f t="shared" si="9"/>
        <v>Sub Juniors</v>
      </c>
      <c r="N140" s="66">
        <f>VLOOKUP(O140,Clubs!D:E,2,FALSE)</f>
        <v>24</v>
      </c>
      <c r="O140" s="66" t="str">
        <f t="shared" si="10"/>
        <v>Whydale</v>
      </c>
      <c r="P140" s="66" t="str">
        <f t="shared" si="11"/>
        <v xml:space="preserve">                'club_id'      =&gt; 24, // This is Whydale ###                'age_group_id' =&gt; 3, // This is Sub Juniors ###                'year_id'      =&gt; 1, // This is 2020 ###                'division_id'  =&gt; 2, // This is Div 2 ###            ], [</v>
      </c>
    </row>
    <row r="141" spans="1:19" ht="14" customHeight="1" x14ac:dyDescent="0.15">
      <c r="A141" s="66">
        <v>244</v>
      </c>
      <c r="B141" s="66">
        <v>2</v>
      </c>
      <c r="C141" s="66" t="s">
        <v>1090</v>
      </c>
      <c r="D141" s="69" t="s">
        <v>89</v>
      </c>
      <c r="E141" s="126"/>
      <c r="F141" s="77"/>
      <c r="G141" s="79"/>
      <c r="I141" s="66">
        <v>1</v>
      </c>
      <c r="J141" s="66">
        <v>2020</v>
      </c>
      <c r="K141" s="66">
        <f t="shared" si="8"/>
        <v>2</v>
      </c>
      <c r="L141" s="66">
        <f>VLOOKUP(M141,'Age Groups'!B:C,2,FALSE)</f>
        <v>5</v>
      </c>
      <c r="M141" s="66" t="str">
        <f t="shared" si="9"/>
        <v>Intermediates</v>
      </c>
      <c r="N141" s="66">
        <f>VLOOKUP(O141,Clubs!D:E,2,FALSE)</f>
        <v>24</v>
      </c>
      <c r="O141" s="66" t="str">
        <f t="shared" si="10"/>
        <v>Whydale</v>
      </c>
      <c r="P141" s="66" t="str">
        <f t="shared" si="11"/>
        <v xml:space="preserve">                'club_id'      =&gt; 24, // This is Whydale ###                'age_group_id' =&gt; 5, // This is Intermediates ###                'year_id'      =&gt; 1, // This is 2020 ###                'division_id'  =&gt; 2, // This is Div 2 ###            ], [</v>
      </c>
    </row>
    <row r="142" spans="1:19" s="73" customFormat="1" ht="25" x14ac:dyDescent="0.15">
      <c r="A142" s="66">
        <v>138</v>
      </c>
      <c r="B142" s="66">
        <v>3</v>
      </c>
      <c r="C142" s="66" t="s">
        <v>1092</v>
      </c>
      <c r="D142" s="145" t="s">
        <v>89</v>
      </c>
      <c r="E142" s="122"/>
      <c r="F142" s="133"/>
      <c r="G142" s="122"/>
      <c r="H142" s="66"/>
      <c r="I142" s="66">
        <v>1</v>
      </c>
      <c r="J142" s="66">
        <v>2020</v>
      </c>
      <c r="K142" s="66">
        <f t="shared" si="8"/>
        <v>3</v>
      </c>
      <c r="L142" s="66">
        <f>VLOOKUP(M142,'Age Groups'!B:C,2,FALSE)</f>
        <v>4</v>
      </c>
      <c r="M142" s="66" t="str">
        <f t="shared" si="9"/>
        <v>Juniors</v>
      </c>
      <c r="N142" s="66">
        <f>VLOOKUP(O142,Clubs!D:E,2,FALSE)</f>
        <v>24</v>
      </c>
      <c r="O142" s="66" t="str">
        <f t="shared" si="10"/>
        <v>Whydale</v>
      </c>
      <c r="P142" s="66" t="str">
        <f t="shared" si="11"/>
        <v xml:space="preserve">                'club_id'      =&gt; 24, // This is Whydale ###                'age_group_id' =&gt; 4, // This is Juniors ###                'year_id'      =&gt; 1, // This is 2020 ###                'division_id'  =&gt; 3, // This is Div 3 ###            ], [</v>
      </c>
      <c r="Q142" s="66"/>
      <c r="R142" s="66"/>
      <c r="S142" s="66"/>
    </row>
    <row r="143" spans="1:19" ht="14" customHeight="1" x14ac:dyDescent="0.15">
      <c r="A143" s="66">
        <v>76</v>
      </c>
      <c r="B143" s="83">
        <v>2</v>
      </c>
      <c r="C143" s="66" t="s">
        <v>1149</v>
      </c>
      <c r="D143" s="98" t="s">
        <v>89</v>
      </c>
      <c r="E143" s="123"/>
      <c r="F143" s="86"/>
      <c r="G143" s="123"/>
      <c r="H143" s="83"/>
      <c r="I143" s="83">
        <v>2</v>
      </c>
      <c r="J143" s="83">
        <v>2021</v>
      </c>
      <c r="K143" s="66">
        <f t="shared" si="8"/>
        <v>2</v>
      </c>
      <c r="L143" s="66">
        <f>VLOOKUP(M143,'Age Groups'!B:C,2,FALSE)</f>
        <v>3</v>
      </c>
      <c r="M143" s="66" t="str">
        <f t="shared" si="9"/>
        <v>Sub Juniors</v>
      </c>
      <c r="N143" s="66">
        <f>VLOOKUP(O143,Clubs!D:E,2,FALSE)</f>
        <v>24</v>
      </c>
      <c r="O143" s="66" t="str">
        <f t="shared" si="10"/>
        <v>Whydale</v>
      </c>
      <c r="P143" s="66" t="str">
        <f t="shared" si="11"/>
        <v xml:space="preserve">                'club_id'      =&gt; 24, // This is Whydale ###                'age_group_id' =&gt; 3, // This is Sub Juniors ###                'year_id'      =&gt; 2, // This is 2021 ###                'division_id'  =&gt; 2, // This is Div 2 ###            ], [</v>
      </c>
      <c r="Q143" s="83"/>
      <c r="R143" s="83"/>
      <c r="S143" s="83"/>
    </row>
    <row r="144" spans="1:19" ht="14" customHeight="1" x14ac:dyDescent="0.15">
      <c r="A144" s="66">
        <v>190</v>
      </c>
      <c r="B144" s="83">
        <v>3</v>
      </c>
      <c r="C144" s="66" t="s">
        <v>1092</v>
      </c>
      <c r="D144" s="86" t="s">
        <v>89</v>
      </c>
      <c r="E144" s="127"/>
      <c r="F144" s="200"/>
      <c r="G144" s="123"/>
      <c r="H144" s="83"/>
      <c r="I144" s="83">
        <v>2</v>
      </c>
      <c r="J144" s="83">
        <v>2021</v>
      </c>
      <c r="K144" s="66">
        <f t="shared" si="8"/>
        <v>3</v>
      </c>
      <c r="L144" s="66">
        <f>VLOOKUP(M144,'Age Groups'!B:C,2,FALSE)</f>
        <v>4</v>
      </c>
      <c r="M144" s="66" t="str">
        <f t="shared" si="9"/>
        <v>Juniors</v>
      </c>
      <c r="N144" s="66">
        <f>VLOOKUP(O144,Clubs!D:E,2,FALSE)</f>
        <v>24</v>
      </c>
      <c r="O144" s="66" t="str">
        <f t="shared" si="10"/>
        <v>Whydale</v>
      </c>
      <c r="P144" s="66" t="str">
        <f t="shared" si="11"/>
        <v xml:space="preserve">                'club_id'      =&gt; 24, // This is Whydale ###                'age_group_id' =&gt; 4, // This is Juniors ###                'year_id'      =&gt; 2, // This is 2021 ###                'division_id'  =&gt; 3, // This is Div 3 ###            ], [</v>
      </c>
      <c r="Q144" s="83"/>
      <c r="R144" s="83"/>
      <c r="S144" s="83"/>
    </row>
    <row r="145" spans="1:19" ht="14" customHeight="1" x14ac:dyDescent="0.15">
      <c r="A145" s="66">
        <v>240</v>
      </c>
      <c r="B145" s="66">
        <v>2</v>
      </c>
      <c r="C145" s="66" t="s">
        <v>1090</v>
      </c>
      <c r="D145" s="69" t="s">
        <v>93</v>
      </c>
      <c r="E145" s="126"/>
      <c r="F145" s="71"/>
      <c r="G145" s="126"/>
      <c r="I145" s="66">
        <v>1</v>
      </c>
      <c r="J145" s="66">
        <v>2020</v>
      </c>
      <c r="K145" s="66">
        <f t="shared" si="8"/>
        <v>2</v>
      </c>
      <c r="L145" s="66">
        <f>VLOOKUP(M145,'Age Groups'!B:C,2,FALSE)</f>
        <v>5</v>
      </c>
      <c r="M145" s="66" t="str">
        <f t="shared" si="9"/>
        <v>Intermediates</v>
      </c>
      <c r="N145" s="66">
        <f>VLOOKUP(O145,Clubs!D:E,2,FALSE)</f>
        <v>25</v>
      </c>
      <c r="O145" s="66" t="str">
        <f t="shared" si="10"/>
        <v>Carisbrook</v>
      </c>
      <c r="P145" s="66" t="str">
        <f t="shared" si="11"/>
        <v xml:space="preserve">                'club_id'      =&gt; 25, // This is Carisbrook ###                'age_group_id' =&gt; 5, // This is Intermediates ###                'year_id'      =&gt; 1, // This is 2020 ###                'division_id'  =&gt; 2, // This is Div 2 ###            ], [</v>
      </c>
    </row>
    <row r="146" spans="1:19" ht="14" customHeight="1" x14ac:dyDescent="0.15">
      <c r="A146" s="66">
        <v>28</v>
      </c>
      <c r="B146" s="66">
        <v>3</v>
      </c>
      <c r="C146" s="66" t="s">
        <v>1149</v>
      </c>
      <c r="D146" s="132" t="s">
        <v>93</v>
      </c>
      <c r="E146" s="134"/>
      <c r="F146" s="69"/>
      <c r="G146" s="122"/>
      <c r="I146" s="66">
        <v>1</v>
      </c>
      <c r="J146" s="66">
        <v>2020</v>
      </c>
      <c r="K146" s="66">
        <f t="shared" si="8"/>
        <v>3</v>
      </c>
      <c r="L146" s="66">
        <f>VLOOKUP(M146,'Age Groups'!B:C,2,FALSE)</f>
        <v>3</v>
      </c>
      <c r="M146" s="66" t="str">
        <f t="shared" si="9"/>
        <v>Sub Juniors</v>
      </c>
      <c r="N146" s="66">
        <f>VLOOKUP(O146,Clubs!D:E,2,FALSE)</f>
        <v>25</v>
      </c>
      <c r="O146" s="66" t="str">
        <f t="shared" si="10"/>
        <v>Carisbrook</v>
      </c>
      <c r="P146" s="66" t="str">
        <f t="shared" si="11"/>
        <v xml:space="preserve">                'club_id'      =&gt; 25, // This is Carisbrook ###                'age_group_id' =&gt; 3, // This is Sub Juniors ###                'year_id'      =&gt; 1, // This is 2020 ###                'division_id'  =&gt; 3, // This is Div 3 ###            ], [</v>
      </c>
    </row>
    <row r="147" spans="1:19" ht="14" customHeight="1" x14ac:dyDescent="0.2">
      <c r="A147" s="66">
        <v>151</v>
      </c>
      <c r="B147" s="66">
        <v>5</v>
      </c>
      <c r="C147" s="66" t="s">
        <v>1092</v>
      </c>
      <c r="D147" s="71" t="s">
        <v>93</v>
      </c>
      <c r="F147" s="71"/>
      <c r="G147" s="122"/>
      <c r="I147" s="66">
        <v>1</v>
      </c>
      <c r="J147" s="66">
        <v>2020</v>
      </c>
      <c r="K147" s="66">
        <f t="shared" si="8"/>
        <v>5</v>
      </c>
      <c r="L147" s="66">
        <f>VLOOKUP(M147,'Age Groups'!B:C,2,FALSE)</f>
        <v>4</v>
      </c>
      <c r="M147" s="66" t="str">
        <f t="shared" si="9"/>
        <v>Juniors</v>
      </c>
      <c r="N147" s="66">
        <f>VLOOKUP(O147,Clubs!D:E,2,FALSE)</f>
        <v>25</v>
      </c>
      <c r="O147" s="66" t="str">
        <f t="shared" si="10"/>
        <v>Carisbrook</v>
      </c>
      <c r="P147" s="66" t="str">
        <f t="shared" si="11"/>
        <v xml:space="preserve">                'club_id'      =&gt; 25, // This is Carisbrook ###                'age_group_id' =&gt; 4, // This is Juniors ###                'year_id'      =&gt; 1, // This is 2020 ###                'division_id'  =&gt; 5, // This is Div 5 ###            ], [</v>
      </c>
    </row>
    <row r="148" spans="1:19" ht="14" customHeight="1" x14ac:dyDescent="0.15">
      <c r="A148" s="66">
        <v>80</v>
      </c>
      <c r="B148" s="127">
        <v>3</v>
      </c>
      <c r="C148" s="66" t="s">
        <v>1149</v>
      </c>
      <c r="D148" s="96" t="s">
        <v>93</v>
      </c>
      <c r="E148" s="136"/>
      <c r="F148" s="86"/>
      <c r="G148" s="127"/>
      <c r="H148" s="83"/>
      <c r="I148" s="83">
        <v>2</v>
      </c>
      <c r="J148" s="83">
        <v>2021</v>
      </c>
      <c r="K148" s="66">
        <f t="shared" si="8"/>
        <v>3</v>
      </c>
      <c r="L148" s="66">
        <f>VLOOKUP(M148,'Age Groups'!B:C,2,FALSE)</f>
        <v>3</v>
      </c>
      <c r="M148" s="66" t="str">
        <f t="shared" si="9"/>
        <v>Sub Juniors</v>
      </c>
      <c r="N148" s="66">
        <f>VLOOKUP(O148,Clubs!D:E,2,FALSE)</f>
        <v>25</v>
      </c>
      <c r="O148" s="66" t="str">
        <f t="shared" si="10"/>
        <v>Carisbrook</v>
      </c>
      <c r="P148" s="66" t="str">
        <f t="shared" si="11"/>
        <v xml:space="preserve">                'club_id'      =&gt; 25, // This is Carisbrook ###                'age_group_id' =&gt; 3, // This is Sub Juniors ###                'year_id'      =&gt; 2, // This is 2021 ###                'division_id'  =&gt; 3, // This is Div 3 ###            ], [</v>
      </c>
      <c r="Q148" s="83"/>
      <c r="R148" s="83"/>
      <c r="S148" s="83"/>
    </row>
    <row r="149" spans="1:19" x14ac:dyDescent="0.2">
      <c r="A149" s="66">
        <v>202</v>
      </c>
      <c r="B149" s="83">
        <v>5</v>
      </c>
      <c r="C149" s="66" t="s">
        <v>1092</v>
      </c>
      <c r="D149" s="99" t="s">
        <v>93</v>
      </c>
      <c r="E149" s="127"/>
      <c r="F149" s="127"/>
      <c r="G149" s="83"/>
      <c r="H149" s="83"/>
      <c r="I149" s="83">
        <v>2</v>
      </c>
      <c r="J149" s="83">
        <v>2021</v>
      </c>
      <c r="K149" s="66">
        <f t="shared" si="8"/>
        <v>5</v>
      </c>
      <c r="L149" s="66">
        <f>VLOOKUP(M149,'Age Groups'!B:C,2,FALSE)</f>
        <v>4</v>
      </c>
      <c r="M149" s="66" t="str">
        <f t="shared" si="9"/>
        <v>Juniors</v>
      </c>
      <c r="N149" s="66">
        <f>VLOOKUP(O149,Clubs!D:E,2,FALSE)</f>
        <v>25</v>
      </c>
      <c r="O149" s="66" t="str">
        <f t="shared" si="10"/>
        <v>Carisbrook</v>
      </c>
      <c r="P149" s="66" t="str">
        <f t="shared" si="11"/>
        <v xml:space="preserve">                'club_id'      =&gt; 25, // This is Carisbrook ###                'age_group_id' =&gt; 4, // This is Juniors ###                'year_id'      =&gt; 2, // This is 2021 ###                'division_id'  =&gt; 5, // This is Div 5 ###            ], [</v>
      </c>
      <c r="Q149" s="83"/>
      <c r="R149" s="83"/>
      <c r="S149" s="83"/>
    </row>
    <row r="150" spans="1:19" ht="14" customHeight="1" x14ac:dyDescent="0.15">
      <c r="A150" s="66">
        <v>43</v>
      </c>
      <c r="B150" s="66">
        <v>5</v>
      </c>
      <c r="C150" s="66" t="s">
        <v>1149</v>
      </c>
      <c r="D150" s="79" t="s">
        <v>96</v>
      </c>
      <c r="E150" s="122"/>
      <c r="F150" s="122"/>
      <c r="G150" s="122"/>
      <c r="I150" s="66">
        <v>1</v>
      </c>
      <c r="J150" s="66">
        <v>2020</v>
      </c>
      <c r="K150" s="66">
        <f t="shared" si="8"/>
        <v>5</v>
      </c>
      <c r="L150" s="66">
        <f>VLOOKUP(M150,'Age Groups'!B:C,2,FALSE)</f>
        <v>3</v>
      </c>
      <c r="M150" s="66" t="str">
        <f t="shared" si="9"/>
        <v>Sub Juniors</v>
      </c>
      <c r="N150" s="66">
        <f>VLOOKUP(O150,Clubs!D:E,2,FALSE)</f>
        <v>26</v>
      </c>
      <c r="O150" s="66" t="str">
        <f t="shared" si="10"/>
        <v>Elizabeth Eastside</v>
      </c>
      <c r="P150" s="66" t="str">
        <f t="shared" si="11"/>
        <v xml:space="preserve">                'club_id'      =&gt; 26, // This is Elizabeth Eastside ###                'age_group_id' =&gt; 3, // This is Sub Juniors ###                'year_id'      =&gt; 1, // This is 2020 ###                'division_id'  =&gt; 5, // This is Div 5 ###            ], [</v>
      </c>
    </row>
    <row r="151" spans="1:19" ht="14" customHeight="1" x14ac:dyDescent="0.15">
      <c r="A151" s="66">
        <v>150</v>
      </c>
      <c r="B151" s="66">
        <v>5</v>
      </c>
      <c r="C151" s="66" t="s">
        <v>1092</v>
      </c>
      <c r="D151" s="96" t="s">
        <v>96</v>
      </c>
      <c r="E151" s="122"/>
      <c r="F151" s="122"/>
      <c r="G151" s="122"/>
      <c r="I151" s="66">
        <v>1</v>
      </c>
      <c r="J151" s="66">
        <v>2020</v>
      </c>
      <c r="K151" s="66">
        <f t="shared" si="8"/>
        <v>5</v>
      </c>
      <c r="L151" s="66">
        <f>VLOOKUP(M151,'Age Groups'!B:C,2,FALSE)</f>
        <v>4</v>
      </c>
      <c r="M151" s="66" t="str">
        <f t="shared" si="9"/>
        <v>Juniors</v>
      </c>
      <c r="N151" s="66">
        <f>VLOOKUP(O151,Clubs!D:E,2,FALSE)</f>
        <v>26</v>
      </c>
      <c r="O151" s="66" t="str">
        <f t="shared" si="10"/>
        <v>Elizabeth Eastside</v>
      </c>
      <c r="P151" s="66" t="str">
        <f t="shared" si="11"/>
        <v xml:space="preserve">                'club_id'      =&gt; 26, // This is Elizabeth Eastside ###                'age_group_id' =&gt; 4, // This is Juniors ###                'year_id'      =&gt; 1, // This is 2020 ###                'division_id'  =&gt; 5, // This is Div 5 ###            ], [</v>
      </c>
    </row>
    <row r="152" spans="1:19" ht="14" customHeight="1" x14ac:dyDescent="0.15">
      <c r="A152" s="66">
        <v>93</v>
      </c>
      <c r="B152" s="83">
        <v>4</v>
      </c>
      <c r="C152" s="66" t="s">
        <v>1149</v>
      </c>
      <c r="D152" s="96" t="s">
        <v>96</v>
      </c>
      <c r="E152" s="127"/>
      <c r="F152" s="127"/>
      <c r="G152" s="127"/>
      <c r="H152" s="83"/>
      <c r="I152" s="83">
        <v>2</v>
      </c>
      <c r="J152" s="83">
        <v>2021</v>
      </c>
      <c r="K152" s="66">
        <f t="shared" si="8"/>
        <v>4</v>
      </c>
      <c r="L152" s="66">
        <f>VLOOKUP(M152,'Age Groups'!B:C,2,FALSE)</f>
        <v>3</v>
      </c>
      <c r="M152" s="66" t="str">
        <f t="shared" si="9"/>
        <v>Sub Juniors</v>
      </c>
      <c r="N152" s="66">
        <f>VLOOKUP(O152,Clubs!D:E,2,FALSE)</f>
        <v>26</v>
      </c>
      <c r="O152" s="66" t="str">
        <f t="shared" si="10"/>
        <v>Elizabeth Eastside</v>
      </c>
      <c r="P152" s="66" t="str">
        <f t="shared" si="11"/>
        <v xml:space="preserve">                'club_id'      =&gt; 26, // This is Elizabeth Eastside ###                'age_group_id' =&gt; 3, // This is Sub Juniors ###                'year_id'      =&gt; 2, // This is 2021 ###                'division_id'  =&gt; 4, // This is Div 4 ###            ], [</v>
      </c>
      <c r="Q152" s="83"/>
      <c r="R152" s="83"/>
      <c r="S152" s="83"/>
    </row>
    <row r="153" spans="1:19" ht="14" customHeight="1" x14ac:dyDescent="0.15">
      <c r="A153" s="66">
        <v>195</v>
      </c>
      <c r="B153" s="127">
        <v>4</v>
      </c>
      <c r="C153" s="66" t="s">
        <v>1092</v>
      </c>
      <c r="D153" s="96" t="s">
        <v>96</v>
      </c>
      <c r="E153" s="127"/>
      <c r="F153" s="136"/>
      <c r="G153" s="127"/>
      <c r="H153" s="83"/>
      <c r="I153" s="83">
        <v>2</v>
      </c>
      <c r="J153" s="83">
        <v>2021</v>
      </c>
      <c r="K153" s="66">
        <f t="shared" si="8"/>
        <v>4</v>
      </c>
      <c r="L153" s="66">
        <f>VLOOKUP(M153,'Age Groups'!B:C,2,FALSE)</f>
        <v>4</v>
      </c>
      <c r="M153" s="66" t="str">
        <f t="shared" si="9"/>
        <v>Juniors</v>
      </c>
      <c r="N153" s="66">
        <f>VLOOKUP(O153,Clubs!D:E,2,FALSE)</f>
        <v>26</v>
      </c>
      <c r="O153" s="66" t="str">
        <f t="shared" si="10"/>
        <v>Elizabeth Eastside</v>
      </c>
      <c r="P153" s="66" t="str">
        <f t="shared" si="11"/>
        <v xml:space="preserve">                'club_id'      =&gt; 26, // This is Elizabeth Eastside ###                'age_group_id' =&gt; 4, // This is Juniors ###                'year_id'      =&gt; 2, // This is 2021 ###                'division_id'  =&gt; 4, // This is Div 4 ###            ], [</v>
      </c>
      <c r="Q153" s="83"/>
      <c r="R153" s="83"/>
      <c r="S153" s="83"/>
    </row>
    <row r="154" spans="1:19" ht="14" customHeight="1" x14ac:dyDescent="0.15">
      <c r="A154" s="66">
        <v>234</v>
      </c>
      <c r="B154" s="66">
        <v>1</v>
      </c>
      <c r="C154" s="66" t="s">
        <v>1090</v>
      </c>
      <c r="D154" s="79" t="s">
        <v>98</v>
      </c>
      <c r="E154" s="126"/>
      <c r="F154" s="122"/>
      <c r="G154" s="152"/>
      <c r="I154" s="66">
        <v>1</v>
      </c>
      <c r="J154" s="66">
        <v>2020</v>
      </c>
      <c r="K154" s="66">
        <f t="shared" si="8"/>
        <v>1</v>
      </c>
      <c r="L154" s="66">
        <f>VLOOKUP(M154,'Age Groups'!B:C,2,FALSE)</f>
        <v>5</v>
      </c>
      <c r="M154" s="66" t="str">
        <f t="shared" si="9"/>
        <v>Intermediates</v>
      </c>
      <c r="N154" s="66">
        <f>VLOOKUP(O154,Clubs!D:E,2,FALSE)</f>
        <v>27</v>
      </c>
      <c r="O154" s="66" t="str">
        <f t="shared" si="10"/>
        <v>Gleneliz</v>
      </c>
      <c r="P154" s="66" t="str">
        <f t="shared" si="11"/>
        <v xml:space="preserve">                'club_id'      =&gt; 27, // This is Gleneliz ###                'age_group_id' =&gt; 5, // This is Intermediates ###                'year_id'      =&gt; 1, // This is 2020 ###                'division_id'  =&gt; 1, // This is Div 1 ###            ], [</v>
      </c>
    </row>
    <row r="155" spans="1:19" ht="14" customHeight="1" x14ac:dyDescent="0.15">
      <c r="A155" s="66">
        <v>21</v>
      </c>
      <c r="B155" s="66">
        <v>2</v>
      </c>
      <c r="C155" s="66" t="s">
        <v>1149</v>
      </c>
      <c r="D155" s="79" t="s">
        <v>98</v>
      </c>
      <c r="E155" s="126"/>
      <c r="F155" s="126"/>
      <c r="G155" s="126"/>
      <c r="I155" s="66">
        <v>1</v>
      </c>
      <c r="J155" s="66">
        <v>2020</v>
      </c>
      <c r="K155" s="66">
        <f t="shared" si="8"/>
        <v>2</v>
      </c>
      <c r="L155" s="66">
        <f>VLOOKUP(M155,'Age Groups'!B:C,2,FALSE)</f>
        <v>3</v>
      </c>
      <c r="M155" s="66" t="str">
        <f t="shared" si="9"/>
        <v>Sub Juniors</v>
      </c>
      <c r="N155" s="66">
        <f>VLOOKUP(O155,Clubs!D:E,2,FALSE)</f>
        <v>27</v>
      </c>
      <c r="O155" s="66" t="str">
        <f t="shared" si="10"/>
        <v>Gleneliz</v>
      </c>
      <c r="P155" s="66" t="str">
        <f t="shared" si="11"/>
        <v xml:space="preserve">                'club_id'      =&gt; 27, // This is Gleneliz ###                'age_group_id' =&gt; 3, // This is Sub Juniors ###                'year_id'      =&gt; 1, // This is 2020 ###                'division_id'  =&gt; 2, // This is Div 2 ###            ], [</v>
      </c>
    </row>
    <row r="156" spans="1:19" s="82" customFormat="1" ht="14" customHeight="1" x14ac:dyDescent="0.15">
      <c r="A156" s="66">
        <v>128</v>
      </c>
      <c r="B156" s="66">
        <v>2</v>
      </c>
      <c r="C156" s="66" t="s">
        <v>1092</v>
      </c>
      <c r="D156" s="126" t="s">
        <v>98</v>
      </c>
      <c r="E156" s="122"/>
      <c r="F156" s="126"/>
      <c r="G156" s="126"/>
      <c r="H156" s="66"/>
      <c r="I156" s="66">
        <v>1</v>
      </c>
      <c r="J156" s="66">
        <v>2020</v>
      </c>
      <c r="K156" s="66">
        <f t="shared" si="8"/>
        <v>2</v>
      </c>
      <c r="L156" s="66">
        <f>VLOOKUP(M156,'Age Groups'!B:C,2,FALSE)</f>
        <v>4</v>
      </c>
      <c r="M156" s="66" t="str">
        <f t="shared" si="9"/>
        <v>Juniors</v>
      </c>
      <c r="N156" s="66">
        <f>VLOOKUP(O156,Clubs!D:E,2,FALSE)</f>
        <v>27</v>
      </c>
      <c r="O156" s="66" t="str">
        <f t="shared" si="10"/>
        <v>Gleneliz</v>
      </c>
      <c r="P156" s="66" t="str">
        <f t="shared" si="11"/>
        <v xml:space="preserve">                'club_id'      =&gt; 27, // This is Gleneliz ###                'age_group_id' =&gt; 4, // This is Juniors ###                'year_id'      =&gt; 1, // This is 2020 ###                'division_id'  =&gt; 2, // This is Div 2 ###            ], [</v>
      </c>
      <c r="Q156" s="66"/>
      <c r="R156" s="66"/>
      <c r="S156" s="66"/>
    </row>
    <row r="157" spans="1:19" s="82" customFormat="1" ht="14" customHeight="1" x14ac:dyDescent="0.15">
      <c r="A157" s="66">
        <v>346</v>
      </c>
      <c r="B157" s="66">
        <v>2</v>
      </c>
      <c r="C157" s="66" t="s">
        <v>1091</v>
      </c>
      <c r="D157" s="126" t="s">
        <v>98</v>
      </c>
      <c r="E157" s="126"/>
      <c r="F157" s="126"/>
      <c r="G157" s="122"/>
      <c r="H157" s="66" t="s">
        <v>1185</v>
      </c>
      <c r="I157" s="66">
        <v>1</v>
      </c>
      <c r="J157" s="66">
        <v>2020</v>
      </c>
      <c r="K157" s="66">
        <f t="shared" si="8"/>
        <v>2</v>
      </c>
      <c r="L157" s="66">
        <f>VLOOKUP(M157,'Age Groups'!B:C,2,FALSE)</f>
        <v>6</v>
      </c>
      <c r="M157" s="66" t="str">
        <f t="shared" si="9"/>
        <v>Seniors</v>
      </c>
      <c r="N157" s="66">
        <f>VLOOKUP(O157,Clubs!D:E,2,FALSE)</f>
        <v>27</v>
      </c>
      <c r="O157" s="66" t="str">
        <f t="shared" si="10"/>
        <v>Gleneliz</v>
      </c>
      <c r="P157" s="66" t="str">
        <f t="shared" si="11"/>
        <v xml:space="preserve">                'club_id'      =&gt; 27, // This is Gleneliz ###                'age_group_id' =&gt; 6, // This is Seniors ###                'year_id'      =&gt; 1, // This is 2020 ###                'division_id'  =&gt; 2, // This is Div 2 ###            ], [</v>
      </c>
      <c r="Q157" s="66"/>
      <c r="R157" s="66"/>
      <c r="S157" s="66"/>
    </row>
    <row r="158" spans="1:19" s="82" customFormat="1" ht="14" customHeight="1" x14ac:dyDescent="0.15">
      <c r="A158" s="66">
        <v>286</v>
      </c>
      <c r="B158" s="127">
        <v>1</v>
      </c>
      <c r="C158" s="66" t="s">
        <v>1090</v>
      </c>
      <c r="D158" s="123" t="s">
        <v>98</v>
      </c>
      <c r="E158" s="123"/>
      <c r="F158" s="83"/>
      <c r="G158" s="153"/>
      <c r="H158" s="83"/>
      <c r="I158" s="83">
        <v>2</v>
      </c>
      <c r="J158" s="83">
        <v>2021</v>
      </c>
      <c r="K158" s="66">
        <f t="shared" si="8"/>
        <v>1</v>
      </c>
      <c r="L158" s="66">
        <f>VLOOKUP(M158,'Age Groups'!B:C,2,FALSE)</f>
        <v>5</v>
      </c>
      <c r="M158" s="66" t="str">
        <f t="shared" si="9"/>
        <v>Intermediates</v>
      </c>
      <c r="N158" s="66">
        <f>VLOOKUP(O158,Clubs!D:E,2,FALSE)</f>
        <v>27</v>
      </c>
      <c r="O158" s="66" t="str">
        <f t="shared" si="10"/>
        <v>Gleneliz</v>
      </c>
      <c r="P158" s="66" t="str">
        <f t="shared" si="11"/>
        <v xml:space="preserve">                'club_id'      =&gt; 27, // This is Gleneliz ###                'age_group_id' =&gt; 5, // This is Intermediates ###                'year_id'      =&gt; 2, // This is 2021 ###                'division_id'  =&gt; 1, // This is Div 1 ###            ], [</v>
      </c>
      <c r="Q158" s="83"/>
      <c r="R158" s="83"/>
      <c r="S158" s="83"/>
    </row>
    <row r="159" spans="1:19" s="82" customFormat="1" ht="14" customHeight="1" x14ac:dyDescent="0.15">
      <c r="A159" s="66">
        <v>73</v>
      </c>
      <c r="B159" s="83">
        <v>2</v>
      </c>
      <c r="C159" s="66" t="s">
        <v>1149</v>
      </c>
      <c r="D159" s="123" t="s">
        <v>98</v>
      </c>
      <c r="E159" s="123"/>
      <c r="F159" s="123"/>
      <c r="G159" s="123"/>
      <c r="H159" s="83"/>
      <c r="I159" s="83">
        <v>2</v>
      </c>
      <c r="J159" s="83">
        <v>2021</v>
      </c>
      <c r="K159" s="66">
        <f t="shared" si="8"/>
        <v>2</v>
      </c>
      <c r="L159" s="66">
        <f>VLOOKUP(M159,'Age Groups'!B:C,2,FALSE)</f>
        <v>3</v>
      </c>
      <c r="M159" s="66" t="str">
        <f t="shared" si="9"/>
        <v>Sub Juniors</v>
      </c>
      <c r="N159" s="66">
        <f>VLOOKUP(O159,Clubs!D:E,2,FALSE)</f>
        <v>27</v>
      </c>
      <c r="O159" s="66" t="str">
        <f t="shared" si="10"/>
        <v>Gleneliz</v>
      </c>
      <c r="P159" s="66" t="str">
        <f t="shared" si="11"/>
        <v xml:space="preserve">                'club_id'      =&gt; 27, // This is Gleneliz ###                'age_group_id' =&gt; 3, // This is Sub Juniors ###                'year_id'      =&gt; 2, // This is 2021 ###                'division_id'  =&gt; 2, // This is Div 2 ###            ], [</v>
      </c>
      <c r="Q159" s="83"/>
      <c r="R159" s="83"/>
      <c r="S159" s="83"/>
    </row>
    <row r="160" spans="1:19" s="82" customFormat="1" ht="14" customHeight="1" x14ac:dyDescent="0.15">
      <c r="A160" s="66">
        <v>180</v>
      </c>
      <c r="B160" s="83">
        <v>2</v>
      </c>
      <c r="C160" s="66" t="s">
        <v>1092</v>
      </c>
      <c r="D160" s="123" t="s">
        <v>98</v>
      </c>
      <c r="E160" s="127"/>
      <c r="F160" s="123"/>
      <c r="G160" s="123"/>
      <c r="H160" s="83"/>
      <c r="I160" s="83">
        <v>2</v>
      </c>
      <c r="J160" s="83">
        <v>2021</v>
      </c>
      <c r="K160" s="66">
        <f t="shared" si="8"/>
        <v>2</v>
      </c>
      <c r="L160" s="66">
        <f>VLOOKUP(M160,'Age Groups'!B:C,2,FALSE)</f>
        <v>4</v>
      </c>
      <c r="M160" s="66" t="str">
        <f t="shared" si="9"/>
        <v>Juniors</v>
      </c>
      <c r="N160" s="66">
        <f>VLOOKUP(O160,Clubs!D:E,2,FALSE)</f>
        <v>27</v>
      </c>
      <c r="O160" s="66" t="str">
        <f t="shared" si="10"/>
        <v>Gleneliz</v>
      </c>
      <c r="P160" s="66" t="str">
        <f t="shared" si="11"/>
        <v xml:space="preserve">                'club_id'      =&gt; 27, // This is Gleneliz ###                'age_group_id' =&gt; 4, // This is Juniors ###                'year_id'      =&gt; 2, // This is 2021 ###                'division_id'  =&gt; 2, // This is Div 2 ###            ], [</v>
      </c>
      <c r="Q160" s="83"/>
      <c r="R160" s="83"/>
      <c r="S160" s="83"/>
    </row>
    <row r="161" spans="1:19" s="83" customFormat="1" ht="26.5" customHeight="1" x14ac:dyDescent="0.15">
      <c r="A161" s="66">
        <v>398</v>
      </c>
      <c r="B161" s="83">
        <v>2</v>
      </c>
      <c r="C161" s="66" t="s">
        <v>1091</v>
      </c>
      <c r="D161" s="139" t="s">
        <v>98</v>
      </c>
      <c r="E161" s="157"/>
      <c r="F161" s="157"/>
      <c r="G161" s="183"/>
      <c r="I161" s="83">
        <v>2</v>
      </c>
      <c r="J161" s="83">
        <v>2021</v>
      </c>
      <c r="K161" s="66">
        <f t="shared" si="8"/>
        <v>2</v>
      </c>
      <c r="L161" s="66">
        <f>VLOOKUP(M161,'Age Groups'!B:C,2,FALSE)</f>
        <v>6</v>
      </c>
      <c r="M161" s="66" t="str">
        <f t="shared" si="9"/>
        <v>Seniors</v>
      </c>
      <c r="N161" s="66">
        <f>VLOOKUP(O161,Clubs!D:E,2,FALSE)</f>
        <v>27</v>
      </c>
      <c r="O161" s="66" t="str">
        <f t="shared" si="10"/>
        <v>Gleneliz</v>
      </c>
      <c r="P161" s="66" t="str">
        <f t="shared" si="11"/>
        <v xml:space="preserve">                'club_id'      =&gt; 27, // This is Gleneliz ###                'age_group_id' =&gt; 6, // This is Seniors ###                'year_id'      =&gt; 2, // This is 2021 ###                'division_id'  =&gt; 2, // This is Div 2 ###            ], [</v>
      </c>
    </row>
    <row r="162" spans="1:19" s="83" customFormat="1" ht="33.75" customHeight="1" x14ac:dyDescent="0.15">
      <c r="A162" s="66">
        <v>241</v>
      </c>
      <c r="B162" s="66">
        <v>2</v>
      </c>
      <c r="C162" s="66" t="s">
        <v>1090</v>
      </c>
      <c r="D162" s="130" t="s">
        <v>102</v>
      </c>
      <c r="E162" s="129"/>
      <c r="F162" s="130"/>
      <c r="G162" s="129"/>
      <c r="H162" s="66"/>
      <c r="I162" s="66">
        <v>1</v>
      </c>
      <c r="J162" s="66">
        <v>2020</v>
      </c>
      <c r="K162" s="66">
        <f t="shared" si="8"/>
        <v>2</v>
      </c>
      <c r="L162" s="66">
        <f>VLOOKUP(M162,'Age Groups'!B:C,2,FALSE)</f>
        <v>5</v>
      </c>
      <c r="M162" s="66" t="str">
        <f t="shared" si="9"/>
        <v>Intermediates</v>
      </c>
      <c r="N162" s="66">
        <f>VLOOKUP(O162,Clubs!D:E,2,FALSE)</f>
        <v>28</v>
      </c>
      <c r="O162" s="66" t="str">
        <f t="shared" si="10"/>
        <v>Golden Heights</v>
      </c>
      <c r="P162" s="66" t="str">
        <f t="shared" si="11"/>
        <v xml:space="preserve">                'club_id'      =&gt; 28, // This is Golden Heights ###                'age_group_id' =&gt; 5, // This is Intermediates ###                'year_id'      =&gt; 1, // This is 2020 ###                'division_id'  =&gt; 2, // This is Div 2 ###            ], [</v>
      </c>
      <c r="Q162" s="66"/>
      <c r="R162" s="66"/>
      <c r="S162" s="66"/>
    </row>
    <row r="163" spans="1:19" s="83" customFormat="1" ht="36.5" customHeight="1" x14ac:dyDescent="0.15">
      <c r="A163" s="66">
        <v>347</v>
      </c>
      <c r="B163" s="66">
        <v>2</v>
      </c>
      <c r="C163" s="66" t="s">
        <v>1091</v>
      </c>
      <c r="D163" s="69" t="s">
        <v>102</v>
      </c>
      <c r="E163" s="126"/>
      <c r="F163" s="69"/>
      <c r="G163" s="71"/>
      <c r="H163" s="66"/>
      <c r="I163" s="66">
        <v>1</v>
      </c>
      <c r="J163" s="66">
        <v>2020</v>
      </c>
      <c r="K163" s="66">
        <f t="shared" si="8"/>
        <v>2</v>
      </c>
      <c r="L163" s="66">
        <f>VLOOKUP(M163,'Age Groups'!B:C,2,FALSE)</f>
        <v>6</v>
      </c>
      <c r="M163" s="66" t="str">
        <f t="shared" si="9"/>
        <v>Seniors</v>
      </c>
      <c r="N163" s="66">
        <f>VLOOKUP(O163,Clubs!D:E,2,FALSE)</f>
        <v>28</v>
      </c>
      <c r="O163" s="66" t="str">
        <f t="shared" si="10"/>
        <v>Golden Heights</v>
      </c>
      <c r="P163" s="66" t="str">
        <f t="shared" si="11"/>
        <v xml:space="preserve">                'club_id'      =&gt; 28, // This is Golden Heights ###                'age_group_id' =&gt; 6, // This is Seniors ###                'year_id'      =&gt; 1, // This is 2020 ###                'division_id'  =&gt; 2, // This is Div 2 ###            ], [</v>
      </c>
      <c r="Q163" s="66"/>
      <c r="R163" s="66"/>
      <c r="S163" s="66"/>
    </row>
    <row r="164" spans="1:19" s="85" customFormat="1" ht="25" x14ac:dyDescent="0.15">
      <c r="A164" s="66">
        <v>30</v>
      </c>
      <c r="B164" s="66">
        <v>3</v>
      </c>
      <c r="C164" s="66" t="s">
        <v>1149</v>
      </c>
      <c r="D164" s="69" t="s">
        <v>102</v>
      </c>
      <c r="E164" s="134"/>
      <c r="F164" s="69"/>
      <c r="G164" s="69"/>
      <c r="H164" s="66"/>
      <c r="I164" s="66">
        <v>1</v>
      </c>
      <c r="J164" s="66">
        <v>2020</v>
      </c>
      <c r="K164" s="66">
        <f t="shared" si="8"/>
        <v>3</v>
      </c>
      <c r="L164" s="66">
        <f>VLOOKUP(M164,'Age Groups'!B:C,2,FALSE)</f>
        <v>3</v>
      </c>
      <c r="M164" s="66" t="str">
        <f t="shared" si="9"/>
        <v>Sub Juniors</v>
      </c>
      <c r="N164" s="66">
        <f>VLOOKUP(O164,Clubs!D:E,2,FALSE)</f>
        <v>28</v>
      </c>
      <c r="O164" s="66" t="str">
        <f t="shared" si="10"/>
        <v>Golden Heights</v>
      </c>
      <c r="P164" s="66" t="str">
        <f t="shared" si="11"/>
        <v xml:space="preserve">                'club_id'      =&gt; 28, // This is Golden Heights ###                'age_group_id' =&gt; 3, // This is Sub Juniors ###                'year_id'      =&gt; 1, // This is 2020 ###                'division_id'  =&gt; 3, // This is Div 3 ###            ], [</v>
      </c>
      <c r="Q164" s="66"/>
      <c r="R164" s="66"/>
      <c r="S164" s="66"/>
    </row>
    <row r="165" spans="1:19" s="83" customFormat="1" ht="14" customHeight="1" x14ac:dyDescent="0.15">
      <c r="A165" s="66">
        <v>134</v>
      </c>
      <c r="B165" s="122">
        <v>3</v>
      </c>
      <c r="C165" s="66" t="s">
        <v>1092</v>
      </c>
      <c r="D165" s="69" t="s">
        <v>102</v>
      </c>
      <c r="E165" s="122"/>
      <c r="F165" s="71"/>
      <c r="G165" s="69"/>
      <c r="H165" s="66"/>
      <c r="I165" s="66">
        <v>1</v>
      </c>
      <c r="J165" s="66">
        <v>2020</v>
      </c>
      <c r="K165" s="66">
        <f t="shared" si="8"/>
        <v>3</v>
      </c>
      <c r="L165" s="66">
        <f>VLOOKUP(M165,'Age Groups'!B:C,2,FALSE)</f>
        <v>4</v>
      </c>
      <c r="M165" s="66" t="str">
        <f t="shared" si="9"/>
        <v>Juniors</v>
      </c>
      <c r="N165" s="66">
        <f>VLOOKUP(O165,Clubs!D:E,2,FALSE)</f>
        <v>28</v>
      </c>
      <c r="O165" s="66" t="str">
        <f t="shared" si="10"/>
        <v>Golden Heights</v>
      </c>
      <c r="P165" s="66" t="str">
        <f t="shared" si="11"/>
        <v xml:space="preserve">                'club_id'      =&gt; 28, // This is Golden Heights ###                'age_group_id' =&gt; 4, // This is Juniors ###                'year_id'      =&gt; 1, // This is 2020 ###                'division_id'  =&gt; 3, // This is Div 3 ###            ], [</v>
      </c>
      <c r="Q165" s="66"/>
      <c r="R165" s="66"/>
      <c r="S165" s="66"/>
    </row>
    <row r="166" spans="1:19" s="83" customFormat="1" ht="14" customHeight="1" x14ac:dyDescent="0.15">
      <c r="A166" s="66">
        <v>293</v>
      </c>
      <c r="B166" s="83">
        <v>2</v>
      </c>
      <c r="C166" s="66" t="s">
        <v>1090</v>
      </c>
      <c r="D166" s="88" t="s">
        <v>102</v>
      </c>
      <c r="E166" s="123"/>
      <c r="F166" s="88"/>
      <c r="G166" s="86"/>
      <c r="I166" s="83">
        <v>2</v>
      </c>
      <c r="J166" s="83">
        <v>2021</v>
      </c>
      <c r="K166" s="66">
        <f t="shared" si="8"/>
        <v>2</v>
      </c>
      <c r="L166" s="66">
        <f>VLOOKUP(M166,'Age Groups'!B:C,2,FALSE)</f>
        <v>5</v>
      </c>
      <c r="M166" s="66" t="str">
        <f t="shared" si="9"/>
        <v>Intermediates</v>
      </c>
      <c r="N166" s="66">
        <f>VLOOKUP(O166,Clubs!D:E,2,FALSE)</f>
        <v>28</v>
      </c>
      <c r="O166" s="66" t="str">
        <f t="shared" si="10"/>
        <v>Golden Heights</v>
      </c>
      <c r="P166" s="66" t="str">
        <f t="shared" si="11"/>
        <v xml:space="preserve">                'club_id'      =&gt; 28, // This is Golden Heights ###                'age_group_id' =&gt; 5, // This is Intermediates ###                'year_id'      =&gt; 2, // This is 2021 ###                'division_id'  =&gt; 2, // This is Div 2 ###            ], [</v>
      </c>
    </row>
    <row r="167" spans="1:19" s="83" customFormat="1" ht="14" customHeight="1" x14ac:dyDescent="0.15">
      <c r="A167" s="66">
        <v>399</v>
      </c>
      <c r="B167" s="83">
        <v>2</v>
      </c>
      <c r="C167" s="66" t="s">
        <v>1091</v>
      </c>
      <c r="D167" s="86" t="s">
        <v>102</v>
      </c>
      <c r="E167" s="123"/>
      <c r="F167" s="86"/>
      <c r="G167" s="88"/>
      <c r="I167" s="83">
        <v>2</v>
      </c>
      <c r="J167" s="83">
        <v>2021</v>
      </c>
      <c r="K167" s="66">
        <f t="shared" si="8"/>
        <v>2</v>
      </c>
      <c r="L167" s="66">
        <f>VLOOKUP(M167,'Age Groups'!B:C,2,FALSE)</f>
        <v>6</v>
      </c>
      <c r="M167" s="66" t="str">
        <f t="shared" si="9"/>
        <v>Seniors</v>
      </c>
      <c r="N167" s="66">
        <f>VLOOKUP(O167,Clubs!D:E,2,FALSE)</f>
        <v>28</v>
      </c>
      <c r="O167" s="66" t="str">
        <f t="shared" si="10"/>
        <v>Golden Heights</v>
      </c>
      <c r="P167" s="66" t="str">
        <f t="shared" si="11"/>
        <v xml:space="preserve">                'club_id'      =&gt; 28, // This is Golden Heights ###                'age_group_id' =&gt; 6, // This is Seniors ###                'year_id'      =&gt; 2, // This is 2021 ###                'division_id'  =&gt; 2, // This is Div 2 ###            ], [</v>
      </c>
    </row>
    <row r="168" spans="1:19" s="83" customFormat="1" ht="14" customHeight="1" x14ac:dyDescent="0.15">
      <c r="A168" s="66">
        <v>82</v>
      </c>
      <c r="B168" s="83">
        <v>3</v>
      </c>
      <c r="C168" s="66" t="s">
        <v>1149</v>
      </c>
      <c r="D168" s="86" t="s">
        <v>102</v>
      </c>
      <c r="E168" s="136"/>
      <c r="F168" s="97"/>
      <c r="G168" s="88"/>
      <c r="I168" s="83">
        <v>2</v>
      </c>
      <c r="J168" s="83">
        <v>2021</v>
      </c>
      <c r="K168" s="66">
        <f t="shared" si="8"/>
        <v>3</v>
      </c>
      <c r="L168" s="66">
        <f>VLOOKUP(M168,'Age Groups'!B:C,2,FALSE)</f>
        <v>3</v>
      </c>
      <c r="M168" s="66" t="str">
        <f t="shared" si="9"/>
        <v>Sub Juniors</v>
      </c>
      <c r="N168" s="66">
        <f>VLOOKUP(O168,Clubs!D:E,2,FALSE)</f>
        <v>28</v>
      </c>
      <c r="O168" s="66" t="str">
        <f t="shared" si="10"/>
        <v>Golden Heights</v>
      </c>
      <c r="P168" s="66" t="str">
        <f t="shared" si="11"/>
        <v xml:space="preserve">                'club_id'      =&gt; 28, // This is Golden Heights ###                'age_group_id' =&gt; 3, // This is Sub Juniors ###                'year_id'      =&gt; 2, // This is 2021 ###                'division_id'  =&gt; 3, // This is Div 3 ###            ], [</v>
      </c>
    </row>
    <row r="169" spans="1:19" s="83" customFormat="1" ht="14" customHeight="1" x14ac:dyDescent="0.15">
      <c r="A169" s="66">
        <v>186</v>
      </c>
      <c r="B169" s="83">
        <v>3</v>
      </c>
      <c r="C169" s="66" t="s">
        <v>1092</v>
      </c>
      <c r="D169" s="86" t="s">
        <v>102</v>
      </c>
      <c r="E169" s="127"/>
      <c r="F169" s="127"/>
      <c r="G169" s="86"/>
      <c r="I169" s="83">
        <v>2</v>
      </c>
      <c r="J169" s="83">
        <v>2021</v>
      </c>
      <c r="K169" s="66">
        <f t="shared" si="8"/>
        <v>3</v>
      </c>
      <c r="L169" s="66">
        <f>VLOOKUP(M169,'Age Groups'!B:C,2,FALSE)</f>
        <v>4</v>
      </c>
      <c r="M169" s="66" t="str">
        <f t="shared" si="9"/>
        <v>Juniors</v>
      </c>
      <c r="N169" s="66">
        <f>VLOOKUP(O169,Clubs!D:E,2,FALSE)</f>
        <v>28</v>
      </c>
      <c r="O169" s="66" t="str">
        <f t="shared" si="10"/>
        <v>Golden Heights</v>
      </c>
      <c r="P169" s="66" t="str">
        <f t="shared" si="11"/>
        <v xml:space="preserve">                'club_id'      =&gt; 28, // This is Golden Heights ###                'age_group_id' =&gt; 4, // This is Juniors ###                'year_id'      =&gt; 2, // This is 2021 ###                'division_id'  =&gt; 3, // This is Div 3 ###            ], [</v>
      </c>
    </row>
    <row r="170" spans="1:19" s="83" customFormat="1" ht="14" customHeight="1" x14ac:dyDescent="0.15">
      <c r="A170" s="66">
        <v>228</v>
      </c>
      <c r="B170" s="66">
        <v>0</v>
      </c>
      <c r="C170" s="66" t="s">
        <v>1090</v>
      </c>
      <c r="D170" s="71" t="s">
        <v>1005</v>
      </c>
      <c r="E170" s="152"/>
      <c r="F170" s="71"/>
      <c r="G170" s="69"/>
      <c r="H170" s="66"/>
      <c r="I170" s="66">
        <v>1</v>
      </c>
      <c r="J170" s="66">
        <v>2020</v>
      </c>
      <c r="K170" s="66">
        <f t="shared" si="8"/>
        <v>0</v>
      </c>
      <c r="L170" s="66">
        <f>VLOOKUP(M170,'Age Groups'!B:C,2,FALSE)</f>
        <v>5</v>
      </c>
      <c r="M170" s="66" t="str">
        <f t="shared" si="9"/>
        <v>Intermediates</v>
      </c>
      <c r="N170" s="66">
        <f>VLOOKUP(O170,Clubs!D:E,2,FALSE)</f>
        <v>29</v>
      </c>
      <c r="O170" s="66" t="str">
        <f t="shared" si="10"/>
        <v>Jem</v>
      </c>
      <c r="P170" s="66" t="str">
        <f t="shared" si="11"/>
        <v xml:space="preserve">                'club_id'      =&gt; 29, // This is Jem ###                'age_group_id' =&gt; 5, // This is Intermediates ###                'year_id'      =&gt; 1, // This is 2020 ###                'division_id'  =&gt; 0, // This is Div 0 ###            ], [</v>
      </c>
      <c r="Q170" s="66"/>
      <c r="R170" s="66"/>
      <c r="S170" s="66"/>
    </row>
    <row r="171" spans="1:19" s="90" customFormat="1" ht="25" x14ac:dyDescent="0.15">
      <c r="A171" s="66">
        <v>17</v>
      </c>
      <c r="B171" s="66">
        <v>1</v>
      </c>
      <c r="C171" s="66" t="s">
        <v>1149</v>
      </c>
      <c r="D171" s="69" t="s">
        <v>1005</v>
      </c>
      <c r="E171" s="126"/>
      <c r="F171" s="69"/>
      <c r="G171" s="69"/>
      <c r="H171" s="66" t="s">
        <v>1183</v>
      </c>
      <c r="I171" s="66">
        <v>1</v>
      </c>
      <c r="J171" s="66">
        <v>2020</v>
      </c>
      <c r="K171" s="66">
        <f t="shared" si="8"/>
        <v>1</v>
      </c>
      <c r="L171" s="66">
        <f>VLOOKUP(M171,'Age Groups'!B:C,2,FALSE)</f>
        <v>3</v>
      </c>
      <c r="M171" s="66" t="str">
        <f t="shared" si="9"/>
        <v>Sub Juniors</v>
      </c>
      <c r="N171" s="66">
        <f>VLOOKUP(O171,Clubs!D:E,2,FALSE)</f>
        <v>29</v>
      </c>
      <c r="O171" s="66" t="str">
        <f t="shared" si="10"/>
        <v>Jem</v>
      </c>
      <c r="P171" s="66" t="str">
        <f t="shared" si="11"/>
        <v xml:space="preserve">                'club_id'      =&gt; 29, // This is Jem ###                'age_group_id' =&gt; 3, // This is Sub Juniors ###                'year_id'      =&gt; 1, // This is 2020 ###                'division_id'  =&gt; 1, // This is Div 1 ###            ], [</v>
      </c>
      <c r="Q171" s="66"/>
      <c r="R171" s="66"/>
      <c r="S171" s="66"/>
    </row>
    <row r="172" spans="1:19" s="83" customFormat="1" ht="14" customHeight="1" x14ac:dyDescent="0.15">
      <c r="A172" s="66">
        <v>125</v>
      </c>
      <c r="B172" s="66">
        <v>1</v>
      </c>
      <c r="C172" s="66" t="s">
        <v>1092</v>
      </c>
      <c r="D172" s="69" t="s">
        <v>1005</v>
      </c>
      <c r="E172" s="122"/>
      <c r="F172" s="69"/>
      <c r="G172" s="69"/>
      <c r="H172" s="66" t="s">
        <v>1184</v>
      </c>
      <c r="I172" s="66">
        <v>1</v>
      </c>
      <c r="J172" s="66">
        <v>2020</v>
      </c>
      <c r="K172" s="66">
        <f t="shared" si="8"/>
        <v>1</v>
      </c>
      <c r="L172" s="66">
        <f>VLOOKUP(M172,'Age Groups'!B:C,2,FALSE)</f>
        <v>4</v>
      </c>
      <c r="M172" s="66" t="str">
        <f t="shared" si="9"/>
        <v>Juniors</v>
      </c>
      <c r="N172" s="66">
        <f>VLOOKUP(O172,Clubs!D:E,2,FALSE)</f>
        <v>29</v>
      </c>
      <c r="O172" s="66" t="str">
        <f t="shared" si="10"/>
        <v>Jem</v>
      </c>
      <c r="P172" s="66" t="str">
        <f t="shared" si="11"/>
        <v xml:space="preserve">                'club_id'      =&gt; 29, // This is Jem ###                'age_group_id' =&gt; 4, // This is Juniors ###                'year_id'      =&gt; 1, // This is 2020 ###                'division_id'  =&gt; 1, // This is Div 1 ###            ], [</v>
      </c>
      <c r="Q172" s="66"/>
      <c r="R172" s="66"/>
      <c r="S172" s="66"/>
    </row>
    <row r="173" spans="1:19" s="83" customFormat="1" ht="14" customHeight="1" x14ac:dyDescent="0.15">
      <c r="A173" s="66">
        <v>280</v>
      </c>
      <c r="B173" s="83">
        <v>0</v>
      </c>
      <c r="C173" s="66" t="s">
        <v>1090</v>
      </c>
      <c r="D173" s="88" t="s">
        <v>1005</v>
      </c>
      <c r="E173" s="153"/>
      <c r="F173" s="88"/>
      <c r="G173" s="86"/>
      <c r="I173" s="83">
        <v>2</v>
      </c>
      <c r="J173" s="83">
        <v>2021</v>
      </c>
      <c r="K173" s="66">
        <f t="shared" si="8"/>
        <v>0</v>
      </c>
      <c r="L173" s="66">
        <f>VLOOKUP(M173,'Age Groups'!B:C,2,FALSE)</f>
        <v>5</v>
      </c>
      <c r="M173" s="66" t="str">
        <f t="shared" si="9"/>
        <v>Intermediates</v>
      </c>
      <c r="N173" s="66">
        <f>VLOOKUP(O173,Clubs!D:E,2,FALSE)</f>
        <v>29</v>
      </c>
      <c r="O173" s="66" t="str">
        <f t="shared" si="10"/>
        <v>Jem</v>
      </c>
      <c r="P173" s="66" t="str">
        <f t="shared" si="11"/>
        <v xml:space="preserve">                'club_id'      =&gt; 29, // This is Jem ###                'age_group_id' =&gt; 5, // This is Intermediates ###                'year_id'      =&gt; 2, // This is 2021 ###                'division_id'  =&gt; 0, // This is Div 0 ###            ], [</v>
      </c>
    </row>
    <row r="174" spans="1:19" s="83" customFormat="1" ht="14" customHeight="1" x14ac:dyDescent="0.15">
      <c r="A174" s="66">
        <v>69</v>
      </c>
      <c r="B174" s="83">
        <v>1</v>
      </c>
      <c r="C174" s="66" t="s">
        <v>1149</v>
      </c>
      <c r="D174" s="93" t="s">
        <v>1005</v>
      </c>
      <c r="E174" s="123"/>
      <c r="F174" s="86"/>
      <c r="G174" s="86"/>
      <c r="I174" s="83">
        <v>2</v>
      </c>
      <c r="J174" s="83">
        <v>2021</v>
      </c>
      <c r="K174" s="66">
        <f t="shared" si="8"/>
        <v>1</v>
      </c>
      <c r="L174" s="66">
        <f>VLOOKUP(M174,'Age Groups'!B:C,2,FALSE)</f>
        <v>3</v>
      </c>
      <c r="M174" s="66" t="str">
        <f t="shared" si="9"/>
        <v>Sub Juniors</v>
      </c>
      <c r="N174" s="66">
        <f>VLOOKUP(O174,Clubs!D:E,2,FALSE)</f>
        <v>29</v>
      </c>
      <c r="O174" s="66" t="str">
        <f t="shared" si="10"/>
        <v>Jem</v>
      </c>
      <c r="P174" s="66" t="str">
        <f t="shared" si="11"/>
        <v xml:space="preserve">                'club_id'      =&gt; 29, // This is Jem ###                'age_group_id' =&gt; 3, // This is Sub Juniors ###                'year_id'      =&gt; 2, // This is 2021 ###                'division_id'  =&gt; 1, // This is Div 1 ###            ], [</v>
      </c>
    </row>
    <row r="175" spans="1:19" s="83" customFormat="1" ht="14" customHeight="1" x14ac:dyDescent="0.15">
      <c r="A175" s="66">
        <v>177</v>
      </c>
      <c r="B175" s="83">
        <v>1</v>
      </c>
      <c r="C175" s="66" t="s">
        <v>1092</v>
      </c>
      <c r="D175" s="86" t="s">
        <v>1005</v>
      </c>
      <c r="E175" s="127"/>
      <c r="F175" s="86"/>
      <c r="G175" s="86"/>
      <c r="I175" s="83">
        <v>2</v>
      </c>
      <c r="J175" s="83">
        <v>2021</v>
      </c>
      <c r="K175" s="66">
        <f t="shared" si="8"/>
        <v>1</v>
      </c>
      <c r="L175" s="66">
        <f>VLOOKUP(M175,'Age Groups'!B:C,2,FALSE)</f>
        <v>4</v>
      </c>
      <c r="M175" s="66" t="str">
        <f t="shared" si="9"/>
        <v>Juniors</v>
      </c>
      <c r="N175" s="66">
        <f>VLOOKUP(O175,Clubs!D:E,2,FALSE)</f>
        <v>29</v>
      </c>
      <c r="O175" s="66" t="str">
        <f t="shared" si="10"/>
        <v>Jem</v>
      </c>
      <c r="P175" s="66" t="str">
        <f t="shared" si="11"/>
        <v xml:space="preserve">                'club_id'      =&gt; 29, // This is Jem ###                'age_group_id' =&gt; 4, // This is Juniors ###                'year_id'      =&gt; 2, // This is 2021 ###                'division_id'  =&gt; 1, // This is Div 1 ###            ], [</v>
      </c>
    </row>
    <row r="176" spans="1:19" s="83" customFormat="1" ht="14" customHeight="1" x14ac:dyDescent="0.15">
      <c r="A176" s="66">
        <v>32</v>
      </c>
      <c r="B176" s="122">
        <v>3</v>
      </c>
      <c r="C176" s="66" t="s">
        <v>1149</v>
      </c>
      <c r="D176" s="69" t="s">
        <v>113</v>
      </c>
      <c r="E176" s="134"/>
      <c r="F176" s="71"/>
      <c r="G176" s="71"/>
      <c r="H176" s="66"/>
      <c r="I176" s="66">
        <v>1</v>
      </c>
      <c r="J176" s="66">
        <v>2020</v>
      </c>
      <c r="K176" s="66">
        <f t="shared" si="8"/>
        <v>3</v>
      </c>
      <c r="L176" s="66">
        <f>VLOOKUP(M176,'Age Groups'!B:C,2,FALSE)</f>
        <v>3</v>
      </c>
      <c r="M176" s="66" t="str">
        <f t="shared" si="9"/>
        <v>Sub Juniors</v>
      </c>
      <c r="N176" s="66">
        <f>VLOOKUP(O176,Clubs!D:E,2,FALSE)</f>
        <v>31</v>
      </c>
      <c r="O176" s="66" t="str">
        <f t="shared" si="10"/>
        <v>Para Vista</v>
      </c>
      <c r="P176" s="66" t="str">
        <f t="shared" si="11"/>
        <v xml:space="preserve">                'club_id'      =&gt; 31, // This is Para Vista ###                'age_group_id' =&gt; 3, // This is Sub Juniors ###                'year_id'      =&gt; 1, // This is 2020 ###                'division_id'  =&gt; 3, // This is Div 3 ###            ], [</v>
      </c>
      <c r="Q176" s="66"/>
      <c r="R176" s="66"/>
      <c r="S176" s="66"/>
    </row>
    <row r="177" spans="1:19" s="83" customFormat="1" ht="12.75" customHeight="1" x14ac:dyDescent="0.15">
      <c r="A177" s="66">
        <v>136</v>
      </c>
      <c r="B177" s="66">
        <v>3</v>
      </c>
      <c r="C177" s="66" t="s">
        <v>1092</v>
      </c>
      <c r="D177" s="69" t="s">
        <v>113</v>
      </c>
      <c r="E177" s="122"/>
      <c r="F177" s="69"/>
      <c r="G177" s="69"/>
      <c r="H177" s="66"/>
      <c r="I177" s="66">
        <v>1</v>
      </c>
      <c r="J177" s="66">
        <v>2020</v>
      </c>
      <c r="K177" s="66">
        <f t="shared" si="8"/>
        <v>3</v>
      </c>
      <c r="L177" s="66">
        <f>VLOOKUP(M177,'Age Groups'!B:C,2,FALSE)</f>
        <v>4</v>
      </c>
      <c r="M177" s="66" t="str">
        <f t="shared" si="9"/>
        <v>Juniors</v>
      </c>
      <c r="N177" s="66">
        <f>VLOOKUP(O177,Clubs!D:E,2,FALSE)</f>
        <v>31</v>
      </c>
      <c r="O177" s="66" t="str">
        <f t="shared" si="10"/>
        <v>Para Vista</v>
      </c>
      <c r="P177" s="66" t="str">
        <f t="shared" si="11"/>
        <v xml:space="preserve">                'club_id'      =&gt; 31, // This is Para Vista ###                'age_group_id' =&gt; 4, // This is Juniors ###                'year_id'      =&gt; 1, // This is 2020 ###                'division_id'  =&gt; 3, // This is Div 3 ###            ], [</v>
      </c>
      <c r="Q177" s="66"/>
      <c r="R177" s="66"/>
      <c r="S177" s="66"/>
    </row>
    <row r="178" spans="1:19" s="90" customFormat="1" ht="25" x14ac:dyDescent="0.15">
      <c r="A178" s="66">
        <v>248</v>
      </c>
      <c r="B178" s="122">
        <v>3</v>
      </c>
      <c r="C178" s="66" t="s">
        <v>1090</v>
      </c>
      <c r="D178" s="69" t="s">
        <v>113</v>
      </c>
      <c r="E178" s="126"/>
      <c r="F178" s="71"/>
      <c r="G178" s="69"/>
      <c r="H178" s="66"/>
      <c r="I178" s="66">
        <v>1</v>
      </c>
      <c r="J178" s="66">
        <v>2020</v>
      </c>
      <c r="K178" s="66">
        <f t="shared" si="8"/>
        <v>3</v>
      </c>
      <c r="L178" s="66">
        <f>VLOOKUP(M178,'Age Groups'!B:C,2,FALSE)</f>
        <v>5</v>
      </c>
      <c r="M178" s="66" t="str">
        <f t="shared" si="9"/>
        <v>Intermediates</v>
      </c>
      <c r="N178" s="66">
        <f>VLOOKUP(O178,Clubs!D:E,2,FALSE)</f>
        <v>31</v>
      </c>
      <c r="O178" s="66" t="str">
        <f t="shared" si="10"/>
        <v>Para Vista</v>
      </c>
      <c r="P178" s="66" t="str">
        <f t="shared" si="11"/>
        <v xml:space="preserve">                'club_id'      =&gt; 31, // This is Para Vista ###                'age_group_id' =&gt; 5, // This is Intermediates ###                'year_id'      =&gt; 1, // This is 2020 ###                'division_id'  =&gt; 3, // This is Div 3 ###            ], [</v>
      </c>
      <c r="Q178" s="66"/>
      <c r="R178" s="66"/>
      <c r="S178" s="66"/>
    </row>
    <row r="179" spans="1:19" s="83" customFormat="1" ht="14" customHeight="1" x14ac:dyDescent="0.15">
      <c r="A179" s="66">
        <v>356</v>
      </c>
      <c r="B179" s="66">
        <v>3</v>
      </c>
      <c r="C179" s="66" t="s">
        <v>1091</v>
      </c>
      <c r="D179" s="69" t="s">
        <v>113</v>
      </c>
      <c r="E179" s="134"/>
      <c r="F179" s="69"/>
      <c r="G179" s="71"/>
      <c r="H179" s="66"/>
      <c r="I179" s="66">
        <v>1</v>
      </c>
      <c r="J179" s="66">
        <v>2020</v>
      </c>
      <c r="K179" s="66">
        <f t="shared" si="8"/>
        <v>3</v>
      </c>
      <c r="L179" s="66">
        <f>VLOOKUP(M179,'Age Groups'!B:C,2,FALSE)</f>
        <v>6</v>
      </c>
      <c r="M179" s="66" t="str">
        <f t="shared" si="9"/>
        <v>Seniors</v>
      </c>
      <c r="N179" s="66">
        <f>VLOOKUP(O179,Clubs!D:E,2,FALSE)</f>
        <v>31</v>
      </c>
      <c r="O179" s="66" t="str">
        <f t="shared" si="10"/>
        <v>Para Vista</v>
      </c>
      <c r="P179" s="66" t="str">
        <f t="shared" si="11"/>
        <v xml:space="preserve">                'club_id'      =&gt; 31, // This is Para Vista ###                'age_group_id' =&gt; 6, // This is Seniors ###                'year_id'      =&gt; 1, // This is 2020 ###                'division_id'  =&gt; 3, // This is Div 3 ###            ], [</v>
      </c>
      <c r="Q179" s="66"/>
      <c r="R179" s="66"/>
      <c r="S179" s="66"/>
    </row>
    <row r="180" spans="1:19" s="83" customFormat="1" ht="14" customHeight="1" x14ac:dyDescent="0.15">
      <c r="A180" s="66">
        <v>84</v>
      </c>
      <c r="B180" s="83">
        <v>3</v>
      </c>
      <c r="C180" s="66" t="s">
        <v>1149</v>
      </c>
      <c r="D180" s="86" t="s">
        <v>113</v>
      </c>
      <c r="E180" s="136"/>
      <c r="F180" s="97"/>
      <c r="G180" s="86"/>
      <c r="I180" s="83">
        <v>2</v>
      </c>
      <c r="J180" s="83">
        <v>2021</v>
      </c>
      <c r="K180" s="66">
        <f t="shared" si="8"/>
        <v>3</v>
      </c>
      <c r="L180" s="66">
        <f>VLOOKUP(M180,'Age Groups'!B:C,2,FALSE)</f>
        <v>3</v>
      </c>
      <c r="M180" s="66" t="str">
        <f t="shared" si="9"/>
        <v>Sub Juniors</v>
      </c>
      <c r="N180" s="66">
        <f>VLOOKUP(O180,Clubs!D:E,2,FALSE)</f>
        <v>31</v>
      </c>
      <c r="O180" s="66" t="str">
        <f t="shared" si="10"/>
        <v>Para Vista</v>
      </c>
      <c r="P180" s="66" t="str">
        <f t="shared" si="11"/>
        <v xml:space="preserve">                'club_id'      =&gt; 31, // This is Para Vista ###                'age_group_id' =&gt; 3, // This is Sub Juniors ###                'year_id'      =&gt; 2, // This is 2021 ###                'division_id'  =&gt; 3, // This is Div 3 ###            ], [</v>
      </c>
    </row>
    <row r="181" spans="1:19" s="83" customFormat="1" ht="14" customHeight="1" x14ac:dyDescent="0.15">
      <c r="A181" s="66">
        <v>188</v>
      </c>
      <c r="B181" s="83">
        <v>3</v>
      </c>
      <c r="C181" s="66" t="s">
        <v>1092</v>
      </c>
      <c r="D181" s="86" t="s">
        <v>113</v>
      </c>
      <c r="E181" s="127"/>
      <c r="F181" s="86"/>
      <c r="G181" s="86"/>
      <c r="I181" s="83">
        <v>2</v>
      </c>
      <c r="J181" s="83">
        <v>2021</v>
      </c>
      <c r="K181" s="66">
        <f t="shared" si="8"/>
        <v>3</v>
      </c>
      <c r="L181" s="66">
        <f>VLOOKUP(M181,'Age Groups'!B:C,2,FALSE)</f>
        <v>4</v>
      </c>
      <c r="M181" s="66" t="str">
        <f t="shared" si="9"/>
        <v>Juniors</v>
      </c>
      <c r="N181" s="66">
        <f>VLOOKUP(O181,Clubs!D:E,2,FALSE)</f>
        <v>31</v>
      </c>
      <c r="O181" s="66" t="str">
        <f t="shared" si="10"/>
        <v>Para Vista</v>
      </c>
      <c r="P181" s="66" t="str">
        <f t="shared" si="11"/>
        <v xml:space="preserve">                'club_id'      =&gt; 31, // This is Para Vista ###                'age_group_id' =&gt; 4, // This is Juniors ###                'year_id'      =&gt; 2, // This is 2021 ###                'division_id'  =&gt; 3, // This is Div 3 ###            ], [</v>
      </c>
    </row>
    <row r="182" spans="1:19" s="83" customFormat="1" ht="14" customHeight="1" x14ac:dyDescent="0.15">
      <c r="A182" s="66">
        <v>407</v>
      </c>
      <c r="B182" s="83">
        <v>3</v>
      </c>
      <c r="C182" s="66" t="s">
        <v>1091</v>
      </c>
      <c r="D182" s="86" t="s">
        <v>113</v>
      </c>
      <c r="E182" s="123"/>
      <c r="F182" s="86"/>
      <c r="G182" s="88"/>
      <c r="I182" s="83">
        <v>2</v>
      </c>
      <c r="J182" s="83">
        <v>2021</v>
      </c>
      <c r="K182" s="66">
        <f t="shared" si="8"/>
        <v>3</v>
      </c>
      <c r="L182" s="66">
        <f>VLOOKUP(M182,'Age Groups'!B:C,2,FALSE)</f>
        <v>6</v>
      </c>
      <c r="M182" s="66" t="str">
        <f t="shared" si="9"/>
        <v>Seniors</v>
      </c>
      <c r="N182" s="66">
        <f>VLOOKUP(O182,Clubs!D:E,2,FALSE)</f>
        <v>31</v>
      </c>
      <c r="O182" s="66" t="str">
        <f t="shared" si="10"/>
        <v>Para Vista</v>
      </c>
      <c r="P182" s="66" t="str">
        <f t="shared" si="11"/>
        <v xml:space="preserve">                'club_id'      =&gt; 31, // This is Para Vista ###                'age_group_id' =&gt; 6, // This is Seniors ###                'year_id'      =&gt; 2, // This is 2021 ###                'division_id'  =&gt; 3, // This is Div 3 ###            ], [</v>
      </c>
    </row>
    <row r="183" spans="1:19" s="83" customFormat="1" ht="14" customHeight="1" x14ac:dyDescent="0.15">
      <c r="A183" s="66">
        <v>146</v>
      </c>
      <c r="B183" s="66">
        <v>4</v>
      </c>
      <c r="C183" s="66" t="s">
        <v>1092</v>
      </c>
      <c r="D183" s="74" t="s">
        <v>1007</v>
      </c>
      <c r="E183" s="122"/>
      <c r="F183" s="74"/>
      <c r="G183" s="71"/>
      <c r="H183" s="66"/>
      <c r="I183" s="66">
        <v>1</v>
      </c>
      <c r="J183" s="66">
        <v>2020</v>
      </c>
      <c r="K183" s="66">
        <f t="shared" si="8"/>
        <v>4</v>
      </c>
      <c r="L183" s="66">
        <f>VLOOKUP(M183,'Age Groups'!B:C,2,FALSE)</f>
        <v>4</v>
      </c>
      <c r="M183" s="66" t="str">
        <f t="shared" si="9"/>
        <v>Juniors</v>
      </c>
      <c r="N183" s="66">
        <f>VLOOKUP(O183,Clubs!D:E,2,FALSE)</f>
        <v>32</v>
      </c>
      <c r="O183" s="66" t="str">
        <f t="shared" si="10"/>
        <v>Payton</v>
      </c>
      <c r="P183" s="66" t="str">
        <f t="shared" si="11"/>
        <v xml:space="preserve">                'club_id'      =&gt; 32, // This is Payton ###                'age_group_id' =&gt; 4, // This is Juniors ###                'year_id'      =&gt; 1, // This is 2020 ###                'division_id'  =&gt; 4, // This is Div 4 ###            ], [</v>
      </c>
      <c r="Q183" s="66"/>
      <c r="R183" s="66"/>
      <c r="S183" s="66"/>
    </row>
    <row r="184" spans="1:19" s="83" customFormat="1" ht="14" customHeight="1" x14ac:dyDescent="0.15">
      <c r="A184" s="66">
        <v>256</v>
      </c>
      <c r="B184" s="66">
        <v>4</v>
      </c>
      <c r="C184" s="66" t="s">
        <v>1090</v>
      </c>
      <c r="D184" s="74" t="s">
        <v>1007</v>
      </c>
      <c r="E184" s="122"/>
      <c r="F184" s="156"/>
      <c r="G184" s="71"/>
      <c r="H184" s="66"/>
      <c r="I184" s="66">
        <v>1</v>
      </c>
      <c r="J184" s="66">
        <v>2020</v>
      </c>
      <c r="K184" s="66">
        <f t="shared" si="8"/>
        <v>4</v>
      </c>
      <c r="L184" s="66">
        <f>VLOOKUP(M184,'Age Groups'!B:C,2,FALSE)</f>
        <v>5</v>
      </c>
      <c r="M184" s="66" t="str">
        <f t="shared" si="9"/>
        <v>Intermediates</v>
      </c>
      <c r="N184" s="66">
        <f>VLOOKUP(O184,Clubs!D:E,2,FALSE)</f>
        <v>32</v>
      </c>
      <c r="O184" s="66" t="str">
        <f t="shared" si="10"/>
        <v>Payton</v>
      </c>
      <c r="P184" s="66" t="str">
        <f t="shared" si="11"/>
        <v xml:space="preserve">                'club_id'      =&gt; 32, // This is Payton ###                'age_group_id' =&gt; 5, // This is Intermediates ###                'year_id'      =&gt; 1, // This is 2020 ###                'division_id'  =&gt; 4, // This is Div 4 ###            ], [</v>
      </c>
      <c r="Q184" s="66"/>
      <c r="R184" s="66"/>
      <c r="S184" s="66"/>
    </row>
    <row r="185" spans="1:19" s="90" customFormat="1" ht="25" x14ac:dyDescent="0.15">
      <c r="A185" s="66">
        <v>301</v>
      </c>
      <c r="B185" s="127">
        <v>3</v>
      </c>
      <c r="C185" s="66" t="s">
        <v>1090</v>
      </c>
      <c r="D185" s="97" t="s">
        <v>1007</v>
      </c>
      <c r="E185" s="136"/>
      <c r="F185" s="88"/>
      <c r="G185" s="142"/>
      <c r="H185" s="83"/>
      <c r="I185" s="83">
        <v>2</v>
      </c>
      <c r="J185" s="83">
        <v>2021</v>
      </c>
      <c r="K185" s="66">
        <f t="shared" si="8"/>
        <v>3</v>
      </c>
      <c r="L185" s="66">
        <f>VLOOKUP(M185,'Age Groups'!B:C,2,FALSE)</f>
        <v>5</v>
      </c>
      <c r="M185" s="66" t="str">
        <f t="shared" si="9"/>
        <v>Intermediates</v>
      </c>
      <c r="N185" s="66">
        <f>VLOOKUP(O185,Clubs!D:E,2,FALSE)</f>
        <v>32</v>
      </c>
      <c r="O185" s="66" t="str">
        <f t="shared" si="10"/>
        <v>Payton</v>
      </c>
      <c r="P185" s="66" t="str">
        <f t="shared" si="11"/>
        <v xml:space="preserve">                'club_id'      =&gt; 32, // This is Payton ###                'age_group_id' =&gt; 5, // This is Intermediates ###                'year_id'      =&gt; 2, // This is 2021 ###                'division_id'  =&gt; 3, // This is Div 3 ###            ], [</v>
      </c>
      <c r="Q185" s="83"/>
      <c r="R185" s="83"/>
      <c r="S185" s="83"/>
    </row>
    <row r="186" spans="1:19" s="83" customFormat="1" ht="14" customHeight="1" x14ac:dyDescent="0.15">
      <c r="A186" s="66">
        <v>198</v>
      </c>
      <c r="B186" s="83">
        <v>4</v>
      </c>
      <c r="C186" s="66" t="s">
        <v>1092</v>
      </c>
      <c r="D186" s="97" t="s">
        <v>1007</v>
      </c>
      <c r="E186" s="127"/>
      <c r="F186" s="95"/>
      <c r="G186" s="99"/>
      <c r="I186" s="83">
        <v>2</v>
      </c>
      <c r="J186" s="83">
        <v>2021</v>
      </c>
      <c r="K186" s="66">
        <f t="shared" si="8"/>
        <v>4</v>
      </c>
      <c r="L186" s="66">
        <f>VLOOKUP(M186,'Age Groups'!B:C,2,FALSE)</f>
        <v>4</v>
      </c>
      <c r="M186" s="66" t="str">
        <f t="shared" si="9"/>
        <v>Juniors</v>
      </c>
      <c r="N186" s="66">
        <f>VLOOKUP(O186,Clubs!D:E,2,FALSE)</f>
        <v>32</v>
      </c>
      <c r="O186" s="66" t="str">
        <f t="shared" si="10"/>
        <v>Payton</v>
      </c>
      <c r="P186" s="66" t="str">
        <f t="shared" si="11"/>
        <v xml:space="preserve">                'club_id'      =&gt; 32, // This is Payton ###                'age_group_id' =&gt; 4, // This is Juniors ###                'year_id'      =&gt; 2, // This is 2021 ###                'division_id'  =&gt; 4, // This is Div 4 ###            ], [</v>
      </c>
    </row>
    <row r="187" spans="1:19" s="83" customFormat="1" ht="14" customHeight="1" x14ac:dyDescent="0.2">
      <c r="A187" s="66">
        <v>99</v>
      </c>
      <c r="B187" s="83">
        <v>5</v>
      </c>
      <c r="C187" s="66" t="s">
        <v>1149</v>
      </c>
      <c r="D187" s="88" t="s">
        <v>1007</v>
      </c>
      <c r="E187" s="127"/>
      <c r="F187" s="95"/>
      <c r="G187" s="99"/>
      <c r="I187" s="83">
        <v>2</v>
      </c>
      <c r="J187" s="83">
        <v>2021</v>
      </c>
      <c r="K187" s="66">
        <f t="shared" si="8"/>
        <v>5</v>
      </c>
      <c r="L187" s="66">
        <f>VLOOKUP(M187,'Age Groups'!B:C,2,FALSE)</f>
        <v>3</v>
      </c>
      <c r="M187" s="66" t="str">
        <f t="shared" si="9"/>
        <v>Sub Juniors</v>
      </c>
      <c r="N187" s="66">
        <f>VLOOKUP(O187,Clubs!D:E,2,FALSE)</f>
        <v>32</v>
      </c>
      <c r="O187" s="66" t="str">
        <f t="shared" si="10"/>
        <v>Payton</v>
      </c>
      <c r="P187" s="66" t="str">
        <f t="shared" si="11"/>
        <v xml:space="preserve">                'club_id'      =&gt; 32, // This is Payton ###                'age_group_id' =&gt; 3, // This is Sub Juniors ###                'year_id'      =&gt; 2, // This is 2021 ###                'division_id'  =&gt; 5, // This is Div 5 ###            ], [</v>
      </c>
    </row>
    <row r="188" spans="1:19" s="83" customFormat="1" ht="14" customHeight="1" x14ac:dyDescent="0.15">
      <c r="A188" s="66">
        <v>29</v>
      </c>
      <c r="B188" s="66">
        <v>3</v>
      </c>
      <c r="C188" s="66" t="s">
        <v>1149</v>
      </c>
      <c r="D188" s="69" t="s">
        <v>124</v>
      </c>
      <c r="E188" s="126"/>
      <c r="F188" s="76"/>
      <c r="G188" s="79"/>
      <c r="H188" s="66"/>
      <c r="I188" s="66">
        <v>1</v>
      </c>
      <c r="J188" s="66">
        <v>2020</v>
      </c>
      <c r="K188" s="66">
        <f t="shared" si="8"/>
        <v>3</v>
      </c>
      <c r="L188" s="66">
        <f>VLOOKUP(M188,'Age Groups'!B:C,2,FALSE)</f>
        <v>3</v>
      </c>
      <c r="M188" s="66" t="str">
        <f t="shared" si="9"/>
        <v>Sub Juniors</v>
      </c>
      <c r="N188" s="66">
        <f>VLOOKUP(O188,Clubs!D:E,2,FALSE)</f>
        <v>34</v>
      </c>
      <c r="O188" s="66" t="str">
        <f t="shared" si="10"/>
        <v>Aurora</v>
      </c>
      <c r="P188" s="66" t="str">
        <f t="shared" si="11"/>
        <v xml:space="preserve">                'club_id'      =&gt; 34, // This is Aurora ###                'age_group_id' =&gt; 3, // This is Sub Juniors ###                'year_id'      =&gt; 1, // This is 2020 ###                'division_id'  =&gt; 3, // This is Div 3 ###            ], [</v>
      </c>
      <c r="Q188" s="66"/>
      <c r="R188" s="66"/>
      <c r="S188" s="66"/>
    </row>
    <row r="189" spans="1:19" s="83" customFormat="1" ht="15" customHeight="1" x14ac:dyDescent="0.15">
      <c r="A189" s="66">
        <v>354</v>
      </c>
      <c r="B189" s="66">
        <v>3</v>
      </c>
      <c r="C189" s="66" t="s">
        <v>1091</v>
      </c>
      <c r="D189" s="71" t="s">
        <v>124</v>
      </c>
      <c r="E189" s="134"/>
      <c r="F189" s="79"/>
      <c r="G189" s="80"/>
      <c r="H189" s="66"/>
      <c r="I189" s="66">
        <v>1</v>
      </c>
      <c r="J189" s="66">
        <v>2020</v>
      </c>
      <c r="K189" s="66">
        <f t="shared" si="8"/>
        <v>3</v>
      </c>
      <c r="L189" s="66">
        <f>VLOOKUP(M189,'Age Groups'!B:C,2,FALSE)</f>
        <v>6</v>
      </c>
      <c r="M189" s="66" t="str">
        <f t="shared" si="9"/>
        <v>Seniors</v>
      </c>
      <c r="N189" s="66">
        <f>VLOOKUP(O189,Clubs!D:E,2,FALSE)</f>
        <v>34</v>
      </c>
      <c r="O189" s="66" t="str">
        <f t="shared" si="10"/>
        <v>Aurora</v>
      </c>
      <c r="P189" s="66" t="str">
        <f t="shared" si="11"/>
        <v xml:space="preserve">                'club_id'      =&gt; 34, // This is Aurora ###                'age_group_id' =&gt; 6, // This is Seniors ###                'year_id'      =&gt; 1, // This is 2020 ###                'division_id'  =&gt; 3, // This is Div 3 ###            ], [</v>
      </c>
      <c r="Q189" s="66"/>
      <c r="R189" s="66"/>
      <c r="S189" s="66"/>
    </row>
    <row r="190" spans="1:19" s="83" customFormat="1" ht="14" customHeight="1" x14ac:dyDescent="0.15">
      <c r="A190" s="66">
        <v>143</v>
      </c>
      <c r="B190" s="66">
        <v>4</v>
      </c>
      <c r="C190" s="66" t="s">
        <v>1092</v>
      </c>
      <c r="D190" s="74" t="s">
        <v>124</v>
      </c>
      <c r="E190" s="122"/>
      <c r="F190" s="81"/>
      <c r="G190" s="80"/>
      <c r="H190" s="66"/>
      <c r="I190" s="66">
        <v>1</v>
      </c>
      <c r="J190" s="66">
        <v>2020</v>
      </c>
      <c r="K190" s="66">
        <f t="shared" si="8"/>
        <v>4</v>
      </c>
      <c r="L190" s="66">
        <f>VLOOKUP(M190,'Age Groups'!B:C,2,FALSE)</f>
        <v>4</v>
      </c>
      <c r="M190" s="66" t="str">
        <f t="shared" si="9"/>
        <v>Juniors</v>
      </c>
      <c r="N190" s="66">
        <f>VLOOKUP(O190,Clubs!D:E,2,FALSE)</f>
        <v>34</v>
      </c>
      <c r="O190" s="66" t="str">
        <f t="shared" si="10"/>
        <v>Aurora</v>
      </c>
      <c r="P190" s="66" t="str">
        <f t="shared" si="11"/>
        <v xml:space="preserve">                'club_id'      =&gt; 34, // This is Aurora ###                'age_group_id' =&gt; 4, // This is Juniors ###                'year_id'      =&gt; 1, // This is 2020 ###                'division_id'  =&gt; 4, // This is Div 4 ###            ], [</v>
      </c>
      <c r="Q190" s="66"/>
      <c r="R190" s="66"/>
      <c r="S190" s="66"/>
    </row>
    <row r="191" spans="1:19" s="83" customFormat="1" ht="14" customHeight="1" x14ac:dyDescent="0.15">
      <c r="A191" s="66">
        <v>191</v>
      </c>
      <c r="B191" s="83">
        <v>3</v>
      </c>
      <c r="C191" s="66" t="s">
        <v>1092</v>
      </c>
      <c r="D191" s="100" t="s">
        <v>124</v>
      </c>
      <c r="E191" s="127"/>
      <c r="F191" s="100"/>
      <c r="G191" s="96"/>
      <c r="I191" s="83">
        <v>2</v>
      </c>
      <c r="J191" s="83">
        <v>2021</v>
      </c>
      <c r="K191" s="66">
        <f t="shared" si="8"/>
        <v>3</v>
      </c>
      <c r="L191" s="66">
        <f>VLOOKUP(M191,'Age Groups'!B:C,2,FALSE)</f>
        <v>4</v>
      </c>
      <c r="M191" s="66" t="str">
        <f t="shared" si="9"/>
        <v>Juniors</v>
      </c>
      <c r="N191" s="66">
        <f>VLOOKUP(O191,Clubs!D:E,2,FALSE)</f>
        <v>34</v>
      </c>
      <c r="O191" s="66" t="str">
        <f t="shared" si="10"/>
        <v>Aurora</v>
      </c>
      <c r="P191" s="66" t="str">
        <f t="shared" si="11"/>
        <v xml:space="preserve">                'club_id'      =&gt; 34, // This is Aurora ###                'age_group_id' =&gt; 4, // This is Juniors ###                'year_id'      =&gt; 2, // This is 2021 ###                'division_id'  =&gt; 3, // This is Div 3 ###            ], [</v>
      </c>
    </row>
    <row r="192" spans="1:19" s="83" customFormat="1" ht="14" customHeight="1" x14ac:dyDescent="0.15">
      <c r="A192" s="66">
        <v>406</v>
      </c>
      <c r="B192" s="83">
        <v>3</v>
      </c>
      <c r="C192" s="66" t="s">
        <v>1091</v>
      </c>
      <c r="D192" s="127" t="s">
        <v>124</v>
      </c>
      <c r="E192" s="136"/>
      <c r="F192" s="123"/>
      <c r="G192" s="127"/>
      <c r="I192" s="83">
        <v>2</v>
      </c>
      <c r="J192" s="83">
        <v>2021</v>
      </c>
      <c r="K192" s="66">
        <f t="shared" si="8"/>
        <v>3</v>
      </c>
      <c r="L192" s="66">
        <f>VLOOKUP(M192,'Age Groups'!B:C,2,FALSE)</f>
        <v>6</v>
      </c>
      <c r="M192" s="66" t="str">
        <f t="shared" si="9"/>
        <v>Seniors</v>
      </c>
      <c r="N192" s="66">
        <f>VLOOKUP(O192,Clubs!D:E,2,FALSE)</f>
        <v>34</v>
      </c>
      <c r="O192" s="66" t="str">
        <f t="shared" si="10"/>
        <v>Aurora</v>
      </c>
      <c r="P192" s="66" t="str">
        <f t="shared" si="11"/>
        <v xml:space="preserve">                'club_id'      =&gt; 34, // This is Aurora ###                'age_group_id' =&gt; 6, // This is Seniors ###                'year_id'      =&gt; 2, // This is 2021 ###                'division_id'  =&gt; 3, // This is Div 3 ###            ], [</v>
      </c>
    </row>
    <row r="193" spans="1:19" s="83" customFormat="1" ht="14" customHeight="1" x14ac:dyDescent="0.15">
      <c r="A193" s="66">
        <v>16</v>
      </c>
      <c r="B193" s="66">
        <v>1</v>
      </c>
      <c r="C193" s="66" t="s">
        <v>1149</v>
      </c>
      <c r="D193" s="126" t="s">
        <v>127</v>
      </c>
      <c r="E193" s="126"/>
      <c r="F193" s="152"/>
      <c r="G193" s="126"/>
      <c r="H193" s="66"/>
      <c r="I193" s="66">
        <v>1</v>
      </c>
      <c r="J193" s="66">
        <v>2020</v>
      </c>
      <c r="K193" s="66">
        <f t="shared" si="8"/>
        <v>1</v>
      </c>
      <c r="L193" s="66">
        <f>VLOOKUP(M193,'Age Groups'!B:C,2,FALSE)</f>
        <v>3</v>
      </c>
      <c r="M193" s="66" t="str">
        <f t="shared" si="9"/>
        <v>Sub Juniors</v>
      </c>
      <c r="N193" s="66">
        <f>VLOOKUP(O193,Clubs!D:E,2,FALSE)</f>
        <v>35</v>
      </c>
      <c r="O193" s="66" t="str">
        <f t="shared" si="10"/>
        <v>Highbury</v>
      </c>
      <c r="P193" s="66" t="str">
        <f t="shared" si="11"/>
        <v xml:space="preserve">                'club_id'      =&gt; 35, // This is Highbury ###                'age_group_id' =&gt; 3, // This is Sub Juniors ###                'year_id'      =&gt; 1, // This is 2020 ###                'division_id'  =&gt; 1, // This is Div 1 ###            ], [</v>
      </c>
      <c r="Q193" s="66"/>
      <c r="R193" s="66"/>
      <c r="S193" s="66"/>
    </row>
    <row r="194" spans="1:19" s="90" customFormat="1" ht="25" x14ac:dyDescent="0.15">
      <c r="A194" s="66">
        <v>124</v>
      </c>
      <c r="B194" s="66">
        <v>1</v>
      </c>
      <c r="C194" s="66" t="s">
        <v>1092</v>
      </c>
      <c r="D194" s="126" t="s">
        <v>127</v>
      </c>
      <c r="E194" s="122"/>
      <c r="F194" s="126"/>
      <c r="G194" s="126"/>
      <c r="H194" s="66" t="s">
        <v>1183</v>
      </c>
      <c r="I194" s="66">
        <v>1</v>
      </c>
      <c r="J194" s="66">
        <v>2020</v>
      </c>
      <c r="K194" s="66">
        <f t="shared" ref="K194:K257" si="12">B194</f>
        <v>1</v>
      </c>
      <c r="L194" s="66">
        <f>VLOOKUP(M194,'Age Groups'!B:C,2,FALSE)</f>
        <v>4</v>
      </c>
      <c r="M194" s="66" t="str">
        <f t="shared" ref="M194:M257" si="13">C194</f>
        <v>Juniors</v>
      </c>
      <c r="N194" s="66">
        <f>VLOOKUP(O194,Clubs!D:E,2,FALSE)</f>
        <v>35</v>
      </c>
      <c r="O194" s="66" t="str">
        <f t="shared" ref="O194:O257" si="14">D194</f>
        <v>Highbury</v>
      </c>
      <c r="P194" s="66" t="str">
        <f t="shared" si="11"/>
        <v xml:space="preserve">                'club_id'      =&gt; 35, // This is Highbury ###                'age_group_id' =&gt; 4, // This is Juniors ###                'year_id'      =&gt; 1, // This is 2020 ###                'division_id'  =&gt; 1, // This is Div 1 ###            ], [</v>
      </c>
      <c r="Q194" s="66"/>
      <c r="R194" s="66"/>
      <c r="S194" s="66"/>
    </row>
    <row r="195" spans="1:19" s="83" customFormat="1" ht="14" customHeight="1" x14ac:dyDescent="0.15">
      <c r="A195" s="66">
        <v>340</v>
      </c>
      <c r="B195" s="66">
        <v>1</v>
      </c>
      <c r="C195" s="66" t="s">
        <v>1091</v>
      </c>
      <c r="D195" s="137" t="s">
        <v>127</v>
      </c>
      <c r="E195" s="126"/>
      <c r="F195" s="131"/>
      <c r="G195" s="122"/>
      <c r="H195" s="66"/>
      <c r="I195" s="66">
        <v>1</v>
      </c>
      <c r="J195" s="66">
        <v>2020</v>
      </c>
      <c r="K195" s="66">
        <f t="shared" si="12"/>
        <v>1</v>
      </c>
      <c r="L195" s="66">
        <f>VLOOKUP(M195,'Age Groups'!B:C,2,FALSE)</f>
        <v>6</v>
      </c>
      <c r="M195" s="66" t="str">
        <f t="shared" si="13"/>
        <v>Seniors</v>
      </c>
      <c r="N195" s="66">
        <f>VLOOKUP(O195,Clubs!D:E,2,FALSE)</f>
        <v>35</v>
      </c>
      <c r="O195" s="66" t="str">
        <f t="shared" si="14"/>
        <v>Highbury</v>
      </c>
      <c r="P195" s="66" t="str">
        <f t="shared" ref="P195:P249" si="15">"                'club_id'      =&gt; "&amp;N195&amp;", // This is "&amp;O195&amp;" ###                'age_group_id' =&gt; "&amp;L195&amp;", // This is "&amp;M195&amp;" ###                'year_id'      =&gt; "&amp;I195&amp;", // This is "&amp;J195&amp;" ###                'division_id'  =&gt; "&amp;K195&amp;", // This is Div "&amp;K195&amp;" ###            ], ["</f>
        <v xml:space="preserve">                'club_id'      =&gt; 35, // This is Highbury ###                'age_group_id' =&gt; 6, // This is Seniors ###                'year_id'      =&gt; 1, // This is 2020 ###                'division_id'  =&gt; 1, // This is Div 1 ###            ], [</v>
      </c>
      <c r="Q195" s="66"/>
      <c r="R195" s="66"/>
      <c r="S195" s="66"/>
    </row>
    <row r="196" spans="1:19" s="83" customFormat="1" ht="14" customHeight="1" x14ac:dyDescent="0.15">
      <c r="A196" s="66">
        <v>242</v>
      </c>
      <c r="B196" s="66">
        <v>2</v>
      </c>
      <c r="C196" s="66" t="s">
        <v>1090</v>
      </c>
      <c r="D196" s="137" t="s">
        <v>127</v>
      </c>
      <c r="E196" s="126"/>
      <c r="F196" s="125"/>
      <c r="G196" s="126"/>
      <c r="H196" s="66"/>
      <c r="I196" s="66">
        <v>1</v>
      </c>
      <c r="J196" s="66">
        <v>2020</v>
      </c>
      <c r="K196" s="66">
        <f t="shared" si="12"/>
        <v>2</v>
      </c>
      <c r="L196" s="66">
        <f>VLOOKUP(M196,'Age Groups'!B:C,2,FALSE)</f>
        <v>5</v>
      </c>
      <c r="M196" s="66" t="str">
        <f t="shared" si="13"/>
        <v>Intermediates</v>
      </c>
      <c r="N196" s="66">
        <f>VLOOKUP(O196,Clubs!D:E,2,FALSE)</f>
        <v>35</v>
      </c>
      <c r="O196" s="66" t="str">
        <f t="shared" si="14"/>
        <v>Highbury</v>
      </c>
      <c r="P196" s="66" t="str">
        <f t="shared" si="15"/>
        <v xml:space="preserve">                'club_id'      =&gt; 35, // This is Highbury ###                'age_group_id' =&gt; 5, // This is Intermediates ###                'year_id'      =&gt; 1, // This is 2020 ###                'division_id'  =&gt; 2, // This is Div 2 ###            ], [</v>
      </c>
      <c r="Q196" s="66"/>
      <c r="R196" s="66"/>
      <c r="S196" s="66"/>
    </row>
    <row r="197" spans="1:19" s="83" customFormat="1" ht="14" customHeight="1" x14ac:dyDescent="0.15">
      <c r="A197" s="66">
        <v>68</v>
      </c>
      <c r="B197" s="83">
        <v>1</v>
      </c>
      <c r="C197" s="66" t="s">
        <v>1149</v>
      </c>
      <c r="D197" s="102" t="s">
        <v>127</v>
      </c>
      <c r="E197" s="123"/>
      <c r="F197" s="199"/>
      <c r="G197" s="123"/>
      <c r="I197" s="83">
        <v>2</v>
      </c>
      <c r="J197" s="83">
        <v>2021</v>
      </c>
      <c r="K197" s="66">
        <f t="shared" si="12"/>
        <v>1</v>
      </c>
      <c r="L197" s="66">
        <f>VLOOKUP(M197,'Age Groups'!B:C,2,FALSE)</f>
        <v>3</v>
      </c>
      <c r="M197" s="66" t="str">
        <f t="shared" si="13"/>
        <v>Sub Juniors</v>
      </c>
      <c r="N197" s="66">
        <f>VLOOKUP(O197,Clubs!D:E,2,FALSE)</f>
        <v>35</v>
      </c>
      <c r="O197" s="66" t="str">
        <f t="shared" si="14"/>
        <v>Highbury</v>
      </c>
      <c r="P197" s="66" t="str">
        <f t="shared" si="15"/>
        <v xml:space="preserve">                'club_id'      =&gt; 35, // This is Highbury ###                'age_group_id' =&gt; 3, // This is Sub Juniors ###                'year_id'      =&gt; 2, // This is 2021 ###                'division_id'  =&gt; 1, // This is Div 1 ###            ], [</v>
      </c>
    </row>
    <row r="198" spans="1:19" s="83" customFormat="1" ht="14" customHeight="1" x14ac:dyDescent="0.15">
      <c r="A198" s="66">
        <v>176</v>
      </c>
      <c r="B198" s="83">
        <v>1</v>
      </c>
      <c r="C198" s="66" t="s">
        <v>1092</v>
      </c>
      <c r="D198" s="102" t="s">
        <v>127</v>
      </c>
      <c r="E198" s="127"/>
      <c r="F198" s="92"/>
      <c r="G198" s="123"/>
      <c r="I198" s="83">
        <v>2</v>
      </c>
      <c r="J198" s="83">
        <v>2021</v>
      </c>
      <c r="K198" s="66">
        <f t="shared" si="12"/>
        <v>1</v>
      </c>
      <c r="L198" s="66">
        <f>VLOOKUP(M198,'Age Groups'!B:C,2,FALSE)</f>
        <v>4</v>
      </c>
      <c r="M198" s="66" t="str">
        <f t="shared" si="13"/>
        <v>Juniors</v>
      </c>
      <c r="N198" s="66">
        <f>VLOOKUP(O198,Clubs!D:E,2,FALSE)</f>
        <v>35</v>
      </c>
      <c r="O198" s="66" t="str">
        <f t="shared" si="14"/>
        <v>Highbury</v>
      </c>
      <c r="P198" s="66" t="str">
        <f t="shared" si="15"/>
        <v xml:space="preserve">                'club_id'      =&gt; 35, // This is Highbury ###                'age_group_id' =&gt; 4, // This is Juniors ###                'year_id'      =&gt; 2, // This is 2021 ###                'division_id'  =&gt; 1, // This is Div 1 ###            ], [</v>
      </c>
    </row>
    <row r="199" spans="1:19" s="83" customFormat="1" ht="14" customHeight="1" x14ac:dyDescent="0.15">
      <c r="A199" s="66">
        <v>392</v>
      </c>
      <c r="B199" s="83">
        <v>1</v>
      </c>
      <c r="C199" s="66" t="s">
        <v>1091</v>
      </c>
      <c r="D199" s="102" t="s">
        <v>127</v>
      </c>
      <c r="E199" s="123"/>
      <c r="F199" s="92"/>
      <c r="G199" s="127"/>
      <c r="I199" s="83">
        <v>2</v>
      </c>
      <c r="J199" s="83">
        <v>2021</v>
      </c>
      <c r="K199" s="66">
        <f t="shared" si="12"/>
        <v>1</v>
      </c>
      <c r="L199" s="66">
        <f>VLOOKUP(M199,'Age Groups'!B:C,2,FALSE)</f>
        <v>6</v>
      </c>
      <c r="M199" s="66" t="str">
        <f t="shared" si="13"/>
        <v>Seniors</v>
      </c>
      <c r="N199" s="66">
        <f>VLOOKUP(O199,Clubs!D:E,2,FALSE)</f>
        <v>35</v>
      </c>
      <c r="O199" s="66" t="str">
        <f t="shared" si="14"/>
        <v>Highbury</v>
      </c>
      <c r="P199" s="66" t="str">
        <f t="shared" si="15"/>
        <v xml:space="preserve">                'club_id'      =&gt; 35, // This is Highbury ###                'age_group_id' =&gt; 6, // This is Seniors ###                'year_id'      =&gt; 2, // This is 2021 ###                'division_id'  =&gt; 1, // This is Div 1 ###            ], [</v>
      </c>
    </row>
    <row r="200" spans="1:19" s="83" customFormat="1" ht="14" customHeight="1" x14ac:dyDescent="0.15">
      <c r="A200" s="66">
        <v>294</v>
      </c>
      <c r="B200" s="83">
        <v>2</v>
      </c>
      <c r="C200" s="66" t="s">
        <v>1090</v>
      </c>
      <c r="D200" s="102" t="s">
        <v>127</v>
      </c>
      <c r="E200" s="123"/>
      <c r="F200" s="103"/>
      <c r="G200" s="123"/>
      <c r="I200" s="83">
        <v>2</v>
      </c>
      <c r="J200" s="83">
        <v>2021</v>
      </c>
      <c r="K200" s="66">
        <f t="shared" si="12"/>
        <v>2</v>
      </c>
      <c r="L200" s="66">
        <f>VLOOKUP(M200,'Age Groups'!B:C,2,FALSE)</f>
        <v>5</v>
      </c>
      <c r="M200" s="66" t="str">
        <f t="shared" si="13"/>
        <v>Intermediates</v>
      </c>
      <c r="N200" s="66">
        <f>VLOOKUP(O200,Clubs!D:E,2,FALSE)</f>
        <v>35</v>
      </c>
      <c r="O200" s="66" t="str">
        <f t="shared" si="14"/>
        <v>Highbury</v>
      </c>
      <c r="P200" s="66" t="str">
        <f t="shared" si="15"/>
        <v xml:space="preserve">                'club_id'      =&gt; 35, // This is Highbury ###                'age_group_id' =&gt; 5, // This is Intermediates ###                'year_id'      =&gt; 2, // This is 2021 ###                'division_id'  =&gt; 2, // This is Div 2 ###            ], [</v>
      </c>
    </row>
    <row r="201" spans="1:19" s="83" customFormat="1" x14ac:dyDescent="0.15">
      <c r="A201" s="66">
        <v>11</v>
      </c>
      <c r="B201" s="66">
        <v>0</v>
      </c>
      <c r="C201" s="66" t="s">
        <v>1149</v>
      </c>
      <c r="D201" s="169" t="s">
        <v>131</v>
      </c>
      <c r="E201" s="126"/>
      <c r="F201" s="126"/>
      <c r="G201" s="126"/>
      <c r="H201" s="66"/>
      <c r="I201" s="66">
        <v>1</v>
      </c>
      <c r="J201" s="66">
        <v>2020</v>
      </c>
      <c r="K201" s="66">
        <f t="shared" si="12"/>
        <v>0</v>
      </c>
      <c r="L201" s="66">
        <f>VLOOKUP(M201,'Age Groups'!B:C,2,FALSE)</f>
        <v>3</v>
      </c>
      <c r="M201" s="66" t="str">
        <f t="shared" si="13"/>
        <v>Sub Juniors</v>
      </c>
      <c r="N201" s="66">
        <f>VLOOKUP(O201,Clubs!D:E,2,FALSE)</f>
        <v>36</v>
      </c>
      <c r="O201" s="66" t="str">
        <f t="shared" si="14"/>
        <v>Ridgehaven</v>
      </c>
      <c r="P201" s="66" t="str">
        <f t="shared" si="15"/>
        <v xml:space="preserve">                'club_id'      =&gt; 36, // This is Ridgehaven ###                'age_group_id' =&gt; 3, // This is Sub Juniors ###                'year_id'      =&gt; 1, // This is 2020 ###                'division_id'  =&gt; 0, // This is Div 0 ###            ], [</v>
      </c>
      <c r="Q201" s="66"/>
      <c r="R201" s="66"/>
      <c r="S201" s="66"/>
    </row>
    <row r="202" spans="1:19" s="83" customFormat="1" ht="14" customHeight="1" x14ac:dyDescent="0.15">
      <c r="A202" s="66">
        <v>118</v>
      </c>
      <c r="B202" s="66">
        <v>0</v>
      </c>
      <c r="C202" s="66" t="s">
        <v>1092</v>
      </c>
      <c r="D202" s="79" t="s">
        <v>131</v>
      </c>
      <c r="E202" s="122"/>
      <c r="F202" s="126"/>
      <c r="G202" s="126"/>
      <c r="H202" s="66"/>
      <c r="I202" s="66">
        <v>1</v>
      </c>
      <c r="J202" s="66">
        <v>2020</v>
      </c>
      <c r="K202" s="66">
        <f t="shared" si="12"/>
        <v>0</v>
      </c>
      <c r="L202" s="66">
        <f>VLOOKUP(M202,'Age Groups'!B:C,2,FALSE)</f>
        <v>4</v>
      </c>
      <c r="M202" s="66" t="str">
        <f t="shared" si="13"/>
        <v>Juniors</v>
      </c>
      <c r="N202" s="66">
        <f>VLOOKUP(O202,Clubs!D:E,2,FALSE)</f>
        <v>36</v>
      </c>
      <c r="O202" s="66" t="str">
        <f t="shared" si="14"/>
        <v>Ridgehaven</v>
      </c>
      <c r="P202" s="66" t="str">
        <f t="shared" si="15"/>
        <v xml:space="preserve">                'club_id'      =&gt; 36, // This is Ridgehaven ###                'age_group_id' =&gt; 4, // This is Juniors ###                'year_id'      =&gt; 1, // This is 2020 ###                'division_id'  =&gt; 0, // This is Div 0 ###            ], [</v>
      </c>
      <c r="Q202" s="66"/>
      <c r="R202" s="66"/>
      <c r="S202" s="66"/>
    </row>
    <row r="203" spans="1:19" s="83" customFormat="1" ht="14" customHeight="1" x14ac:dyDescent="0.15">
      <c r="A203" s="66">
        <v>230</v>
      </c>
      <c r="B203" s="66">
        <v>0</v>
      </c>
      <c r="C203" s="66" t="s">
        <v>1090</v>
      </c>
      <c r="D203" s="79" t="s">
        <v>131</v>
      </c>
      <c r="E203" s="126"/>
      <c r="F203" s="122"/>
      <c r="G203" s="126"/>
      <c r="H203" s="66"/>
      <c r="I203" s="66">
        <v>1</v>
      </c>
      <c r="J203" s="66">
        <v>2020</v>
      </c>
      <c r="K203" s="66">
        <f t="shared" si="12"/>
        <v>0</v>
      </c>
      <c r="L203" s="66">
        <f>VLOOKUP(M203,'Age Groups'!B:C,2,FALSE)</f>
        <v>5</v>
      </c>
      <c r="M203" s="66" t="str">
        <f t="shared" si="13"/>
        <v>Intermediates</v>
      </c>
      <c r="N203" s="66">
        <f>VLOOKUP(O203,Clubs!D:E,2,FALSE)</f>
        <v>36</v>
      </c>
      <c r="O203" s="66" t="str">
        <f t="shared" si="14"/>
        <v>Ridgehaven</v>
      </c>
      <c r="P203" s="66" t="str">
        <f t="shared" si="15"/>
        <v xml:space="preserve">                'club_id'      =&gt; 36, // This is Ridgehaven ###                'age_group_id' =&gt; 5, // This is Intermediates ###                'year_id'      =&gt; 1, // This is 2020 ###                'division_id'  =&gt; 0, // This is Div 0 ###            ], [</v>
      </c>
      <c r="Q203" s="66"/>
      <c r="R203" s="66"/>
      <c r="S203" s="66"/>
    </row>
    <row r="204" spans="1:19" s="83" customFormat="1" ht="14" customHeight="1" x14ac:dyDescent="0.15">
      <c r="A204" s="66">
        <v>343</v>
      </c>
      <c r="B204" s="66">
        <v>1</v>
      </c>
      <c r="C204" s="66" t="s">
        <v>1091</v>
      </c>
      <c r="D204" s="79" t="s">
        <v>131</v>
      </c>
      <c r="E204" s="126"/>
      <c r="F204" s="126"/>
      <c r="G204" s="122"/>
      <c r="H204" s="66" t="s">
        <v>1183</v>
      </c>
      <c r="I204" s="66">
        <v>1</v>
      </c>
      <c r="J204" s="66">
        <v>2020</v>
      </c>
      <c r="K204" s="66">
        <f t="shared" si="12"/>
        <v>1</v>
      </c>
      <c r="L204" s="66">
        <f>VLOOKUP(M204,'Age Groups'!B:C,2,FALSE)</f>
        <v>6</v>
      </c>
      <c r="M204" s="66" t="str">
        <f t="shared" si="13"/>
        <v>Seniors</v>
      </c>
      <c r="N204" s="66">
        <f>VLOOKUP(O204,Clubs!D:E,2,FALSE)</f>
        <v>36</v>
      </c>
      <c r="O204" s="66" t="str">
        <f t="shared" si="14"/>
        <v>Ridgehaven</v>
      </c>
      <c r="P204" s="66" t="str">
        <f t="shared" si="15"/>
        <v xml:space="preserve">                'club_id'      =&gt; 36, // This is Ridgehaven ###                'age_group_id' =&gt; 6, // This is Seniors ###                'year_id'      =&gt; 1, // This is 2020 ###                'division_id'  =&gt; 1, // This is Div 1 ###            ], [</v>
      </c>
      <c r="Q204" s="66"/>
      <c r="R204" s="66"/>
      <c r="S204" s="66"/>
    </row>
    <row r="205" spans="1:19" s="83" customFormat="1" ht="14" customHeight="1" x14ac:dyDescent="0.15">
      <c r="A205" s="66">
        <v>63</v>
      </c>
      <c r="B205" s="83">
        <v>0</v>
      </c>
      <c r="C205" s="66" t="s">
        <v>1149</v>
      </c>
      <c r="D205" s="96" t="s">
        <v>131</v>
      </c>
      <c r="E205" s="123"/>
      <c r="F205" s="123"/>
      <c r="G205" s="123"/>
      <c r="I205" s="83">
        <v>2</v>
      </c>
      <c r="J205" s="83">
        <v>2021</v>
      </c>
      <c r="K205" s="66">
        <f t="shared" si="12"/>
        <v>0</v>
      </c>
      <c r="L205" s="66">
        <f>VLOOKUP(M205,'Age Groups'!B:C,2,FALSE)</f>
        <v>3</v>
      </c>
      <c r="M205" s="66" t="str">
        <f t="shared" si="13"/>
        <v>Sub Juniors</v>
      </c>
      <c r="N205" s="66">
        <f>VLOOKUP(O205,Clubs!D:E,2,FALSE)</f>
        <v>36</v>
      </c>
      <c r="O205" s="66" t="str">
        <f t="shared" si="14"/>
        <v>Ridgehaven</v>
      </c>
      <c r="P205" s="66" t="str">
        <f t="shared" si="15"/>
        <v xml:space="preserve">                'club_id'      =&gt; 36, // This is Ridgehaven ###                'age_group_id' =&gt; 3, // This is Sub Juniors ###                'year_id'      =&gt; 2, // This is 2021 ###                'division_id'  =&gt; 0, // This is Div 0 ###            ], [</v>
      </c>
    </row>
    <row r="206" spans="1:19" s="83" customFormat="1" ht="14" customHeight="1" x14ac:dyDescent="0.15">
      <c r="A206" s="66">
        <v>170</v>
      </c>
      <c r="B206" s="127">
        <v>0</v>
      </c>
      <c r="C206" s="66" t="s">
        <v>1092</v>
      </c>
      <c r="D206" s="123" t="s">
        <v>131</v>
      </c>
      <c r="E206" s="127"/>
      <c r="F206" s="123"/>
      <c r="G206" s="123"/>
      <c r="I206" s="83">
        <v>2</v>
      </c>
      <c r="J206" s="83">
        <v>2021</v>
      </c>
      <c r="K206" s="66">
        <f t="shared" si="12"/>
        <v>0</v>
      </c>
      <c r="L206" s="66">
        <f>VLOOKUP(M206,'Age Groups'!B:C,2,FALSE)</f>
        <v>4</v>
      </c>
      <c r="M206" s="66" t="str">
        <f t="shared" si="13"/>
        <v>Juniors</v>
      </c>
      <c r="N206" s="66">
        <f>VLOOKUP(O206,Clubs!D:E,2,FALSE)</f>
        <v>36</v>
      </c>
      <c r="O206" s="66" t="str">
        <f t="shared" si="14"/>
        <v>Ridgehaven</v>
      </c>
      <c r="P206" s="66" t="str">
        <f t="shared" si="15"/>
        <v xml:space="preserve">                'club_id'      =&gt; 36, // This is Ridgehaven ###                'age_group_id' =&gt; 4, // This is Juniors ###                'year_id'      =&gt; 2, // This is 2021 ###                'division_id'  =&gt; 0, // This is Div 0 ###            ], [</v>
      </c>
    </row>
    <row r="207" spans="1:19" s="83" customFormat="1" ht="14" customHeight="1" x14ac:dyDescent="0.15">
      <c r="A207" s="66">
        <v>282</v>
      </c>
      <c r="B207" s="83">
        <v>0</v>
      </c>
      <c r="C207" s="66" t="s">
        <v>1090</v>
      </c>
      <c r="D207" s="123" t="s">
        <v>131</v>
      </c>
      <c r="E207" s="123"/>
      <c r="F207" s="127"/>
      <c r="G207" s="123"/>
      <c r="I207" s="83">
        <v>2</v>
      </c>
      <c r="J207" s="83">
        <v>2021</v>
      </c>
      <c r="K207" s="66">
        <f t="shared" si="12"/>
        <v>0</v>
      </c>
      <c r="L207" s="66">
        <f>VLOOKUP(M207,'Age Groups'!B:C,2,FALSE)</f>
        <v>5</v>
      </c>
      <c r="M207" s="66" t="str">
        <f t="shared" si="13"/>
        <v>Intermediates</v>
      </c>
      <c r="N207" s="66">
        <f>VLOOKUP(O207,Clubs!D:E,2,FALSE)</f>
        <v>36</v>
      </c>
      <c r="O207" s="66" t="str">
        <f t="shared" si="14"/>
        <v>Ridgehaven</v>
      </c>
      <c r="P207" s="66" t="str">
        <f t="shared" si="15"/>
        <v xml:space="preserve">                'club_id'      =&gt; 36, // This is Ridgehaven ###                'age_group_id' =&gt; 5, // This is Intermediates ###                'year_id'      =&gt; 2, // This is 2021 ###                'division_id'  =&gt; 0, // This is Div 0 ###            ], [</v>
      </c>
    </row>
    <row r="208" spans="1:19" s="104" customFormat="1" ht="14" customHeight="1" x14ac:dyDescent="0.15">
      <c r="A208" s="66">
        <v>395</v>
      </c>
      <c r="B208" s="83">
        <v>1</v>
      </c>
      <c r="C208" s="66" t="s">
        <v>1091</v>
      </c>
      <c r="D208" s="123" t="s">
        <v>131</v>
      </c>
      <c r="E208" s="123"/>
      <c r="F208" s="123"/>
      <c r="G208" s="127"/>
      <c r="H208" s="83"/>
      <c r="I208" s="83">
        <v>2</v>
      </c>
      <c r="J208" s="83">
        <v>2021</v>
      </c>
      <c r="K208" s="66">
        <f t="shared" si="12"/>
        <v>1</v>
      </c>
      <c r="L208" s="66">
        <f>VLOOKUP(M208,'Age Groups'!B:C,2,FALSE)</f>
        <v>6</v>
      </c>
      <c r="M208" s="66" t="str">
        <f t="shared" si="13"/>
        <v>Seniors</v>
      </c>
      <c r="N208" s="66">
        <f>VLOOKUP(O208,Clubs!D:E,2,FALSE)</f>
        <v>36</v>
      </c>
      <c r="O208" s="66" t="str">
        <f t="shared" si="14"/>
        <v>Ridgehaven</v>
      </c>
      <c r="P208" s="66" t="str">
        <f t="shared" si="15"/>
        <v xml:space="preserve">                'club_id'      =&gt; 36, // This is Ridgehaven ###                'age_group_id' =&gt; 6, // This is Seniors ###                'year_id'      =&gt; 2, // This is 2021 ###                'division_id'  =&gt; 1, // This is Div 1 ###            ], [</v>
      </c>
      <c r="Q208" s="83"/>
      <c r="R208" s="83"/>
      <c r="S208" s="83"/>
    </row>
    <row r="209" spans="1:19" s="82" customFormat="1" ht="14" customHeight="1" x14ac:dyDescent="0.15">
      <c r="A209" s="66">
        <v>25</v>
      </c>
      <c r="B209" s="66">
        <v>2</v>
      </c>
      <c r="C209" s="66" t="s">
        <v>1149</v>
      </c>
      <c r="D209" s="126" t="s">
        <v>134</v>
      </c>
      <c r="E209" s="126"/>
      <c r="F209" s="126"/>
      <c r="G209" s="126"/>
      <c r="H209" s="66"/>
      <c r="I209" s="66">
        <v>1</v>
      </c>
      <c r="J209" s="66">
        <v>2020</v>
      </c>
      <c r="K209" s="66">
        <f t="shared" si="12"/>
        <v>2</v>
      </c>
      <c r="L209" s="66">
        <f>VLOOKUP(M209,'Age Groups'!B:C,2,FALSE)</f>
        <v>3</v>
      </c>
      <c r="M209" s="66" t="str">
        <f t="shared" si="13"/>
        <v>Sub Juniors</v>
      </c>
      <c r="N209" s="66">
        <f>VLOOKUP(O209,Clubs!D:E,2,FALSE)</f>
        <v>37</v>
      </c>
      <c r="O209" s="66" t="str">
        <f t="shared" si="14"/>
        <v>Windsor</v>
      </c>
      <c r="P209" s="66" t="str">
        <f t="shared" si="15"/>
        <v xml:space="preserve">                'club_id'      =&gt; 37, // This is Windsor ###                'age_group_id' =&gt; 3, // This is Sub Juniors ###                'year_id'      =&gt; 1, // This is 2020 ###                'division_id'  =&gt; 2, // This is Div 2 ###            ], [</v>
      </c>
      <c r="Q209" s="66"/>
      <c r="R209" s="66"/>
      <c r="S209" s="66"/>
    </row>
    <row r="210" spans="1:19" s="82" customFormat="1" ht="14" customHeight="1" x14ac:dyDescent="0.15">
      <c r="A210" s="66">
        <v>132</v>
      </c>
      <c r="B210" s="66">
        <v>2</v>
      </c>
      <c r="C210" s="66" t="s">
        <v>1092</v>
      </c>
      <c r="D210" s="126" t="s">
        <v>134</v>
      </c>
      <c r="E210" s="122"/>
      <c r="F210" s="126"/>
      <c r="G210" s="126"/>
      <c r="H210" s="66"/>
      <c r="I210" s="66">
        <v>1</v>
      </c>
      <c r="J210" s="66">
        <v>2020</v>
      </c>
      <c r="K210" s="66">
        <f t="shared" si="12"/>
        <v>2</v>
      </c>
      <c r="L210" s="66">
        <f>VLOOKUP(M210,'Age Groups'!B:C,2,FALSE)</f>
        <v>4</v>
      </c>
      <c r="M210" s="66" t="str">
        <f t="shared" si="13"/>
        <v>Juniors</v>
      </c>
      <c r="N210" s="66">
        <f>VLOOKUP(O210,Clubs!D:E,2,FALSE)</f>
        <v>37</v>
      </c>
      <c r="O210" s="66" t="str">
        <f t="shared" si="14"/>
        <v>Windsor</v>
      </c>
      <c r="P210" s="66" t="str">
        <f t="shared" si="15"/>
        <v xml:space="preserve">                'club_id'      =&gt; 37, // This is Windsor ###                'age_group_id' =&gt; 4, // This is Juniors ###                'year_id'      =&gt; 1, // This is 2020 ###                'division_id'  =&gt; 2, // This is Div 2 ###            ], [</v>
      </c>
      <c r="Q210" s="66"/>
      <c r="R210" s="66"/>
      <c r="S210" s="66"/>
    </row>
    <row r="211" spans="1:19" s="82" customFormat="1" ht="14" customHeight="1" x14ac:dyDescent="0.15">
      <c r="A211" s="66">
        <v>351</v>
      </c>
      <c r="B211" s="66">
        <v>2</v>
      </c>
      <c r="C211" s="66" t="s">
        <v>1091</v>
      </c>
      <c r="D211" s="126" t="s">
        <v>134</v>
      </c>
      <c r="E211" s="126"/>
      <c r="F211" s="126"/>
      <c r="G211" s="122"/>
      <c r="H211" s="66"/>
      <c r="I211" s="66">
        <v>1</v>
      </c>
      <c r="J211" s="66">
        <v>2020</v>
      </c>
      <c r="K211" s="66">
        <f t="shared" si="12"/>
        <v>2</v>
      </c>
      <c r="L211" s="66">
        <f>VLOOKUP(M211,'Age Groups'!B:C,2,FALSE)</f>
        <v>6</v>
      </c>
      <c r="M211" s="66" t="str">
        <f t="shared" si="13"/>
        <v>Seniors</v>
      </c>
      <c r="N211" s="66">
        <f>VLOOKUP(O211,Clubs!D:E,2,FALSE)</f>
        <v>37</v>
      </c>
      <c r="O211" s="66" t="str">
        <f t="shared" si="14"/>
        <v>Windsor</v>
      </c>
      <c r="P211" s="66" t="str">
        <f t="shared" si="15"/>
        <v xml:space="preserve">                'club_id'      =&gt; 37, // This is Windsor ###                'age_group_id' =&gt; 6, // This is Seniors ###                'year_id'      =&gt; 1, // This is 2020 ###                'division_id'  =&gt; 2, // This is Div 2 ###            ], [</v>
      </c>
      <c r="Q211" s="66"/>
      <c r="R211" s="66"/>
      <c r="S211" s="66"/>
    </row>
    <row r="212" spans="1:19" s="82" customFormat="1" ht="14" customHeight="1" x14ac:dyDescent="0.15">
      <c r="A212" s="66">
        <v>251</v>
      </c>
      <c r="B212" s="66">
        <v>3</v>
      </c>
      <c r="C212" s="66" t="s">
        <v>1090</v>
      </c>
      <c r="D212" s="122" t="s">
        <v>134</v>
      </c>
      <c r="E212" s="134"/>
      <c r="F212" s="122"/>
      <c r="G212" s="122"/>
      <c r="H212" s="66"/>
      <c r="I212" s="66">
        <v>1</v>
      </c>
      <c r="J212" s="66">
        <v>2020</v>
      </c>
      <c r="K212" s="66">
        <f t="shared" si="12"/>
        <v>3</v>
      </c>
      <c r="L212" s="66">
        <f>VLOOKUP(M212,'Age Groups'!B:C,2,FALSE)</f>
        <v>5</v>
      </c>
      <c r="M212" s="66" t="str">
        <f t="shared" si="13"/>
        <v>Intermediates</v>
      </c>
      <c r="N212" s="66">
        <f>VLOOKUP(O212,Clubs!D:E,2,FALSE)</f>
        <v>37</v>
      </c>
      <c r="O212" s="66" t="str">
        <f t="shared" si="14"/>
        <v>Windsor</v>
      </c>
      <c r="P212" s="66" t="str">
        <f t="shared" si="15"/>
        <v xml:space="preserve">                'club_id'      =&gt; 37, // This is Windsor ###                'age_group_id' =&gt; 5, // This is Intermediates ###                'year_id'      =&gt; 1, // This is 2020 ###                'division_id'  =&gt; 3, // This is Div 3 ###            ], [</v>
      </c>
      <c r="Q212" s="66"/>
      <c r="R212" s="66"/>
      <c r="S212" s="66"/>
    </row>
    <row r="213" spans="1:19" s="82" customFormat="1" ht="14" customHeight="1" x14ac:dyDescent="0.15">
      <c r="A213" s="66">
        <v>77</v>
      </c>
      <c r="B213" s="127">
        <v>2</v>
      </c>
      <c r="C213" s="66" t="s">
        <v>1149</v>
      </c>
      <c r="D213" s="123" t="s">
        <v>134</v>
      </c>
      <c r="E213" s="123"/>
      <c r="F213" s="127"/>
      <c r="G213" s="123"/>
      <c r="H213" s="83"/>
      <c r="I213" s="83">
        <v>2</v>
      </c>
      <c r="J213" s="83">
        <v>2021</v>
      </c>
      <c r="K213" s="66">
        <f t="shared" si="12"/>
        <v>2</v>
      </c>
      <c r="L213" s="66">
        <f>VLOOKUP(M213,'Age Groups'!B:C,2,FALSE)</f>
        <v>3</v>
      </c>
      <c r="M213" s="66" t="str">
        <f t="shared" si="13"/>
        <v>Sub Juniors</v>
      </c>
      <c r="N213" s="66">
        <f>VLOOKUP(O213,Clubs!D:E,2,FALSE)</f>
        <v>37</v>
      </c>
      <c r="O213" s="66" t="str">
        <f t="shared" si="14"/>
        <v>Windsor</v>
      </c>
      <c r="P213" s="66" t="str">
        <f t="shared" si="15"/>
        <v xml:space="preserve">                'club_id'      =&gt; 37, // This is Windsor ###                'age_group_id' =&gt; 3, // This is Sub Juniors ###                'year_id'      =&gt; 2, // This is 2021 ###                'division_id'  =&gt; 2, // This is Div 2 ###            ], [</v>
      </c>
      <c r="Q213" s="83"/>
      <c r="R213" s="83"/>
      <c r="S213" s="83"/>
    </row>
    <row r="214" spans="1:19" s="82" customFormat="1" ht="14" customHeight="1" x14ac:dyDescent="0.15">
      <c r="A214" s="66">
        <v>184</v>
      </c>
      <c r="B214" s="83">
        <v>2</v>
      </c>
      <c r="C214" s="66" t="s">
        <v>1092</v>
      </c>
      <c r="D214" s="123" t="s">
        <v>134</v>
      </c>
      <c r="E214" s="127"/>
      <c r="F214" s="127"/>
      <c r="G214" s="123"/>
      <c r="H214" s="83"/>
      <c r="I214" s="83">
        <v>2</v>
      </c>
      <c r="J214" s="83">
        <v>2021</v>
      </c>
      <c r="K214" s="66">
        <f t="shared" si="12"/>
        <v>2</v>
      </c>
      <c r="L214" s="66">
        <f>VLOOKUP(M214,'Age Groups'!B:C,2,FALSE)</f>
        <v>4</v>
      </c>
      <c r="M214" s="66" t="str">
        <f t="shared" si="13"/>
        <v>Juniors</v>
      </c>
      <c r="N214" s="66">
        <f>VLOOKUP(O214,Clubs!D:E,2,FALSE)</f>
        <v>37</v>
      </c>
      <c r="O214" s="66" t="str">
        <f t="shared" si="14"/>
        <v>Windsor</v>
      </c>
      <c r="P214" s="66" t="str">
        <f t="shared" si="15"/>
        <v xml:space="preserve">                'club_id'      =&gt; 37, // This is Windsor ###                'age_group_id' =&gt; 4, // This is Juniors ###                'year_id'      =&gt; 2, // This is 2021 ###                'division_id'  =&gt; 2, // This is Div 2 ###            ], [</v>
      </c>
      <c r="Q214" s="83"/>
      <c r="R214" s="83"/>
      <c r="S214" s="83"/>
    </row>
    <row r="215" spans="1:19" s="82" customFormat="1" ht="14" customHeight="1" x14ac:dyDescent="0.15">
      <c r="A215" s="66">
        <v>296</v>
      </c>
      <c r="B215" s="83">
        <v>2</v>
      </c>
      <c r="C215" s="66" t="s">
        <v>1090</v>
      </c>
      <c r="D215" s="127" t="s">
        <v>134</v>
      </c>
      <c r="E215" s="123"/>
      <c r="F215" s="83"/>
      <c r="G215" s="123"/>
      <c r="H215" s="83"/>
      <c r="I215" s="83">
        <v>2</v>
      </c>
      <c r="J215" s="83">
        <v>2021</v>
      </c>
      <c r="K215" s="66">
        <f t="shared" si="12"/>
        <v>2</v>
      </c>
      <c r="L215" s="66">
        <f>VLOOKUP(M215,'Age Groups'!B:C,2,FALSE)</f>
        <v>5</v>
      </c>
      <c r="M215" s="66" t="str">
        <f t="shared" si="13"/>
        <v>Intermediates</v>
      </c>
      <c r="N215" s="66">
        <f>VLOOKUP(O215,Clubs!D:E,2,FALSE)</f>
        <v>37</v>
      </c>
      <c r="O215" s="66" t="str">
        <f t="shared" si="14"/>
        <v>Windsor</v>
      </c>
      <c r="P215" s="66" t="str">
        <f t="shared" si="15"/>
        <v xml:space="preserve">                'club_id'      =&gt; 37, // This is Windsor ###                'age_group_id' =&gt; 5, // This is Intermediates ###                'year_id'      =&gt; 2, // This is 2021 ###                'division_id'  =&gt; 2, // This is Div 2 ###            ], [</v>
      </c>
      <c r="Q215" s="83"/>
      <c r="R215" s="83"/>
      <c r="S215" s="83"/>
    </row>
    <row r="216" spans="1:19" s="82" customFormat="1" ht="14" customHeight="1" x14ac:dyDescent="0.15">
      <c r="A216" s="66">
        <v>403</v>
      </c>
      <c r="B216" s="83">
        <v>2</v>
      </c>
      <c r="C216" s="66" t="s">
        <v>1091</v>
      </c>
      <c r="D216" s="123" t="s">
        <v>134</v>
      </c>
      <c r="E216" s="123"/>
      <c r="F216" s="127"/>
      <c r="G216" s="127"/>
      <c r="H216" s="83"/>
      <c r="I216" s="83">
        <v>2</v>
      </c>
      <c r="J216" s="83">
        <v>2021</v>
      </c>
      <c r="K216" s="66">
        <f t="shared" si="12"/>
        <v>2</v>
      </c>
      <c r="L216" s="66">
        <f>VLOOKUP(M216,'Age Groups'!B:C,2,FALSE)</f>
        <v>6</v>
      </c>
      <c r="M216" s="66" t="str">
        <f t="shared" si="13"/>
        <v>Seniors</v>
      </c>
      <c r="N216" s="66">
        <f>VLOOKUP(O216,Clubs!D:E,2,FALSE)</f>
        <v>37</v>
      </c>
      <c r="O216" s="66" t="str">
        <f t="shared" si="14"/>
        <v>Windsor</v>
      </c>
      <c r="P216" s="66" t="str">
        <f t="shared" si="15"/>
        <v xml:space="preserve">                'club_id'      =&gt; 37, // This is Windsor ###                'age_group_id' =&gt; 6, // This is Seniors ###                'year_id'      =&gt; 2, // This is 2021 ###                'division_id'  =&gt; 2, // This is Div 2 ###            ], [</v>
      </c>
      <c r="Q216" s="83"/>
      <c r="R216" s="83"/>
      <c r="S216" s="83"/>
    </row>
    <row r="217" spans="1:19" s="82" customFormat="1" ht="14" customHeight="1" x14ac:dyDescent="0.15">
      <c r="A217" s="66">
        <v>137</v>
      </c>
      <c r="B217" s="66">
        <v>3</v>
      </c>
      <c r="C217" s="66" t="s">
        <v>1092</v>
      </c>
      <c r="D217" s="134" t="s">
        <v>137</v>
      </c>
      <c r="E217" s="122"/>
      <c r="F217" s="126"/>
      <c r="G217" s="126"/>
      <c r="H217" s="66"/>
      <c r="I217" s="66">
        <v>1</v>
      </c>
      <c r="J217" s="66">
        <v>2020</v>
      </c>
      <c r="K217" s="66">
        <f t="shared" si="12"/>
        <v>3</v>
      </c>
      <c r="L217" s="66">
        <f>VLOOKUP(M217,'Age Groups'!B:C,2,FALSE)</f>
        <v>4</v>
      </c>
      <c r="M217" s="66" t="str">
        <f t="shared" si="13"/>
        <v>Juniors</v>
      </c>
      <c r="N217" s="66">
        <f>VLOOKUP(O217,Clubs!D:E,2,FALSE)</f>
        <v>38</v>
      </c>
      <c r="O217" s="66" t="str">
        <f t="shared" si="14"/>
        <v>Seaford</v>
      </c>
      <c r="P217" s="66" t="str">
        <f t="shared" si="15"/>
        <v xml:space="preserve">                'club_id'      =&gt; 38, // This is Seaford ###                'age_group_id' =&gt; 4, // This is Juniors ###                'year_id'      =&gt; 1, // This is 2020 ###                'division_id'  =&gt; 3, // This is Div 3 ###            ], [</v>
      </c>
      <c r="Q217" s="66"/>
      <c r="R217" s="66"/>
      <c r="S217" s="66"/>
    </row>
    <row r="218" spans="1:19" s="82" customFormat="1" ht="14" customHeight="1" x14ac:dyDescent="0.15">
      <c r="A218" s="66">
        <v>250</v>
      </c>
      <c r="B218" s="122">
        <v>3</v>
      </c>
      <c r="C218" s="66" t="s">
        <v>1090</v>
      </c>
      <c r="D218" s="126" t="s">
        <v>137</v>
      </c>
      <c r="E218" s="126"/>
      <c r="F218" s="122"/>
      <c r="G218" s="122"/>
      <c r="H218" s="66"/>
      <c r="I218" s="66">
        <v>1</v>
      </c>
      <c r="J218" s="66">
        <v>2020</v>
      </c>
      <c r="K218" s="66">
        <f t="shared" si="12"/>
        <v>3</v>
      </c>
      <c r="L218" s="66">
        <f>VLOOKUP(M218,'Age Groups'!B:C,2,FALSE)</f>
        <v>5</v>
      </c>
      <c r="M218" s="66" t="str">
        <f t="shared" si="13"/>
        <v>Intermediates</v>
      </c>
      <c r="N218" s="66">
        <f>VLOOKUP(O218,Clubs!D:E,2,FALSE)</f>
        <v>38</v>
      </c>
      <c r="O218" s="66" t="str">
        <f t="shared" si="14"/>
        <v>Seaford</v>
      </c>
      <c r="P218" s="66" t="str">
        <f t="shared" si="15"/>
        <v xml:space="preserve">                'club_id'      =&gt; 38, // This is Seaford ###                'age_group_id' =&gt; 5, // This is Intermediates ###                'year_id'      =&gt; 1, // This is 2020 ###                'division_id'  =&gt; 3, // This is Div 3 ###            ], [</v>
      </c>
      <c r="Q218" s="66"/>
      <c r="R218" s="66"/>
      <c r="S218" s="66"/>
    </row>
    <row r="219" spans="1:19" s="82" customFormat="1" ht="14" customHeight="1" x14ac:dyDescent="0.15">
      <c r="A219" s="66">
        <v>358</v>
      </c>
      <c r="B219" s="66">
        <v>3</v>
      </c>
      <c r="C219" s="66" t="s">
        <v>1091</v>
      </c>
      <c r="D219" s="122" t="s">
        <v>137</v>
      </c>
      <c r="E219" s="134"/>
      <c r="F219" s="122"/>
      <c r="G219" s="122"/>
      <c r="H219" s="66"/>
      <c r="I219" s="66">
        <v>1</v>
      </c>
      <c r="J219" s="66">
        <v>2020</v>
      </c>
      <c r="K219" s="66">
        <f t="shared" si="12"/>
        <v>3</v>
      </c>
      <c r="L219" s="66">
        <f>VLOOKUP(M219,'Age Groups'!B:C,2,FALSE)</f>
        <v>6</v>
      </c>
      <c r="M219" s="66" t="str">
        <f t="shared" si="13"/>
        <v>Seniors</v>
      </c>
      <c r="N219" s="66">
        <f>VLOOKUP(O219,Clubs!D:E,2,FALSE)</f>
        <v>38</v>
      </c>
      <c r="O219" s="66" t="str">
        <f t="shared" si="14"/>
        <v>Seaford</v>
      </c>
      <c r="P219" s="66" t="str">
        <f t="shared" si="15"/>
        <v xml:space="preserve">                'club_id'      =&gt; 38, // This is Seaford ###                'age_group_id' =&gt; 6, // This is Seniors ###                'year_id'      =&gt; 1, // This is 2020 ###                'division_id'  =&gt; 3, // This is Div 3 ###            ], [</v>
      </c>
      <c r="Q219" s="66"/>
      <c r="R219" s="66"/>
      <c r="S219" s="66"/>
    </row>
    <row r="220" spans="1:19" s="82" customFormat="1" ht="14" customHeight="1" x14ac:dyDescent="0.15">
      <c r="A220" s="66">
        <v>40</v>
      </c>
      <c r="B220" s="66">
        <v>4</v>
      </c>
      <c r="C220" s="66" t="s">
        <v>1149</v>
      </c>
      <c r="D220" s="126" t="s">
        <v>137</v>
      </c>
      <c r="E220" s="122"/>
      <c r="F220" s="134"/>
      <c r="G220" s="122"/>
      <c r="H220" s="66"/>
      <c r="I220" s="66">
        <v>1</v>
      </c>
      <c r="J220" s="66">
        <v>2020</v>
      </c>
      <c r="K220" s="66">
        <f t="shared" si="12"/>
        <v>4</v>
      </c>
      <c r="L220" s="66">
        <f>VLOOKUP(M220,'Age Groups'!B:C,2,FALSE)</f>
        <v>3</v>
      </c>
      <c r="M220" s="66" t="str">
        <f t="shared" si="13"/>
        <v>Sub Juniors</v>
      </c>
      <c r="N220" s="66">
        <f>VLOOKUP(O220,Clubs!D:E,2,FALSE)</f>
        <v>38</v>
      </c>
      <c r="O220" s="66" t="str">
        <f t="shared" si="14"/>
        <v>Seaford</v>
      </c>
      <c r="P220" s="66" t="str">
        <f t="shared" si="15"/>
        <v xml:space="preserve">                'club_id'      =&gt; 38, // This is Seaford ###                'age_group_id' =&gt; 3, // This is Sub Juniors ###                'year_id'      =&gt; 1, // This is 2020 ###                'division_id'  =&gt; 4, // This is Div 4 ###            ], [</v>
      </c>
      <c r="Q220" s="66"/>
      <c r="R220" s="66"/>
      <c r="S220" s="66"/>
    </row>
    <row r="221" spans="1:19" ht="26.5" customHeight="1" x14ac:dyDescent="0.15">
      <c r="A221" s="66">
        <v>189</v>
      </c>
      <c r="B221" s="83">
        <v>3</v>
      </c>
      <c r="C221" s="66" t="s">
        <v>1092</v>
      </c>
      <c r="D221" s="191" t="s">
        <v>137</v>
      </c>
      <c r="E221" s="151"/>
      <c r="F221" s="150"/>
      <c r="G221" s="183"/>
      <c r="H221" s="83"/>
      <c r="I221" s="83">
        <v>2</v>
      </c>
      <c r="J221" s="83">
        <v>2021</v>
      </c>
      <c r="K221" s="66">
        <f t="shared" si="12"/>
        <v>3</v>
      </c>
      <c r="L221" s="66">
        <f>VLOOKUP(M221,'Age Groups'!B:C,2,FALSE)</f>
        <v>4</v>
      </c>
      <c r="M221" s="66" t="str">
        <f t="shared" si="13"/>
        <v>Juniors</v>
      </c>
      <c r="N221" s="66">
        <f>VLOOKUP(O221,Clubs!D:E,2,FALSE)</f>
        <v>38</v>
      </c>
      <c r="O221" s="66" t="str">
        <f t="shared" si="14"/>
        <v>Seaford</v>
      </c>
      <c r="P221" s="66" t="str">
        <f t="shared" si="15"/>
        <v xml:space="preserve">                'club_id'      =&gt; 38, // This is Seaford ###                'age_group_id' =&gt; 4, // This is Juniors ###                'year_id'      =&gt; 2, // This is 2021 ###                'division_id'  =&gt; 3, // This is Div 3 ###            ], [</v>
      </c>
      <c r="Q221" s="83"/>
      <c r="R221" s="83"/>
      <c r="S221" s="83"/>
    </row>
    <row r="222" spans="1:19" ht="33.75" customHeight="1" x14ac:dyDescent="0.15">
      <c r="A222" s="66">
        <v>300</v>
      </c>
      <c r="B222" s="83">
        <v>3</v>
      </c>
      <c r="C222" s="66" t="s">
        <v>1090</v>
      </c>
      <c r="D222" s="135" t="s">
        <v>137</v>
      </c>
      <c r="E222" s="135"/>
      <c r="F222" s="155"/>
      <c r="G222" s="135"/>
      <c r="H222" s="83"/>
      <c r="I222" s="83">
        <v>2</v>
      </c>
      <c r="J222" s="83">
        <v>2021</v>
      </c>
      <c r="K222" s="66">
        <f t="shared" si="12"/>
        <v>3</v>
      </c>
      <c r="L222" s="66">
        <f>VLOOKUP(M222,'Age Groups'!B:C,2,FALSE)</f>
        <v>5</v>
      </c>
      <c r="M222" s="66" t="str">
        <f t="shared" si="13"/>
        <v>Intermediates</v>
      </c>
      <c r="N222" s="66">
        <f>VLOOKUP(O222,Clubs!D:E,2,FALSE)</f>
        <v>38</v>
      </c>
      <c r="O222" s="66" t="str">
        <f t="shared" si="14"/>
        <v>Seaford</v>
      </c>
      <c r="P222" s="66" t="str">
        <f t="shared" si="15"/>
        <v xml:space="preserve">                'club_id'      =&gt; 38, // This is Seaford ###                'age_group_id' =&gt; 5, // This is Intermediates ###                'year_id'      =&gt; 2, // This is 2021 ###                'division_id'  =&gt; 3, // This is Div 3 ###            ], [</v>
      </c>
      <c r="Q222" s="83"/>
      <c r="R222" s="83"/>
      <c r="S222" s="83"/>
    </row>
    <row r="223" spans="1:19" ht="36.5" customHeight="1" x14ac:dyDescent="0.15">
      <c r="A223" s="66">
        <v>408</v>
      </c>
      <c r="B223" s="127">
        <v>3</v>
      </c>
      <c r="C223" s="66" t="s">
        <v>1091</v>
      </c>
      <c r="D223" s="88" t="s">
        <v>137</v>
      </c>
      <c r="E223" s="97"/>
      <c r="F223" s="136"/>
      <c r="G223" s="88"/>
      <c r="H223" s="83"/>
      <c r="I223" s="83">
        <v>2</v>
      </c>
      <c r="J223" s="83">
        <v>2021</v>
      </c>
      <c r="K223" s="66">
        <f t="shared" si="12"/>
        <v>3</v>
      </c>
      <c r="L223" s="66">
        <f>VLOOKUP(M223,'Age Groups'!B:C,2,FALSE)</f>
        <v>6</v>
      </c>
      <c r="M223" s="66" t="str">
        <f t="shared" si="13"/>
        <v>Seniors</v>
      </c>
      <c r="N223" s="66">
        <f>VLOOKUP(O223,Clubs!D:E,2,FALSE)</f>
        <v>38</v>
      </c>
      <c r="O223" s="66" t="str">
        <f t="shared" si="14"/>
        <v>Seaford</v>
      </c>
      <c r="P223" s="66" t="str">
        <f t="shared" si="15"/>
        <v xml:space="preserve">                'club_id'      =&gt; 38, // This is Seaford ###                'age_group_id' =&gt; 6, // This is Seniors ###                'year_id'      =&gt; 2, // This is 2021 ###                'division_id'  =&gt; 3, // This is Div 3 ###            ], [</v>
      </c>
      <c r="Q223" s="83"/>
      <c r="R223" s="83"/>
      <c r="S223" s="83"/>
    </row>
    <row r="224" spans="1:19" s="68" customFormat="1" ht="25" x14ac:dyDescent="0.15">
      <c r="A224" s="66">
        <v>92</v>
      </c>
      <c r="B224" s="88">
        <v>4</v>
      </c>
      <c r="C224" s="66" t="s">
        <v>1149</v>
      </c>
      <c r="D224" s="86" t="s">
        <v>137</v>
      </c>
      <c r="E224" s="97"/>
      <c r="F224" s="127"/>
      <c r="G224" s="88"/>
      <c r="H224" s="83"/>
      <c r="I224" s="83">
        <v>2</v>
      </c>
      <c r="J224" s="83">
        <v>2021</v>
      </c>
      <c r="K224" s="66">
        <f t="shared" si="12"/>
        <v>4</v>
      </c>
      <c r="L224" s="66">
        <f>VLOOKUP(M224,'Age Groups'!B:C,2,FALSE)</f>
        <v>3</v>
      </c>
      <c r="M224" s="66" t="str">
        <f t="shared" si="13"/>
        <v>Sub Juniors</v>
      </c>
      <c r="N224" s="66">
        <f>VLOOKUP(O224,Clubs!D:E,2,FALSE)</f>
        <v>38</v>
      </c>
      <c r="O224" s="66" t="str">
        <f t="shared" si="14"/>
        <v>Seaford</v>
      </c>
      <c r="P224" s="66" t="str">
        <f t="shared" si="15"/>
        <v xml:space="preserve">                'club_id'      =&gt; 38, // This is Seaford ###                'age_group_id' =&gt; 3, // This is Sub Juniors ###                'year_id'      =&gt; 2, // This is 2021 ###                'division_id'  =&gt; 4, // This is Div 4 ###            ], [</v>
      </c>
      <c r="Q224" s="83"/>
      <c r="R224" s="83"/>
      <c r="S224" s="83"/>
    </row>
    <row r="225" spans="1:19" ht="14" customHeight="1" x14ac:dyDescent="0.15">
      <c r="A225" s="66">
        <v>355</v>
      </c>
      <c r="B225" s="66">
        <v>3</v>
      </c>
      <c r="C225" s="66" t="s">
        <v>1091</v>
      </c>
      <c r="D225" s="69" t="s">
        <v>140</v>
      </c>
      <c r="E225" s="69"/>
      <c r="F225" s="126"/>
      <c r="G225" s="71"/>
      <c r="I225" s="66">
        <v>1</v>
      </c>
      <c r="J225" s="66">
        <v>2020</v>
      </c>
      <c r="K225" s="66">
        <f t="shared" si="12"/>
        <v>3</v>
      </c>
      <c r="L225" s="66">
        <f>VLOOKUP(M225,'Age Groups'!B:C,2,FALSE)</f>
        <v>6</v>
      </c>
      <c r="M225" s="66" t="str">
        <f t="shared" si="13"/>
        <v>Seniors</v>
      </c>
      <c r="N225" s="66">
        <f>VLOOKUP(O225,Clubs!D:E,2,FALSE)</f>
        <v>39</v>
      </c>
      <c r="O225" s="66" t="str">
        <f t="shared" si="14"/>
        <v>Cherum</v>
      </c>
      <c r="P225" s="66" t="str">
        <f t="shared" si="15"/>
        <v xml:space="preserve">                'club_id'      =&gt; 39, // This is Cherum ###                'age_group_id' =&gt; 6, // This is Seniors ###                'year_id'      =&gt; 1, // This is 2020 ###                'division_id'  =&gt; 3, // This is Div 3 ###            ], [</v>
      </c>
    </row>
    <row r="226" spans="1:19" ht="14" customHeight="1" x14ac:dyDescent="0.15">
      <c r="A226" s="66">
        <v>36</v>
      </c>
      <c r="B226" s="66">
        <v>4</v>
      </c>
      <c r="C226" s="66" t="s">
        <v>1149</v>
      </c>
      <c r="D226" s="69" t="s">
        <v>140</v>
      </c>
      <c r="E226" s="74"/>
      <c r="F226" s="134"/>
      <c r="G226" s="71"/>
      <c r="I226" s="66">
        <v>1</v>
      </c>
      <c r="J226" s="66">
        <v>2020</v>
      </c>
      <c r="K226" s="66">
        <f t="shared" si="12"/>
        <v>4</v>
      </c>
      <c r="L226" s="66">
        <f>VLOOKUP(M226,'Age Groups'!B:C,2,FALSE)</f>
        <v>3</v>
      </c>
      <c r="M226" s="66" t="str">
        <f t="shared" si="13"/>
        <v>Sub Juniors</v>
      </c>
      <c r="N226" s="66">
        <f>VLOOKUP(O226,Clubs!D:E,2,FALSE)</f>
        <v>39</v>
      </c>
      <c r="O226" s="66" t="str">
        <f t="shared" si="14"/>
        <v>Cherum</v>
      </c>
      <c r="P226" s="66" t="str">
        <f t="shared" si="15"/>
        <v xml:space="preserve">                'club_id'      =&gt; 39, // This is Cherum ###                'age_group_id' =&gt; 3, // This is Sub Juniors ###                'year_id'      =&gt; 1, // This is 2020 ###                'division_id'  =&gt; 4, // This is Div 4 ###            ], [</v>
      </c>
    </row>
    <row r="227" spans="1:19" ht="14" customHeight="1" x14ac:dyDescent="0.2">
      <c r="A227" s="66">
        <v>152</v>
      </c>
      <c r="B227" s="66">
        <v>5</v>
      </c>
      <c r="C227" s="66" t="s">
        <v>1092</v>
      </c>
      <c r="D227" s="71" t="s">
        <v>140</v>
      </c>
      <c r="E227" s="71"/>
      <c r="F227" s="122"/>
      <c r="G227" s="71"/>
      <c r="I227" s="66">
        <v>1</v>
      </c>
      <c r="J227" s="66">
        <v>2020</v>
      </c>
      <c r="K227" s="66">
        <f t="shared" si="12"/>
        <v>5</v>
      </c>
      <c r="L227" s="66">
        <f>VLOOKUP(M227,'Age Groups'!B:C,2,FALSE)</f>
        <v>4</v>
      </c>
      <c r="M227" s="66" t="str">
        <f t="shared" si="13"/>
        <v>Juniors</v>
      </c>
      <c r="N227" s="66">
        <f>VLOOKUP(O227,Clubs!D:E,2,FALSE)</f>
        <v>39</v>
      </c>
      <c r="O227" s="66" t="str">
        <f t="shared" si="14"/>
        <v>Cherum</v>
      </c>
      <c r="P227" s="66" t="str">
        <f t="shared" si="15"/>
        <v xml:space="preserve">                'club_id'      =&gt; 39, // This is Cherum ###                'age_group_id' =&gt; 4, // This is Juniors ###                'year_id'      =&gt; 1, // This is 2020 ###                'division_id'  =&gt; 5, // This is Div 5 ###            ], [</v>
      </c>
    </row>
    <row r="228" spans="1:19" ht="14" customHeight="1" x14ac:dyDescent="0.15">
      <c r="A228" s="66">
        <v>88</v>
      </c>
      <c r="B228" s="83">
        <v>4</v>
      </c>
      <c r="C228" s="66" t="s">
        <v>1149</v>
      </c>
      <c r="D228" s="86" t="s">
        <v>140</v>
      </c>
      <c r="E228" s="88"/>
      <c r="F228" s="136"/>
      <c r="G228" s="88"/>
      <c r="H228" s="83"/>
      <c r="I228" s="83">
        <v>2</v>
      </c>
      <c r="J228" s="83">
        <v>2021</v>
      </c>
      <c r="K228" s="66">
        <f t="shared" si="12"/>
        <v>4</v>
      </c>
      <c r="L228" s="66">
        <f>VLOOKUP(M228,'Age Groups'!B:C,2,FALSE)</f>
        <v>3</v>
      </c>
      <c r="M228" s="66" t="str">
        <f t="shared" si="13"/>
        <v>Sub Juniors</v>
      </c>
      <c r="N228" s="66">
        <f>VLOOKUP(O228,Clubs!D:E,2,FALSE)</f>
        <v>39</v>
      </c>
      <c r="O228" s="66" t="str">
        <f t="shared" si="14"/>
        <v>Cherum</v>
      </c>
      <c r="P228" s="66" t="str">
        <f t="shared" si="15"/>
        <v xml:space="preserve">                'club_id'      =&gt; 39, // This is Cherum ###                'age_group_id' =&gt; 3, // This is Sub Juniors ###                'year_id'      =&gt; 2, // This is 2021 ###                'division_id'  =&gt; 4, // This is Div 4 ###            ], [</v>
      </c>
      <c r="Q228" s="83"/>
      <c r="R228" s="83"/>
      <c r="S228" s="83"/>
    </row>
    <row r="229" spans="1:19" ht="14" customHeight="1" x14ac:dyDescent="0.2">
      <c r="A229" s="66">
        <v>203</v>
      </c>
      <c r="B229" s="83">
        <v>5</v>
      </c>
      <c r="C229" s="66" t="s">
        <v>1092</v>
      </c>
      <c r="D229" s="127" t="s">
        <v>140</v>
      </c>
      <c r="E229" s="88"/>
      <c r="F229" s="127"/>
      <c r="G229" s="88"/>
      <c r="H229" s="83"/>
      <c r="I229" s="83">
        <v>2</v>
      </c>
      <c r="J229" s="83">
        <v>2021</v>
      </c>
      <c r="K229" s="66">
        <f t="shared" si="12"/>
        <v>5</v>
      </c>
      <c r="L229" s="66">
        <f>VLOOKUP(M229,'Age Groups'!B:C,2,FALSE)</f>
        <v>4</v>
      </c>
      <c r="M229" s="66" t="str">
        <f t="shared" si="13"/>
        <v>Juniors</v>
      </c>
      <c r="N229" s="66">
        <f>VLOOKUP(O229,Clubs!D:E,2,FALSE)</f>
        <v>39</v>
      </c>
      <c r="O229" s="66" t="str">
        <f t="shared" si="14"/>
        <v>Cherum</v>
      </c>
      <c r="P229" s="66" t="str">
        <f t="shared" si="15"/>
        <v xml:space="preserve">                'club_id'      =&gt; 39, // This is Cherum ###                'age_group_id' =&gt; 4, // This is Juniors ###                'year_id'      =&gt; 2, // This is 2021 ###                'division_id'  =&gt; 5, // This is Div 5 ###            ], [</v>
      </c>
      <c r="Q229" s="83"/>
      <c r="R229" s="83"/>
      <c r="S229" s="83"/>
    </row>
    <row r="230" spans="1:19" ht="14" customHeight="1" x14ac:dyDescent="0.15">
      <c r="A230" s="66">
        <v>334</v>
      </c>
      <c r="B230" s="66">
        <v>0</v>
      </c>
      <c r="C230" s="66" t="s">
        <v>1091</v>
      </c>
      <c r="D230" s="126" t="s">
        <v>145</v>
      </c>
      <c r="E230" s="69"/>
      <c r="F230" s="126"/>
      <c r="G230" s="71"/>
      <c r="I230" s="66">
        <v>1</v>
      </c>
      <c r="J230" s="66">
        <v>2020</v>
      </c>
      <c r="K230" s="66">
        <f t="shared" si="12"/>
        <v>0</v>
      </c>
      <c r="L230" s="66">
        <f>VLOOKUP(M230,'Age Groups'!B:C,2,FALSE)</f>
        <v>6</v>
      </c>
      <c r="M230" s="66" t="str">
        <f t="shared" si="13"/>
        <v>Seniors</v>
      </c>
      <c r="N230" s="66">
        <f>VLOOKUP(O230,Clubs!D:E,2,FALSE)</f>
        <v>40</v>
      </c>
      <c r="O230" s="66" t="str">
        <f t="shared" si="14"/>
        <v>Del Sante Gardens</v>
      </c>
      <c r="P230" s="66" t="str">
        <f t="shared" si="15"/>
        <v xml:space="preserve">                'club_id'      =&gt; 40, // This is Del Sante Gardens ###                'age_group_id' =&gt; 6, // This is Seniors ###                'year_id'      =&gt; 1, // This is 2020 ###                'division_id'  =&gt; 0, // This is Div 0 ###            ], [</v>
      </c>
    </row>
    <row r="231" spans="1:19" s="73" customFormat="1" ht="25" x14ac:dyDescent="0.15">
      <c r="A231" s="66">
        <v>15</v>
      </c>
      <c r="B231" s="71">
        <v>1</v>
      </c>
      <c r="C231" s="66" t="s">
        <v>1149</v>
      </c>
      <c r="D231" s="126" t="s">
        <v>145</v>
      </c>
      <c r="E231" s="69"/>
      <c r="F231" s="126"/>
      <c r="G231" s="70"/>
      <c r="H231" s="66"/>
      <c r="I231" s="66">
        <v>1</v>
      </c>
      <c r="J231" s="66">
        <v>2020</v>
      </c>
      <c r="K231" s="66">
        <f t="shared" si="12"/>
        <v>1</v>
      </c>
      <c r="L231" s="66">
        <f>VLOOKUP(M231,'Age Groups'!B:C,2,FALSE)</f>
        <v>3</v>
      </c>
      <c r="M231" s="66" t="str">
        <f t="shared" si="13"/>
        <v>Sub Juniors</v>
      </c>
      <c r="N231" s="66">
        <f>VLOOKUP(O231,Clubs!D:E,2,FALSE)</f>
        <v>40</v>
      </c>
      <c r="O231" s="66" t="str">
        <f t="shared" si="14"/>
        <v>Del Sante Gardens</v>
      </c>
      <c r="P231" s="66" t="str">
        <f t="shared" si="15"/>
        <v xml:space="preserve">                'club_id'      =&gt; 40, // This is Del Sante Gardens ###                'age_group_id' =&gt; 3, // This is Sub Juniors ###                'year_id'      =&gt; 1, // This is 2020 ###                'division_id'  =&gt; 1, // This is Div 1 ###            ], [</v>
      </c>
      <c r="Q231" s="66"/>
      <c r="R231" s="66"/>
      <c r="S231" s="66"/>
    </row>
    <row r="232" spans="1:19" ht="14" customHeight="1" x14ac:dyDescent="0.15">
      <c r="A232" s="66">
        <v>122</v>
      </c>
      <c r="B232" s="66">
        <v>1</v>
      </c>
      <c r="C232" s="66" t="s">
        <v>1092</v>
      </c>
      <c r="D232" s="69" t="s">
        <v>145</v>
      </c>
      <c r="E232" s="71"/>
      <c r="F232" s="126"/>
      <c r="G232" s="70"/>
      <c r="I232" s="66">
        <v>1</v>
      </c>
      <c r="J232" s="66">
        <v>2020</v>
      </c>
      <c r="K232" s="66">
        <f t="shared" si="12"/>
        <v>1</v>
      </c>
      <c r="L232" s="66">
        <f>VLOOKUP(M232,'Age Groups'!B:C,2,FALSE)</f>
        <v>4</v>
      </c>
      <c r="M232" s="66" t="str">
        <f t="shared" si="13"/>
        <v>Juniors</v>
      </c>
      <c r="N232" s="66">
        <f>VLOOKUP(O232,Clubs!D:E,2,FALSE)</f>
        <v>40</v>
      </c>
      <c r="O232" s="66" t="str">
        <f t="shared" si="14"/>
        <v>Del Sante Gardens</v>
      </c>
      <c r="P232" s="66" t="str">
        <f t="shared" si="15"/>
        <v xml:space="preserve">                'club_id'      =&gt; 40, // This is Del Sante Gardens ###                'age_group_id' =&gt; 4, // This is Juniors ###                'year_id'      =&gt; 1, // This is 2020 ###                'division_id'  =&gt; 1, // This is Div 1 ###            ], [</v>
      </c>
    </row>
    <row r="233" spans="1:19" ht="14" customHeight="1" x14ac:dyDescent="0.15">
      <c r="A233" s="66">
        <v>257</v>
      </c>
      <c r="B233" s="66">
        <v>4</v>
      </c>
      <c r="C233" s="66" t="s">
        <v>1090</v>
      </c>
      <c r="D233" s="74" t="s">
        <v>145</v>
      </c>
      <c r="E233" s="69"/>
      <c r="F233" s="122"/>
      <c r="G233" s="71"/>
      <c r="I233" s="66">
        <v>1</v>
      </c>
      <c r="J233" s="66">
        <v>2020</v>
      </c>
      <c r="K233" s="66">
        <f t="shared" si="12"/>
        <v>4</v>
      </c>
      <c r="L233" s="66">
        <f>VLOOKUP(M233,'Age Groups'!B:C,2,FALSE)</f>
        <v>5</v>
      </c>
      <c r="M233" s="66" t="str">
        <f t="shared" si="13"/>
        <v>Intermediates</v>
      </c>
      <c r="N233" s="66">
        <f>VLOOKUP(O233,Clubs!D:E,2,FALSE)</f>
        <v>40</v>
      </c>
      <c r="O233" s="66" t="str">
        <f t="shared" si="14"/>
        <v>Del Sante Gardens</v>
      </c>
      <c r="P233" s="66" t="str">
        <f t="shared" si="15"/>
        <v xml:space="preserve">                'club_id'      =&gt; 40, // This is Del Sante Gardens ###                'age_group_id' =&gt; 5, // This is Intermediates ###                'year_id'      =&gt; 1, // This is 2020 ###                'division_id'  =&gt; 4, // This is Div 4 ###            ], [</v>
      </c>
    </row>
    <row r="234" spans="1:19" ht="14" customHeight="1" x14ac:dyDescent="0.15">
      <c r="A234" s="66">
        <v>386</v>
      </c>
      <c r="B234" s="83">
        <v>0</v>
      </c>
      <c r="C234" s="66" t="s">
        <v>1091</v>
      </c>
      <c r="D234" s="86" t="s">
        <v>145</v>
      </c>
      <c r="E234" s="86"/>
      <c r="F234" s="123"/>
      <c r="G234" s="88"/>
      <c r="H234" s="83"/>
      <c r="I234" s="83">
        <v>2</v>
      </c>
      <c r="J234" s="83">
        <v>2021</v>
      </c>
      <c r="K234" s="66">
        <f t="shared" si="12"/>
        <v>0</v>
      </c>
      <c r="L234" s="66">
        <f>VLOOKUP(M234,'Age Groups'!B:C,2,FALSE)</f>
        <v>6</v>
      </c>
      <c r="M234" s="66" t="str">
        <f t="shared" si="13"/>
        <v>Seniors</v>
      </c>
      <c r="N234" s="66">
        <f>VLOOKUP(O234,Clubs!D:E,2,FALSE)</f>
        <v>40</v>
      </c>
      <c r="O234" s="66" t="str">
        <f t="shared" si="14"/>
        <v>Del Sante Gardens</v>
      </c>
      <c r="P234" s="66" t="str">
        <f t="shared" si="15"/>
        <v xml:space="preserve">                'club_id'      =&gt; 40, // This is Del Sante Gardens ###                'age_group_id' =&gt; 6, // This is Seniors ###                'year_id'      =&gt; 2, // This is 2021 ###                'division_id'  =&gt; 0, // This is Div 0 ###            ], [</v>
      </c>
      <c r="Q234" s="83"/>
      <c r="R234" s="83"/>
      <c r="S234" s="83"/>
    </row>
    <row r="235" spans="1:19" ht="14" customHeight="1" x14ac:dyDescent="0.15">
      <c r="A235" s="66">
        <v>67</v>
      </c>
      <c r="B235" s="83">
        <v>1</v>
      </c>
      <c r="C235" s="66" t="s">
        <v>1149</v>
      </c>
      <c r="D235" s="86" t="s">
        <v>145</v>
      </c>
      <c r="E235" s="86"/>
      <c r="F235" s="123"/>
      <c r="G235" s="87"/>
      <c r="H235" s="83"/>
      <c r="I235" s="83">
        <v>2</v>
      </c>
      <c r="J235" s="83">
        <v>2021</v>
      </c>
      <c r="K235" s="66">
        <f t="shared" si="12"/>
        <v>1</v>
      </c>
      <c r="L235" s="66">
        <f>VLOOKUP(M235,'Age Groups'!B:C,2,FALSE)</f>
        <v>3</v>
      </c>
      <c r="M235" s="66" t="str">
        <f t="shared" si="13"/>
        <v>Sub Juniors</v>
      </c>
      <c r="N235" s="66">
        <f>VLOOKUP(O235,Clubs!D:E,2,FALSE)</f>
        <v>40</v>
      </c>
      <c r="O235" s="66" t="str">
        <f t="shared" si="14"/>
        <v>Del Sante Gardens</v>
      </c>
      <c r="P235" s="66" t="str">
        <f t="shared" si="15"/>
        <v xml:space="preserve">                'club_id'      =&gt; 40, // This is Del Sante Gardens ###                'age_group_id' =&gt; 3, // This is Sub Juniors ###                'year_id'      =&gt; 2, // This is 2021 ###                'division_id'  =&gt; 1, // This is Div 1 ###            ], [</v>
      </c>
      <c r="Q235" s="83"/>
      <c r="R235" s="83"/>
      <c r="S235" s="83"/>
    </row>
    <row r="236" spans="1:19" ht="14" customHeight="1" x14ac:dyDescent="0.15">
      <c r="A236" s="66">
        <v>174</v>
      </c>
      <c r="B236" s="83">
        <v>1</v>
      </c>
      <c r="C236" s="66" t="s">
        <v>1092</v>
      </c>
      <c r="D236" s="86" t="s">
        <v>145</v>
      </c>
      <c r="E236" s="88"/>
      <c r="F236" s="123"/>
      <c r="G236" s="87"/>
      <c r="H236" s="83"/>
      <c r="I236" s="83">
        <v>2</v>
      </c>
      <c r="J236" s="83">
        <v>2021</v>
      </c>
      <c r="K236" s="66">
        <f t="shared" si="12"/>
        <v>1</v>
      </c>
      <c r="L236" s="66">
        <f>VLOOKUP(M236,'Age Groups'!B:C,2,FALSE)</f>
        <v>4</v>
      </c>
      <c r="M236" s="66" t="str">
        <f t="shared" si="13"/>
        <v>Juniors</v>
      </c>
      <c r="N236" s="66">
        <f>VLOOKUP(O236,Clubs!D:E,2,FALSE)</f>
        <v>40</v>
      </c>
      <c r="O236" s="66" t="str">
        <f t="shared" si="14"/>
        <v>Del Sante Gardens</v>
      </c>
      <c r="P236" s="66" t="str">
        <f t="shared" si="15"/>
        <v xml:space="preserve">                'club_id'      =&gt; 40, // This is Del Sante Gardens ###                'age_group_id' =&gt; 4, // This is Juniors ###                'year_id'      =&gt; 2, // This is 2021 ###                'division_id'  =&gt; 1, // This is Div 1 ###            ], [</v>
      </c>
      <c r="Q236" s="83"/>
      <c r="R236" s="83"/>
      <c r="S236" s="83"/>
    </row>
    <row r="237" spans="1:19" ht="12.75" customHeight="1" x14ac:dyDescent="0.15">
      <c r="A237" s="66">
        <v>302</v>
      </c>
      <c r="B237" s="83">
        <v>3</v>
      </c>
      <c r="C237" s="66" t="s">
        <v>1090</v>
      </c>
      <c r="D237" s="97" t="s">
        <v>145</v>
      </c>
      <c r="E237" s="86"/>
      <c r="F237" s="83"/>
      <c r="G237" s="86"/>
      <c r="H237" s="83"/>
      <c r="I237" s="83">
        <v>2</v>
      </c>
      <c r="J237" s="83">
        <v>2021</v>
      </c>
      <c r="K237" s="66">
        <f t="shared" si="12"/>
        <v>3</v>
      </c>
      <c r="L237" s="66">
        <f>VLOOKUP(M237,'Age Groups'!B:C,2,FALSE)</f>
        <v>5</v>
      </c>
      <c r="M237" s="66" t="str">
        <f t="shared" si="13"/>
        <v>Intermediates</v>
      </c>
      <c r="N237" s="66">
        <f>VLOOKUP(O237,Clubs!D:E,2,FALSE)</f>
        <v>40</v>
      </c>
      <c r="O237" s="66" t="str">
        <f t="shared" si="14"/>
        <v>Del Sante Gardens</v>
      </c>
      <c r="P237" s="66" t="str">
        <f t="shared" si="15"/>
        <v xml:space="preserve">                'club_id'      =&gt; 40, // This is Del Sante Gardens ###                'age_group_id' =&gt; 5, // This is Intermediates ###                'year_id'      =&gt; 2, // This is 2021 ###                'division_id'  =&gt; 3, // This is Div 3 ###            ], [</v>
      </c>
      <c r="Q237" s="83"/>
      <c r="R237" s="83"/>
      <c r="S237" s="83"/>
    </row>
    <row r="238" spans="1:19" s="73" customFormat="1" ht="25" x14ac:dyDescent="0.15">
      <c r="A238" s="66">
        <v>18</v>
      </c>
      <c r="B238" s="71">
        <v>1</v>
      </c>
      <c r="C238" s="66" t="s">
        <v>1149</v>
      </c>
      <c r="D238" s="69" t="s">
        <v>149</v>
      </c>
      <c r="E238" s="69"/>
      <c r="F238" s="126"/>
      <c r="G238" s="69"/>
      <c r="H238" s="66" t="s">
        <v>1184</v>
      </c>
      <c r="I238" s="66">
        <v>1</v>
      </c>
      <c r="J238" s="66">
        <v>2020</v>
      </c>
      <c r="K238" s="66">
        <f t="shared" si="12"/>
        <v>1</v>
      </c>
      <c r="L238" s="66">
        <f>VLOOKUP(M238,'Age Groups'!B:C,2,FALSE)</f>
        <v>3</v>
      </c>
      <c r="M238" s="66" t="str">
        <f t="shared" si="13"/>
        <v>Sub Juniors</v>
      </c>
      <c r="N238" s="66">
        <f>VLOOKUP(O238,Clubs!D:E,2,FALSE)</f>
        <v>41</v>
      </c>
      <c r="O238" s="66" t="str">
        <f t="shared" si="14"/>
        <v>Seaton</v>
      </c>
      <c r="P238" s="66" t="str">
        <f t="shared" si="15"/>
        <v xml:space="preserve">                'club_id'      =&gt; 41, // This is Seaton ###                'age_group_id' =&gt; 3, // This is Sub Juniors ###                'year_id'      =&gt; 1, // This is 2020 ###                'division_id'  =&gt; 1, // This is Div 1 ###            ], [</v>
      </c>
      <c r="Q238" s="66"/>
      <c r="R238" s="66"/>
      <c r="S238" s="66"/>
    </row>
    <row r="239" spans="1:19" ht="14" customHeight="1" x14ac:dyDescent="0.15">
      <c r="A239" s="66">
        <v>237</v>
      </c>
      <c r="B239" s="66">
        <v>1</v>
      </c>
      <c r="C239" s="66" t="s">
        <v>1090</v>
      </c>
      <c r="D239" s="69" t="s">
        <v>149</v>
      </c>
      <c r="E239" s="69"/>
      <c r="F239" s="122"/>
      <c r="G239" s="69"/>
      <c r="H239" s="66" t="s">
        <v>1184</v>
      </c>
      <c r="I239" s="66">
        <v>1</v>
      </c>
      <c r="J239" s="66">
        <v>2020</v>
      </c>
      <c r="K239" s="66">
        <f t="shared" si="12"/>
        <v>1</v>
      </c>
      <c r="L239" s="66">
        <f>VLOOKUP(M239,'Age Groups'!B:C,2,FALSE)</f>
        <v>5</v>
      </c>
      <c r="M239" s="66" t="str">
        <f t="shared" si="13"/>
        <v>Intermediates</v>
      </c>
      <c r="N239" s="66">
        <f>VLOOKUP(O239,Clubs!D:E,2,FALSE)</f>
        <v>41</v>
      </c>
      <c r="O239" s="66" t="str">
        <f t="shared" si="14"/>
        <v>Seaton</v>
      </c>
      <c r="P239" s="66" t="str">
        <f t="shared" si="15"/>
        <v xml:space="preserve">                'club_id'      =&gt; 41, // This is Seaton ###                'age_group_id' =&gt; 5, // This is Intermediates ###                'year_id'      =&gt; 1, // This is 2020 ###                'division_id'  =&gt; 1, // This is Div 1 ###            ], [</v>
      </c>
    </row>
    <row r="240" spans="1:19" ht="14" customHeight="1" x14ac:dyDescent="0.15">
      <c r="A240" s="66">
        <v>344</v>
      </c>
      <c r="B240" s="66">
        <v>1</v>
      </c>
      <c r="C240" s="66" t="s">
        <v>1091</v>
      </c>
      <c r="D240" s="69" t="s">
        <v>149</v>
      </c>
      <c r="E240" s="69"/>
      <c r="F240" s="126"/>
      <c r="G240" s="71"/>
      <c r="H240" s="66" t="s">
        <v>1184</v>
      </c>
      <c r="I240" s="66">
        <v>1</v>
      </c>
      <c r="J240" s="66">
        <v>2020</v>
      </c>
      <c r="K240" s="66">
        <f t="shared" si="12"/>
        <v>1</v>
      </c>
      <c r="L240" s="66">
        <f>VLOOKUP(M240,'Age Groups'!B:C,2,FALSE)</f>
        <v>6</v>
      </c>
      <c r="M240" s="66" t="str">
        <f t="shared" si="13"/>
        <v>Seniors</v>
      </c>
      <c r="N240" s="66">
        <f>VLOOKUP(O240,Clubs!D:E,2,FALSE)</f>
        <v>41</v>
      </c>
      <c r="O240" s="66" t="str">
        <f t="shared" si="14"/>
        <v>Seaton</v>
      </c>
      <c r="P240" s="66" t="str">
        <f t="shared" si="15"/>
        <v xml:space="preserve">                'club_id'      =&gt; 41, // This is Seaton ###                'age_group_id' =&gt; 6, // This is Seniors ###                'year_id'      =&gt; 1, // This is 2020 ###                'division_id'  =&gt; 1, // This is Div 1 ###            ], [</v>
      </c>
    </row>
    <row r="241" spans="1:19" ht="14" customHeight="1" x14ac:dyDescent="0.15">
      <c r="A241" s="66">
        <v>131</v>
      </c>
      <c r="B241" s="66">
        <v>2</v>
      </c>
      <c r="C241" s="66" t="s">
        <v>1092</v>
      </c>
      <c r="D241" s="69" t="s">
        <v>149</v>
      </c>
      <c r="E241" s="71"/>
      <c r="F241" s="126"/>
      <c r="G241" s="69"/>
      <c r="H241" s="66" t="s">
        <v>1186</v>
      </c>
      <c r="I241" s="66">
        <v>1</v>
      </c>
      <c r="J241" s="66">
        <v>2020</v>
      </c>
      <c r="K241" s="66">
        <f t="shared" si="12"/>
        <v>2</v>
      </c>
      <c r="L241" s="66">
        <f>VLOOKUP(M241,'Age Groups'!B:C,2,FALSE)</f>
        <v>4</v>
      </c>
      <c r="M241" s="66" t="str">
        <f t="shared" si="13"/>
        <v>Juniors</v>
      </c>
      <c r="N241" s="66">
        <f>VLOOKUP(O241,Clubs!D:E,2,FALSE)</f>
        <v>41</v>
      </c>
      <c r="O241" s="66" t="str">
        <f t="shared" si="14"/>
        <v>Seaton</v>
      </c>
      <c r="P241" s="66" t="str">
        <f t="shared" si="15"/>
        <v xml:space="preserve">                'club_id'      =&gt; 41, // This is Seaton ###                'age_group_id' =&gt; 4, // This is Juniors ###                'year_id'      =&gt; 1, // This is 2020 ###                'division_id'  =&gt; 2, // This is Div 2 ###            ], [</v>
      </c>
    </row>
    <row r="242" spans="1:19" ht="14" customHeight="1" x14ac:dyDescent="0.15">
      <c r="A242" s="66">
        <v>70</v>
      </c>
      <c r="B242" s="83">
        <v>1</v>
      </c>
      <c r="C242" s="66" t="s">
        <v>1149</v>
      </c>
      <c r="D242" s="86" t="s">
        <v>149</v>
      </c>
      <c r="E242" s="86"/>
      <c r="F242" s="123"/>
      <c r="G242" s="86"/>
      <c r="H242" s="83"/>
      <c r="I242" s="83">
        <v>2</v>
      </c>
      <c r="J242" s="83">
        <v>2021</v>
      </c>
      <c r="K242" s="66">
        <f t="shared" si="12"/>
        <v>1</v>
      </c>
      <c r="L242" s="66">
        <f>VLOOKUP(M242,'Age Groups'!B:C,2,FALSE)</f>
        <v>3</v>
      </c>
      <c r="M242" s="66" t="str">
        <f t="shared" si="13"/>
        <v>Sub Juniors</v>
      </c>
      <c r="N242" s="66">
        <f>VLOOKUP(O242,Clubs!D:E,2,FALSE)</f>
        <v>41</v>
      </c>
      <c r="O242" s="66" t="str">
        <f t="shared" si="14"/>
        <v>Seaton</v>
      </c>
      <c r="P242" s="66" t="str">
        <f t="shared" si="15"/>
        <v xml:space="preserve">                'club_id'      =&gt; 41, // This is Seaton ###                'age_group_id' =&gt; 3, // This is Sub Juniors ###                'year_id'      =&gt; 2, // This is 2021 ###                'division_id'  =&gt; 1, // This is Div 1 ###            ], [</v>
      </c>
      <c r="Q242" s="83"/>
      <c r="R242" s="83"/>
      <c r="S242" s="83"/>
    </row>
    <row r="243" spans="1:19" ht="14" customHeight="1" x14ac:dyDescent="0.15">
      <c r="A243" s="66">
        <v>289</v>
      </c>
      <c r="B243" s="83">
        <v>1</v>
      </c>
      <c r="C243" s="66" t="s">
        <v>1090</v>
      </c>
      <c r="D243" s="86" t="s">
        <v>149</v>
      </c>
      <c r="E243" s="86"/>
      <c r="F243" s="127"/>
      <c r="G243" s="86"/>
      <c r="H243" s="83"/>
      <c r="I243" s="83">
        <v>2</v>
      </c>
      <c r="J243" s="83">
        <v>2021</v>
      </c>
      <c r="K243" s="66">
        <f t="shared" si="12"/>
        <v>1</v>
      </c>
      <c r="L243" s="66">
        <f>VLOOKUP(M243,'Age Groups'!B:C,2,FALSE)</f>
        <v>5</v>
      </c>
      <c r="M243" s="66" t="str">
        <f t="shared" si="13"/>
        <v>Intermediates</v>
      </c>
      <c r="N243" s="66">
        <f>VLOOKUP(O243,Clubs!D:E,2,FALSE)</f>
        <v>41</v>
      </c>
      <c r="O243" s="66" t="str">
        <f t="shared" si="14"/>
        <v>Seaton</v>
      </c>
      <c r="P243" s="66" t="str">
        <f t="shared" si="15"/>
        <v xml:space="preserve">                'club_id'      =&gt; 41, // This is Seaton ###                'age_group_id' =&gt; 5, // This is Intermediates ###                'year_id'      =&gt; 2, // This is 2021 ###                'division_id'  =&gt; 1, // This is Div 1 ###            ], [</v>
      </c>
      <c r="Q243" s="83"/>
      <c r="R243" s="83"/>
      <c r="S243" s="83"/>
    </row>
    <row r="244" spans="1:19" ht="14" customHeight="1" x14ac:dyDescent="0.15">
      <c r="A244" s="66">
        <v>396</v>
      </c>
      <c r="B244" s="83">
        <v>1</v>
      </c>
      <c r="C244" s="66" t="s">
        <v>1091</v>
      </c>
      <c r="D244" s="86" t="s">
        <v>149</v>
      </c>
      <c r="E244" s="86"/>
      <c r="F244" s="123"/>
      <c r="G244" s="88"/>
      <c r="H244" s="83"/>
      <c r="I244" s="83">
        <v>2</v>
      </c>
      <c r="J244" s="83">
        <v>2021</v>
      </c>
      <c r="K244" s="66">
        <f t="shared" si="12"/>
        <v>1</v>
      </c>
      <c r="L244" s="66">
        <f>VLOOKUP(M244,'Age Groups'!B:C,2,FALSE)</f>
        <v>6</v>
      </c>
      <c r="M244" s="66" t="str">
        <f t="shared" si="13"/>
        <v>Seniors</v>
      </c>
      <c r="N244" s="66">
        <f>VLOOKUP(O244,Clubs!D:E,2,FALSE)</f>
        <v>41</v>
      </c>
      <c r="O244" s="66" t="str">
        <f t="shared" si="14"/>
        <v>Seaton</v>
      </c>
      <c r="P244" s="66" t="str">
        <f t="shared" si="15"/>
        <v xml:space="preserve">                'club_id'      =&gt; 41, // This is Seaton ###                'age_group_id' =&gt; 6, // This is Seniors ###                'year_id'      =&gt; 2, // This is 2021 ###                'division_id'  =&gt; 1, // This is Div 1 ###            ], [</v>
      </c>
      <c r="Q244" s="83"/>
      <c r="R244" s="83"/>
      <c r="S244" s="83"/>
    </row>
    <row r="245" spans="1:19" s="73" customFormat="1" ht="25" x14ac:dyDescent="0.15">
      <c r="A245" s="66">
        <v>183</v>
      </c>
      <c r="B245" s="88">
        <v>2</v>
      </c>
      <c r="C245" s="66" t="s">
        <v>1092</v>
      </c>
      <c r="D245" s="86" t="s">
        <v>149</v>
      </c>
      <c r="E245" s="88"/>
      <c r="F245" s="123"/>
      <c r="G245" s="86"/>
      <c r="H245" s="83"/>
      <c r="I245" s="83">
        <v>2</v>
      </c>
      <c r="J245" s="83">
        <v>2021</v>
      </c>
      <c r="K245" s="66">
        <f t="shared" si="12"/>
        <v>2</v>
      </c>
      <c r="L245" s="66">
        <f>VLOOKUP(M245,'Age Groups'!B:C,2,FALSE)</f>
        <v>4</v>
      </c>
      <c r="M245" s="66" t="str">
        <f t="shared" si="13"/>
        <v>Juniors</v>
      </c>
      <c r="N245" s="66">
        <f>VLOOKUP(O245,Clubs!D:E,2,FALSE)</f>
        <v>41</v>
      </c>
      <c r="O245" s="66" t="str">
        <f t="shared" si="14"/>
        <v>Seaton</v>
      </c>
      <c r="P245" s="66" t="str">
        <f t="shared" si="15"/>
        <v xml:space="preserve">                'club_id'      =&gt; 41, // This is Seaton ###                'age_group_id' =&gt; 4, // This is Juniors ###                'year_id'      =&gt; 2, // This is 2021 ###                'division_id'  =&gt; 2, // This is Div 2 ###            ], [</v>
      </c>
      <c r="Q245" s="83"/>
      <c r="R245" s="83"/>
      <c r="S245" s="83"/>
    </row>
    <row r="246" spans="1:19" ht="14" customHeight="1" x14ac:dyDescent="0.15">
      <c r="A246" s="66">
        <v>350</v>
      </c>
      <c r="B246" s="66">
        <v>2</v>
      </c>
      <c r="C246" s="66" t="s">
        <v>1091</v>
      </c>
      <c r="D246" s="69" t="s">
        <v>1088</v>
      </c>
      <c r="E246" s="69"/>
      <c r="F246" s="126"/>
      <c r="G246" s="71"/>
      <c r="H246" s="66" t="s">
        <v>1186</v>
      </c>
      <c r="I246" s="66">
        <v>1</v>
      </c>
      <c r="J246" s="66">
        <v>2020</v>
      </c>
      <c r="K246" s="66">
        <f t="shared" si="12"/>
        <v>2</v>
      </c>
      <c r="L246" s="66">
        <f>VLOOKUP(M246,'Age Groups'!B:C,2,FALSE)</f>
        <v>6</v>
      </c>
      <c r="M246" s="66" t="str">
        <f t="shared" si="13"/>
        <v>Seniors</v>
      </c>
      <c r="N246" s="66">
        <f>VLOOKUP(O246,Clubs!D:E,2,FALSE)</f>
        <v>42</v>
      </c>
      <c r="O246" s="66" t="str">
        <f t="shared" si="14"/>
        <v>Seaview</v>
      </c>
      <c r="P246" s="66" t="str">
        <f t="shared" si="15"/>
        <v xml:space="preserve">                'club_id'      =&gt; 42, // This is Seaview ###                'age_group_id' =&gt; 6, // This is Seniors ###                'year_id'      =&gt; 1, // This is 2020 ###                'division_id'  =&gt; 2, // This is Div 2 ###            ], [</v>
      </c>
    </row>
    <row r="247" spans="1:19" ht="14" customHeight="1" x14ac:dyDescent="0.15">
      <c r="A247" s="66">
        <v>41</v>
      </c>
      <c r="B247" s="66">
        <v>4</v>
      </c>
      <c r="C247" s="66" t="s">
        <v>1149</v>
      </c>
      <c r="D247" s="69" t="s">
        <v>1088</v>
      </c>
      <c r="E247" s="71"/>
      <c r="F247" s="134"/>
      <c r="G247" s="71"/>
      <c r="I247" s="66">
        <v>1</v>
      </c>
      <c r="J247" s="66">
        <v>2020</v>
      </c>
      <c r="K247" s="66">
        <f t="shared" si="12"/>
        <v>4</v>
      </c>
      <c r="L247" s="66">
        <f>VLOOKUP(M247,'Age Groups'!B:C,2,FALSE)</f>
        <v>3</v>
      </c>
      <c r="M247" s="66" t="str">
        <f t="shared" si="13"/>
        <v>Sub Juniors</v>
      </c>
      <c r="N247" s="66">
        <f>VLOOKUP(O247,Clubs!D:E,2,FALSE)</f>
        <v>42</v>
      </c>
      <c r="O247" s="66" t="str">
        <f t="shared" si="14"/>
        <v>Seaview</v>
      </c>
      <c r="P247" s="66" t="str">
        <f t="shared" si="15"/>
        <v xml:space="preserve">                'club_id'      =&gt; 42, // This is Seaview ###                'age_group_id' =&gt; 3, // This is Sub Juniors ###                'year_id'      =&gt; 1, // This is 2020 ###                'division_id'  =&gt; 4, // This is Div 4 ###            ], [</v>
      </c>
    </row>
    <row r="248" spans="1:19" ht="14" customHeight="1" x14ac:dyDescent="0.15">
      <c r="A248" s="66">
        <v>402</v>
      </c>
      <c r="B248" s="83">
        <v>2</v>
      </c>
      <c r="C248" s="66" t="s">
        <v>1091</v>
      </c>
      <c r="D248" s="86" t="s">
        <v>1088</v>
      </c>
      <c r="E248" s="86"/>
      <c r="F248" s="123"/>
      <c r="G248" s="88"/>
      <c r="H248" s="83"/>
      <c r="I248" s="83">
        <v>2</v>
      </c>
      <c r="J248" s="83">
        <v>2021</v>
      </c>
      <c r="K248" s="66">
        <f t="shared" si="12"/>
        <v>2</v>
      </c>
      <c r="L248" s="66">
        <f>VLOOKUP(M248,'Age Groups'!B:C,2,FALSE)</f>
        <v>6</v>
      </c>
      <c r="M248" s="66" t="str">
        <f t="shared" si="13"/>
        <v>Seniors</v>
      </c>
      <c r="N248" s="66">
        <f>VLOOKUP(O248,Clubs!D:E,2,FALSE)</f>
        <v>42</v>
      </c>
      <c r="O248" s="66" t="str">
        <f t="shared" si="14"/>
        <v>Seaview</v>
      </c>
      <c r="P248" s="66" t="str">
        <f t="shared" si="15"/>
        <v xml:space="preserve">                'club_id'      =&gt; 42, // This is Seaview ###                'age_group_id' =&gt; 6, // This is Seniors ###                'year_id'      =&gt; 2, // This is 2021 ###                'division_id'  =&gt; 2, // This is Div 2 ###            ], [</v>
      </c>
      <c r="Q248" s="83"/>
      <c r="R248" s="83"/>
      <c r="S248" s="83"/>
    </row>
    <row r="249" spans="1:19" ht="15" customHeight="1" x14ac:dyDescent="0.15">
      <c r="A249" s="66">
        <v>81</v>
      </c>
      <c r="B249" s="83">
        <v>3</v>
      </c>
      <c r="C249" s="66" t="s">
        <v>1149</v>
      </c>
      <c r="D249" s="86" t="s">
        <v>1088</v>
      </c>
      <c r="E249" s="86"/>
      <c r="F249" s="123"/>
      <c r="G249" s="86"/>
      <c r="H249" s="83"/>
      <c r="I249" s="83">
        <v>2</v>
      </c>
      <c r="J249" s="83">
        <v>2021</v>
      </c>
      <c r="K249" s="66">
        <f t="shared" si="12"/>
        <v>3</v>
      </c>
      <c r="L249" s="66">
        <f>VLOOKUP(M249,'Age Groups'!B:C,2,FALSE)</f>
        <v>3</v>
      </c>
      <c r="M249" s="66" t="str">
        <f t="shared" si="13"/>
        <v>Sub Juniors</v>
      </c>
      <c r="N249" s="66">
        <f>VLOOKUP(O249,Clubs!D:E,2,FALSE)</f>
        <v>42</v>
      </c>
      <c r="O249" s="66" t="str">
        <f t="shared" si="14"/>
        <v>Seaview</v>
      </c>
      <c r="P249" s="66" t="str">
        <f t="shared" si="15"/>
        <v xml:space="preserve">                'club_id'      =&gt; 42, // This is Seaview ###                'age_group_id' =&gt; 3, // This is Sub Juniors ###                'year_id'      =&gt; 2, // This is 2021 ###                'division_id'  =&gt; 3, // This is Div 3 ###            ], [</v>
      </c>
      <c r="Q249" s="83"/>
      <c r="R249" s="83"/>
      <c r="S249" s="83"/>
    </row>
    <row r="250" spans="1:19" ht="14" hidden="1" customHeight="1" x14ac:dyDescent="0.2">
      <c r="A250" s="66">
        <v>3</v>
      </c>
      <c r="D250" s="109"/>
      <c r="E250" s="67"/>
      <c r="F250" s="119"/>
      <c r="G250" s="67"/>
      <c r="I250" s="66">
        <v>1</v>
      </c>
      <c r="J250" s="66">
        <v>2020</v>
      </c>
      <c r="K250" s="66">
        <f t="shared" si="12"/>
        <v>0</v>
      </c>
      <c r="L250" s="66" t="e">
        <f>VLOOKUP(M250,'Age Groups'!B:C,2,FALSE)</f>
        <v>#N/A</v>
      </c>
      <c r="M250" s="66">
        <f t="shared" si="13"/>
        <v>0</v>
      </c>
      <c r="N250" s="66" t="e">
        <f>VLOOKUP(O250,Clubs!D:E,2,FALSE)</f>
        <v>#N/A</v>
      </c>
      <c r="O250" s="66">
        <f t="shared" si="14"/>
        <v>0</v>
      </c>
    </row>
    <row r="251" spans="1:19" ht="14" hidden="1" customHeight="1" x14ac:dyDescent="0.2">
      <c r="A251" s="66">
        <v>50</v>
      </c>
      <c r="B251" s="82"/>
      <c r="C251" s="66" t="s">
        <v>1149</v>
      </c>
      <c r="D251" s="77"/>
      <c r="E251" s="71"/>
      <c r="F251" s="122"/>
      <c r="G251" s="78"/>
      <c r="I251" s="66">
        <v>1</v>
      </c>
      <c r="J251" s="66">
        <v>2020</v>
      </c>
      <c r="K251" s="66">
        <f t="shared" si="12"/>
        <v>0</v>
      </c>
      <c r="L251" s="66">
        <f>VLOOKUP(M251,'Age Groups'!B:C,2,FALSE)</f>
        <v>3</v>
      </c>
      <c r="M251" s="66" t="str">
        <f t="shared" si="13"/>
        <v>Sub Juniors</v>
      </c>
      <c r="N251" s="66" t="e">
        <f>VLOOKUP(O251,Clubs!D:E,2,FALSE)</f>
        <v>#N/A</v>
      </c>
      <c r="O251" s="66">
        <f t="shared" si="14"/>
        <v>0</v>
      </c>
    </row>
    <row r="252" spans="1:19" ht="14" hidden="1" customHeight="1" x14ac:dyDescent="0.2">
      <c r="A252" s="66">
        <v>51</v>
      </c>
      <c r="B252" s="166"/>
      <c r="C252" s="66" t="s">
        <v>1149</v>
      </c>
      <c r="D252" s="77"/>
      <c r="E252" s="122"/>
      <c r="F252" s="122"/>
      <c r="G252" s="80"/>
      <c r="I252" s="66">
        <v>1</v>
      </c>
      <c r="J252" s="66">
        <v>2020</v>
      </c>
      <c r="K252" s="66">
        <f t="shared" si="12"/>
        <v>0</v>
      </c>
      <c r="L252" s="66">
        <f>VLOOKUP(M252,'Age Groups'!B:C,2,FALSE)</f>
        <v>3</v>
      </c>
      <c r="M252" s="66" t="str">
        <f t="shared" si="13"/>
        <v>Sub Juniors</v>
      </c>
      <c r="N252" s="66" t="e">
        <f>VLOOKUP(O252,Clubs!D:E,2,FALSE)</f>
        <v>#N/A</v>
      </c>
      <c r="O252" s="66">
        <f t="shared" si="14"/>
        <v>0</v>
      </c>
    </row>
    <row r="253" spans="1:19" ht="14" hidden="1" customHeight="1" x14ac:dyDescent="0.2">
      <c r="A253" s="66">
        <v>110</v>
      </c>
      <c r="B253" s="122"/>
      <c r="D253" s="109"/>
      <c r="E253" s="67"/>
      <c r="F253" s="119"/>
      <c r="G253" s="111"/>
      <c r="I253" s="66">
        <v>1</v>
      </c>
      <c r="J253" s="66">
        <v>2020</v>
      </c>
      <c r="K253" s="66">
        <f t="shared" si="12"/>
        <v>0</v>
      </c>
      <c r="L253" s="66" t="e">
        <f>VLOOKUP(M253,'Age Groups'!B:C,2,FALSE)</f>
        <v>#N/A</v>
      </c>
      <c r="M253" s="66">
        <f t="shared" si="13"/>
        <v>0</v>
      </c>
      <c r="N253" s="66" t="e">
        <f>VLOOKUP(O253,Clubs!D:E,2,FALSE)</f>
        <v>#N/A</v>
      </c>
      <c r="O253" s="66">
        <f t="shared" si="14"/>
        <v>0</v>
      </c>
    </row>
    <row r="254" spans="1:19" s="73" customFormat="1" ht="25" hidden="1" x14ac:dyDescent="0.2">
      <c r="A254" s="66">
        <v>142</v>
      </c>
      <c r="C254" s="66" t="s">
        <v>1092</v>
      </c>
      <c r="D254" s="110"/>
      <c r="E254" s="198"/>
      <c r="F254" s="119"/>
      <c r="G254" s="122"/>
      <c r="I254" s="66">
        <v>1</v>
      </c>
      <c r="J254" s="66">
        <v>2020</v>
      </c>
      <c r="K254" s="66">
        <f t="shared" si="12"/>
        <v>0</v>
      </c>
      <c r="L254" s="66">
        <f>VLOOKUP(M254,'Age Groups'!B:C,2,FALSE)</f>
        <v>4</v>
      </c>
      <c r="M254" s="66" t="str">
        <f t="shared" si="13"/>
        <v>Juniors</v>
      </c>
      <c r="N254" s="66" t="e">
        <f>VLOOKUP(O254,Clubs!D:E,2,FALSE)</f>
        <v>#N/A</v>
      </c>
      <c r="O254" s="66">
        <f t="shared" si="14"/>
        <v>0</v>
      </c>
    </row>
    <row r="255" spans="1:19" ht="14" hidden="1" customHeight="1" x14ac:dyDescent="0.2">
      <c r="A255" s="66">
        <v>149</v>
      </c>
      <c r="B255" s="122"/>
      <c r="C255" s="66" t="s">
        <v>1092</v>
      </c>
      <c r="D255" s="67"/>
      <c r="E255" s="77"/>
      <c r="F255" s="122"/>
      <c r="G255" s="122"/>
      <c r="I255" s="66">
        <v>1</v>
      </c>
      <c r="J255" s="66">
        <v>2020</v>
      </c>
      <c r="K255" s="66">
        <f t="shared" si="12"/>
        <v>0</v>
      </c>
      <c r="L255" s="66">
        <f>VLOOKUP(M255,'Age Groups'!B:C,2,FALSE)</f>
        <v>4</v>
      </c>
      <c r="M255" s="66" t="str">
        <f t="shared" si="13"/>
        <v>Juniors</v>
      </c>
      <c r="N255" s="66" t="e">
        <f>VLOOKUP(O255,Clubs!D:E,2,FALSE)</f>
        <v>#N/A</v>
      </c>
      <c r="O255" s="66">
        <f t="shared" si="14"/>
        <v>0</v>
      </c>
    </row>
    <row r="256" spans="1:19" ht="14" hidden="1" customHeight="1" x14ac:dyDescent="0.2">
      <c r="A256" s="66">
        <v>156</v>
      </c>
      <c r="B256" s="82"/>
      <c r="C256" s="66" t="s">
        <v>1092</v>
      </c>
      <c r="D256" s="140"/>
      <c r="E256" s="121"/>
      <c r="F256" s="122"/>
      <c r="G256" s="122"/>
      <c r="I256" s="66">
        <v>1</v>
      </c>
      <c r="J256" s="66">
        <v>2020</v>
      </c>
      <c r="K256" s="66">
        <f t="shared" si="12"/>
        <v>0</v>
      </c>
      <c r="L256" s="66">
        <f>VLOOKUP(M256,'Age Groups'!B:C,2,FALSE)</f>
        <v>4</v>
      </c>
      <c r="M256" s="66" t="str">
        <f t="shared" si="13"/>
        <v>Juniors</v>
      </c>
      <c r="N256" s="66" t="e">
        <f>VLOOKUP(O256,Clubs!D:E,2,FALSE)</f>
        <v>#N/A</v>
      </c>
      <c r="O256" s="66">
        <f t="shared" si="14"/>
        <v>0</v>
      </c>
    </row>
    <row r="257" spans="1:19" ht="14" hidden="1" customHeight="1" x14ac:dyDescent="0.2">
      <c r="A257" s="66">
        <v>157</v>
      </c>
      <c r="B257" s="82"/>
      <c r="C257" s="66" t="s">
        <v>1092</v>
      </c>
      <c r="D257" s="71"/>
      <c r="E257" s="121"/>
      <c r="F257" s="122"/>
      <c r="G257" s="122"/>
      <c r="I257" s="66">
        <v>1</v>
      </c>
      <c r="J257" s="66">
        <v>2020</v>
      </c>
      <c r="K257" s="66">
        <f t="shared" si="12"/>
        <v>0</v>
      </c>
      <c r="L257" s="66">
        <f>VLOOKUP(M257,'Age Groups'!B:C,2,FALSE)</f>
        <v>4</v>
      </c>
      <c r="M257" s="66" t="str">
        <f t="shared" si="13"/>
        <v>Juniors</v>
      </c>
      <c r="N257" s="66" t="e">
        <f>VLOOKUP(O257,Clubs!D:E,2,FALSE)</f>
        <v>#N/A</v>
      </c>
      <c r="O257" s="66">
        <f t="shared" si="14"/>
        <v>0</v>
      </c>
    </row>
    <row r="258" spans="1:19" ht="14" hidden="1" customHeight="1" x14ac:dyDescent="0.2">
      <c r="A258" s="66">
        <v>158</v>
      </c>
      <c r="B258" s="82"/>
      <c r="C258" s="66" t="s">
        <v>1092</v>
      </c>
      <c r="D258" s="71"/>
      <c r="E258" s="78"/>
      <c r="F258" s="122"/>
      <c r="G258" s="122"/>
      <c r="I258" s="66">
        <v>1</v>
      </c>
      <c r="J258" s="66">
        <v>2020</v>
      </c>
      <c r="K258" s="66">
        <f t="shared" ref="K258:K321" si="16">B258</f>
        <v>0</v>
      </c>
      <c r="L258" s="66">
        <f>VLOOKUP(M258,'Age Groups'!B:C,2,FALSE)</f>
        <v>4</v>
      </c>
      <c r="M258" s="66" t="str">
        <f t="shared" ref="M258:M321" si="17">C258</f>
        <v>Juniors</v>
      </c>
      <c r="N258" s="66" t="e">
        <f>VLOOKUP(O258,Clubs!D:E,2,FALSE)</f>
        <v>#N/A</v>
      </c>
      <c r="O258" s="66">
        <f t="shared" ref="O258:O321" si="18">D258</f>
        <v>0</v>
      </c>
    </row>
    <row r="259" spans="1:19" ht="14" hidden="1" customHeight="1" x14ac:dyDescent="0.2">
      <c r="A259" s="66">
        <v>222</v>
      </c>
      <c r="D259" s="67"/>
      <c r="E259" s="67"/>
      <c r="F259" s="119"/>
      <c r="G259" s="119"/>
      <c r="I259" s="66">
        <v>1</v>
      </c>
      <c r="J259" s="66">
        <v>2020</v>
      </c>
      <c r="K259" s="66">
        <f t="shared" si="16"/>
        <v>0</v>
      </c>
      <c r="L259" s="66" t="e">
        <f>VLOOKUP(M259,'Age Groups'!B:C,2,FALSE)</f>
        <v>#N/A</v>
      </c>
      <c r="M259" s="66">
        <f t="shared" si="17"/>
        <v>0</v>
      </c>
      <c r="N259" s="66" t="e">
        <f>VLOOKUP(O259,Clubs!D:E,2,FALSE)</f>
        <v>#N/A</v>
      </c>
      <c r="O259" s="66">
        <f t="shared" si="18"/>
        <v>0</v>
      </c>
    </row>
    <row r="260" spans="1:19" ht="14" hidden="1" customHeight="1" x14ac:dyDescent="0.2">
      <c r="A260" s="66">
        <v>254</v>
      </c>
      <c r="B260" s="164"/>
      <c r="C260" s="66" t="s">
        <v>1090</v>
      </c>
      <c r="D260" s="67"/>
      <c r="E260" s="111"/>
      <c r="F260" s="164"/>
      <c r="G260" s="122"/>
      <c r="H260" s="73"/>
      <c r="I260" s="66">
        <v>1</v>
      </c>
      <c r="J260" s="66">
        <v>2020</v>
      </c>
      <c r="K260" s="66">
        <f t="shared" si="16"/>
        <v>0</v>
      </c>
      <c r="L260" s="66">
        <f>VLOOKUP(M260,'Age Groups'!B:C,2,FALSE)</f>
        <v>5</v>
      </c>
      <c r="M260" s="66" t="str">
        <f t="shared" si="17"/>
        <v>Intermediates</v>
      </c>
      <c r="N260" s="66" t="e">
        <f>VLOOKUP(O260,Clubs!D:E,2,FALSE)</f>
        <v>#N/A</v>
      </c>
      <c r="O260" s="66">
        <f t="shared" si="18"/>
        <v>0</v>
      </c>
      <c r="P260" s="73"/>
      <c r="Q260" s="73"/>
      <c r="R260" s="73"/>
      <c r="S260" s="73"/>
    </row>
    <row r="261" spans="1:19" ht="25" hidden="1" x14ac:dyDescent="0.2">
      <c r="A261" s="66">
        <v>261</v>
      </c>
      <c r="C261" s="66" t="s">
        <v>1090</v>
      </c>
      <c r="D261" s="122"/>
      <c r="E261" s="111"/>
      <c r="F261" s="122"/>
      <c r="G261" s="122"/>
      <c r="I261" s="66">
        <v>1</v>
      </c>
      <c r="J261" s="66">
        <v>2020</v>
      </c>
      <c r="K261" s="66">
        <f t="shared" si="16"/>
        <v>0</v>
      </c>
      <c r="L261" s="66">
        <f>VLOOKUP(M261,'Age Groups'!B:C,2,FALSE)</f>
        <v>5</v>
      </c>
      <c r="M261" s="66" t="str">
        <f t="shared" si="17"/>
        <v>Intermediates</v>
      </c>
      <c r="N261" s="66" t="e">
        <f>VLOOKUP(O261,Clubs!D:E,2,FALSE)</f>
        <v>#N/A</v>
      </c>
      <c r="O261" s="66">
        <f t="shared" si="18"/>
        <v>0</v>
      </c>
    </row>
    <row r="262" spans="1:19" ht="14" hidden="1" customHeight="1" x14ac:dyDescent="0.2">
      <c r="A262" s="66">
        <v>268</v>
      </c>
      <c r="B262" s="82"/>
      <c r="C262" s="66" t="s">
        <v>1090</v>
      </c>
      <c r="D262" s="122"/>
      <c r="E262" s="80"/>
      <c r="F262" s="166"/>
      <c r="G262" s="122"/>
      <c r="I262" s="66">
        <v>1</v>
      </c>
      <c r="J262" s="66">
        <v>2020</v>
      </c>
      <c r="K262" s="66">
        <f t="shared" si="16"/>
        <v>0</v>
      </c>
      <c r="L262" s="66">
        <f>VLOOKUP(M262,'Age Groups'!B:C,2,FALSE)</f>
        <v>5</v>
      </c>
      <c r="M262" s="66" t="str">
        <f t="shared" si="17"/>
        <v>Intermediates</v>
      </c>
      <c r="N262" s="66" t="e">
        <f>VLOOKUP(O262,Clubs!D:E,2,FALSE)</f>
        <v>#N/A</v>
      </c>
      <c r="O262" s="66">
        <f t="shared" si="18"/>
        <v>0</v>
      </c>
    </row>
    <row r="263" spans="1:19" ht="14" hidden="1" customHeight="1" x14ac:dyDescent="0.2">
      <c r="A263" s="66">
        <v>269</v>
      </c>
      <c r="B263" s="82"/>
      <c r="C263" s="66" t="s">
        <v>1090</v>
      </c>
      <c r="D263" s="122"/>
      <c r="E263" s="80"/>
      <c r="F263" s="166"/>
      <c r="G263" s="122"/>
      <c r="I263" s="66">
        <v>1</v>
      </c>
      <c r="J263" s="66">
        <v>2020</v>
      </c>
      <c r="K263" s="66">
        <f t="shared" si="16"/>
        <v>0</v>
      </c>
      <c r="L263" s="66">
        <f>VLOOKUP(M263,'Age Groups'!B:C,2,FALSE)</f>
        <v>5</v>
      </c>
      <c r="M263" s="66" t="str">
        <f t="shared" si="17"/>
        <v>Intermediates</v>
      </c>
      <c r="N263" s="66" t="e">
        <f>VLOOKUP(O263,Clubs!D:E,2,FALSE)</f>
        <v>#N/A</v>
      </c>
      <c r="O263" s="66">
        <f t="shared" si="18"/>
        <v>0</v>
      </c>
    </row>
    <row r="264" spans="1:19" ht="14" hidden="1" customHeight="1" x14ac:dyDescent="0.2">
      <c r="A264" s="66">
        <v>270</v>
      </c>
      <c r="B264" s="82"/>
      <c r="C264" s="66" t="s">
        <v>1090</v>
      </c>
      <c r="D264" s="122"/>
      <c r="E264" s="80"/>
      <c r="F264" s="166"/>
      <c r="G264" s="122"/>
      <c r="I264" s="66">
        <v>1</v>
      </c>
      <c r="J264" s="66">
        <v>2020</v>
      </c>
      <c r="K264" s="66">
        <f t="shared" si="16"/>
        <v>0</v>
      </c>
      <c r="L264" s="66">
        <f>VLOOKUP(M264,'Age Groups'!B:C,2,FALSE)</f>
        <v>5</v>
      </c>
      <c r="M264" s="66" t="str">
        <f t="shared" si="17"/>
        <v>Intermediates</v>
      </c>
      <c r="N264" s="66" t="e">
        <f>VLOOKUP(O264,Clubs!D:E,2,FALSE)</f>
        <v>#N/A</v>
      </c>
      <c r="O264" s="66">
        <f t="shared" si="18"/>
        <v>0</v>
      </c>
    </row>
    <row r="265" spans="1:19" ht="14" hidden="1" customHeight="1" x14ac:dyDescent="0.2">
      <c r="A265" s="66">
        <v>329</v>
      </c>
      <c r="D265" s="119"/>
      <c r="E265" s="111"/>
      <c r="F265" s="119"/>
      <c r="G265" s="119"/>
      <c r="I265" s="66">
        <v>1</v>
      </c>
      <c r="J265" s="66">
        <v>2020</v>
      </c>
      <c r="K265" s="66">
        <f t="shared" si="16"/>
        <v>0</v>
      </c>
      <c r="L265" s="66" t="e">
        <f>VLOOKUP(M265,'Age Groups'!B:C,2,FALSE)</f>
        <v>#N/A</v>
      </c>
      <c r="M265" s="66">
        <f t="shared" si="17"/>
        <v>0</v>
      </c>
      <c r="N265" s="66" t="e">
        <f>VLOOKUP(O265,Clubs!D:E,2,FALSE)</f>
        <v>#N/A</v>
      </c>
      <c r="O265" s="66">
        <f t="shared" si="18"/>
        <v>0</v>
      </c>
    </row>
    <row r="266" spans="1:19" ht="14" hidden="1" customHeight="1" x14ac:dyDescent="0.2">
      <c r="A266" s="66">
        <v>361</v>
      </c>
      <c r="B266" s="73"/>
      <c r="C266" s="66" t="s">
        <v>1091</v>
      </c>
      <c r="D266" s="122"/>
      <c r="E266" s="111"/>
      <c r="F266" s="119"/>
      <c r="G266" s="164"/>
      <c r="H266" s="73"/>
      <c r="I266" s="66">
        <v>1</v>
      </c>
      <c r="J266" s="66">
        <v>2020</v>
      </c>
      <c r="K266" s="66">
        <f t="shared" si="16"/>
        <v>0</v>
      </c>
      <c r="L266" s="66">
        <f>VLOOKUP(M266,'Age Groups'!B:C,2,FALSE)</f>
        <v>6</v>
      </c>
      <c r="M266" s="66" t="str">
        <f t="shared" si="17"/>
        <v>Seniors</v>
      </c>
      <c r="N266" s="66" t="e">
        <f>VLOOKUP(O266,Clubs!D:E,2,FALSE)</f>
        <v>#N/A</v>
      </c>
      <c r="O266" s="66">
        <f t="shared" si="18"/>
        <v>0</v>
      </c>
      <c r="P266" s="73"/>
      <c r="Q266" s="73"/>
      <c r="R266" s="73"/>
      <c r="S266" s="73"/>
    </row>
    <row r="267" spans="1:19" ht="14" hidden="1" customHeight="1" x14ac:dyDescent="0.2">
      <c r="A267" s="66">
        <v>368</v>
      </c>
      <c r="B267" s="122"/>
      <c r="C267" s="66" t="s">
        <v>1091</v>
      </c>
      <c r="D267" s="122"/>
      <c r="E267" s="111"/>
      <c r="F267" s="122"/>
      <c r="G267" s="122"/>
      <c r="I267" s="66">
        <v>1</v>
      </c>
      <c r="J267" s="66">
        <v>2020</v>
      </c>
      <c r="K267" s="66">
        <f t="shared" si="16"/>
        <v>0</v>
      </c>
      <c r="L267" s="66">
        <f>VLOOKUP(M267,'Age Groups'!B:C,2,FALSE)</f>
        <v>6</v>
      </c>
      <c r="M267" s="66" t="str">
        <f t="shared" si="17"/>
        <v>Seniors</v>
      </c>
      <c r="N267" s="66" t="e">
        <f>VLOOKUP(O267,Clubs!D:E,2,FALSE)</f>
        <v>#N/A</v>
      </c>
      <c r="O267" s="66">
        <f t="shared" si="18"/>
        <v>0</v>
      </c>
    </row>
    <row r="268" spans="1:19" s="82" customFormat="1" ht="14" hidden="1" customHeight="1" x14ac:dyDescent="0.2">
      <c r="A268" s="66">
        <v>375</v>
      </c>
      <c r="C268" s="66" t="s">
        <v>1091</v>
      </c>
      <c r="D268" s="122"/>
      <c r="E268" s="122"/>
      <c r="F268" s="122"/>
      <c r="G268" s="166"/>
      <c r="H268" s="66"/>
      <c r="I268" s="66">
        <v>1</v>
      </c>
      <c r="J268" s="66">
        <v>2020</v>
      </c>
      <c r="K268" s="66">
        <f t="shared" si="16"/>
        <v>0</v>
      </c>
      <c r="L268" s="66">
        <f>VLOOKUP(M268,'Age Groups'!B:C,2,FALSE)</f>
        <v>6</v>
      </c>
      <c r="M268" s="66" t="str">
        <f t="shared" si="17"/>
        <v>Seniors</v>
      </c>
      <c r="N268" s="66" t="e">
        <f>VLOOKUP(O268,Clubs!D:E,2,FALSE)</f>
        <v>#N/A</v>
      </c>
      <c r="O268" s="66">
        <f t="shared" si="18"/>
        <v>0</v>
      </c>
      <c r="P268" s="66"/>
      <c r="Q268" s="66"/>
      <c r="R268" s="66"/>
      <c r="S268" s="66"/>
    </row>
    <row r="269" spans="1:19" s="82" customFormat="1" ht="14" hidden="1" customHeight="1" x14ac:dyDescent="0.2">
      <c r="A269" s="66">
        <v>376</v>
      </c>
      <c r="C269" s="66" t="s">
        <v>1091</v>
      </c>
      <c r="D269" s="122"/>
      <c r="E269" s="122"/>
      <c r="F269" s="122"/>
      <c r="G269" s="166"/>
      <c r="H269" s="66"/>
      <c r="I269" s="66">
        <v>1</v>
      </c>
      <c r="J269" s="66">
        <v>2020</v>
      </c>
      <c r="K269" s="66">
        <f t="shared" si="16"/>
        <v>0</v>
      </c>
      <c r="L269" s="66">
        <f>VLOOKUP(M269,'Age Groups'!B:C,2,FALSE)</f>
        <v>6</v>
      </c>
      <c r="M269" s="66" t="str">
        <f t="shared" si="17"/>
        <v>Seniors</v>
      </c>
      <c r="N269" s="66" t="e">
        <f>VLOOKUP(O269,Clubs!D:E,2,FALSE)</f>
        <v>#N/A</v>
      </c>
      <c r="O269" s="66">
        <f t="shared" si="18"/>
        <v>0</v>
      </c>
      <c r="P269" s="66"/>
      <c r="Q269" s="66"/>
      <c r="R269" s="66"/>
      <c r="S269" s="66"/>
    </row>
    <row r="270" spans="1:19" s="82" customFormat="1" ht="14" hidden="1" customHeight="1" x14ac:dyDescent="0.2">
      <c r="A270" s="66">
        <v>377</v>
      </c>
      <c r="C270" s="66" t="s">
        <v>1091</v>
      </c>
      <c r="D270" s="122"/>
      <c r="E270" s="122"/>
      <c r="F270" s="122"/>
      <c r="G270" s="122"/>
      <c r="H270" s="66"/>
      <c r="I270" s="66">
        <v>1</v>
      </c>
      <c r="J270" s="66">
        <v>2020</v>
      </c>
      <c r="K270" s="66">
        <f t="shared" si="16"/>
        <v>0</v>
      </c>
      <c r="L270" s="66">
        <f>VLOOKUP(M270,'Age Groups'!B:C,2,FALSE)</f>
        <v>6</v>
      </c>
      <c r="M270" s="66" t="str">
        <f t="shared" si="17"/>
        <v>Seniors</v>
      </c>
      <c r="N270" s="66" t="e">
        <f>VLOOKUP(O270,Clubs!D:E,2,FALSE)</f>
        <v>#N/A</v>
      </c>
      <c r="O270" s="66">
        <f t="shared" si="18"/>
        <v>0</v>
      </c>
      <c r="P270" s="66"/>
      <c r="Q270" s="66"/>
      <c r="R270" s="66"/>
      <c r="S270" s="66"/>
    </row>
    <row r="271" spans="1:19" s="82" customFormat="1" ht="14" hidden="1" customHeight="1" x14ac:dyDescent="0.2">
      <c r="A271" s="66">
        <v>2</v>
      </c>
      <c r="B271" s="66"/>
      <c r="C271" s="66"/>
      <c r="D271" s="119" t="s">
        <v>1181</v>
      </c>
      <c r="E271" s="119"/>
      <c r="F271" s="119"/>
      <c r="G271" s="119"/>
      <c r="H271" s="66"/>
      <c r="I271" s="66">
        <v>1</v>
      </c>
      <c r="J271" s="66">
        <v>2020</v>
      </c>
      <c r="K271" s="66">
        <f t="shared" si="16"/>
        <v>0</v>
      </c>
      <c r="L271" s="66" t="e">
        <f>VLOOKUP(M271,'Age Groups'!B:C,2,FALSE)</f>
        <v>#N/A</v>
      </c>
      <c r="M271" s="66">
        <f t="shared" si="17"/>
        <v>0</v>
      </c>
      <c r="N271" s="66" t="e">
        <f>VLOOKUP(O271,Clubs!D:E,2,FALSE)</f>
        <v>#N/A</v>
      </c>
      <c r="O271" s="66" t="str">
        <f t="shared" si="18"/>
        <v>2020 CASA Gradings</v>
      </c>
      <c r="P271" s="66"/>
      <c r="Q271" s="66"/>
      <c r="R271" s="66"/>
      <c r="S271" s="66"/>
    </row>
    <row r="272" spans="1:19" s="82" customFormat="1" ht="14" hidden="1" customHeight="1" x14ac:dyDescent="0.2">
      <c r="A272" s="66">
        <v>109</v>
      </c>
      <c r="B272" s="66"/>
      <c r="C272" s="66"/>
      <c r="D272" s="119" t="s">
        <v>1181</v>
      </c>
      <c r="E272" s="119"/>
      <c r="F272" s="119"/>
      <c r="G272" s="119"/>
      <c r="H272" s="66"/>
      <c r="I272" s="66">
        <v>1</v>
      </c>
      <c r="J272" s="66">
        <v>2020</v>
      </c>
      <c r="K272" s="66">
        <f t="shared" si="16"/>
        <v>0</v>
      </c>
      <c r="L272" s="66" t="e">
        <f>VLOOKUP(M272,'Age Groups'!B:C,2,FALSE)</f>
        <v>#N/A</v>
      </c>
      <c r="M272" s="66">
        <f t="shared" si="17"/>
        <v>0</v>
      </c>
      <c r="N272" s="66" t="e">
        <f>VLOOKUP(O272,Clubs!D:E,2,FALSE)</f>
        <v>#N/A</v>
      </c>
      <c r="O272" s="66" t="str">
        <f t="shared" si="18"/>
        <v>2020 CASA Gradings</v>
      </c>
      <c r="P272" s="66"/>
      <c r="Q272" s="66"/>
      <c r="R272" s="66"/>
      <c r="S272" s="66"/>
    </row>
    <row r="273" spans="1:19" s="83" customFormat="1" ht="26.5" hidden="1" customHeight="1" x14ac:dyDescent="0.2">
      <c r="A273" s="66">
        <v>221</v>
      </c>
      <c r="B273" s="66"/>
      <c r="C273" s="66"/>
      <c r="D273" s="105" t="s">
        <v>1181</v>
      </c>
      <c r="E273" s="106"/>
      <c r="F273" s="106"/>
      <c r="G273" s="107"/>
      <c r="H273" s="66"/>
      <c r="I273" s="66">
        <v>1</v>
      </c>
      <c r="J273" s="66">
        <v>2020</v>
      </c>
      <c r="K273" s="66">
        <f t="shared" si="16"/>
        <v>0</v>
      </c>
      <c r="L273" s="66" t="e">
        <f>VLOOKUP(M273,'Age Groups'!B:C,2,FALSE)</f>
        <v>#N/A</v>
      </c>
      <c r="M273" s="66">
        <f t="shared" si="17"/>
        <v>0</v>
      </c>
      <c r="N273" s="66" t="e">
        <f>VLOOKUP(O273,Clubs!D:E,2,FALSE)</f>
        <v>#N/A</v>
      </c>
      <c r="O273" s="66" t="str">
        <f t="shared" si="18"/>
        <v>2020 CASA Gradings</v>
      </c>
      <c r="P273" s="66"/>
      <c r="Q273" s="66"/>
      <c r="R273" s="66"/>
      <c r="S273" s="66"/>
    </row>
    <row r="274" spans="1:19" s="83" customFormat="1" ht="33.75" hidden="1" customHeight="1" x14ac:dyDescent="0.2">
      <c r="A274" s="66">
        <v>328</v>
      </c>
      <c r="B274" s="122"/>
      <c r="C274" s="66"/>
      <c r="D274" s="108" t="s">
        <v>1181</v>
      </c>
      <c r="E274" s="108"/>
      <c r="F274" s="108"/>
      <c r="G274" s="108"/>
      <c r="H274" s="66"/>
      <c r="I274" s="66">
        <v>1</v>
      </c>
      <c r="J274" s="66">
        <v>2020</v>
      </c>
      <c r="K274" s="66">
        <f t="shared" si="16"/>
        <v>0</v>
      </c>
      <c r="L274" s="66" t="e">
        <f>VLOOKUP(M274,'Age Groups'!B:C,2,FALSE)</f>
        <v>#N/A</v>
      </c>
      <c r="M274" s="66">
        <f t="shared" si="17"/>
        <v>0</v>
      </c>
      <c r="N274" s="66" t="e">
        <f>VLOOKUP(O274,Clubs!D:E,2,FALSE)</f>
        <v>#N/A</v>
      </c>
      <c r="O274" s="66" t="str">
        <f t="shared" si="18"/>
        <v>2020 CASA Gradings</v>
      </c>
      <c r="P274" s="66"/>
      <c r="Q274" s="66"/>
      <c r="R274" s="66"/>
      <c r="S274" s="66"/>
    </row>
    <row r="275" spans="1:19" s="83" customFormat="1" ht="36.5" hidden="1" customHeight="1" x14ac:dyDescent="0.2">
      <c r="A275" s="66">
        <v>35</v>
      </c>
      <c r="B275" s="164"/>
      <c r="C275" s="66" t="s">
        <v>1149</v>
      </c>
      <c r="D275" s="67" t="s">
        <v>1188</v>
      </c>
      <c r="E275" s="67"/>
      <c r="F275" s="119"/>
      <c r="G275" s="71"/>
      <c r="H275" s="73"/>
      <c r="I275" s="66">
        <v>1</v>
      </c>
      <c r="J275" s="66">
        <v>2020</v>
      </c>
      <c r="K275" s="66">
        <f t="shared" si="16"/>
        <v>0</v>
      </c>
      <c r="L275" s="66">
        <f>VLOOKUP(M275,'Age Groups'!B:C,2,FALSE)</f>
        <v>3</v>
      </c>
      <c r="M275" s="66" t="str">
        <f t="shared" si="17"/>
        <v>Sub Juniors</v>
      </c>
      <c r="N275" s="66" t="e">
        <f>VLOOKUP(O275,Clubs!D:E,2,FALSE)</f>
        <v>#N/A</v>
      </c>
      <c r="O275" s="66" t="str">
        <f t="shared" si="18"/>
        <v>Division 4</v>
      </c>
      <c r="P275" s="73"/>
      <c r="Q275" s="73"/>
      <c r="R275" s="73"/>
      <c r="S275" s="73"/>
    </row>
    <row r="276" spans="1:19" s="85" customFormat="1" ht="25" hidden="1" x14ac:dyDescent="0.2">
      <c r="A276" s="66">
        <v>42</v>
      </c>
      <c r="B276" s="66"/>
      <c r="C276" s="66" t="s">
        <v>1149</v>
      </c>
      <c r="D276" s="67" t="s">
        <v>1189</v>
      </c>
      <c r="E276" s="67"/>
      <c r="F276" s="122"/>
      <c r="G276" s="71"/>
      <c r="H276" s="66"/>
      <c r="I276" s="66">
        <v>1</v>
      </c>
      <c r="J276" s="66">
        <v>2020</v>
      </c>
      <c r="K276" s="66">
        <f t="shared" si="16"/>
        <v>0</v>
      </c>
      <c r="L276" s="66">
        <f>VLOOKUP(M276,'Age Groups'!B:C,2,FALSE)</f>
        <v>3</v>
      </c>
      <c r="M276" s="66" t="str">
        <f t="shared" si="17"/>
        <v>Sub Juniors</v>
      </c>
      <c r="N276" s="66" t="e">
        <f>VLOOKUP(O276,Clubs!D:E,2,FALSE)</f>
        <v>#N/A</v>
      </c>
      <c r="O276" s="66" t="str">
        <f t="shared" si="18"/>
        <v>Division 5</v>
      </c>
      <c r="P276" s="66"/>
      <c r="Q276" s="66"/>
      <c r="R276" s="66"/>
      <c r="S276" s="66"/>
    </row>
    <row r="277" spans="1:19" s="83" customFormat="1" ht="14" hidden="1" customHeight="1" x14ac:dyDescent="0.2">
      <c r="A277" s="66">
        <v>223</v>
      </c>
      <c r="B277" s="66"/>
      <c r="C277" s="66"/>
      <c r="D277" s="67" t="s">
        <v>1090</v>
      </c>
      <c r="E277" s="67"/>
      <c r="F277" s="122"/>
      <c r="G277" s="67"/>
      <c r="H277" s="66"/>
      <c r="I277" s="66">
        <v>1</v>
      </c>
      <c r="J277" s="66">
        <v>2020</v>
      </c>
      <c r="K277" s="66">
        <f t="shared" si="16"/>
        <v>0</v>
      </c>
      <c r="L277" s="66" t="e">
        <f>VLOOKUP(M277,'Age Groups'!B:C,2,FALSE)</f>
        <v>#N/A</v>
      </c>
      <c r="M277" s="66">
        <f t="shared" si="17"/>
        <v>0</v>
      </c>
      <c r="N277" s="66" t="e">
        <f>VLOOKUP(O277,Clubs!D:E,2,FALSE)</f>
        <v>#N/A</v>
      </c>
      <c r="O277" s="66" t="str">
        <f t="shared" si="18"/>
        <v>Intermediates</v>
      </c>
      <c r="P277" s="66"/>
      <c r="Q277" s="66"/>
      <c r="R277" s="66"/>
      <c r="S277" s="66"/>
    </row>
    <row r="278" spans="1:19" s="83" customFormat="1" ht="14" hidden="1" customHeight="1" x14ac:dyDescent="0.2">
      <c r="A278" s="66">
        <v>111</v>
      </c>
      <c r="B278" s="66"/>
      <c r="C278" s="66"/>
      <c r="D278" s="67" t="s">
        <v>1092</v>
      </c>
      <c r="E278" s="71"/>
      <c r="F278" s="119"/>
      <c r="G278" s="67"/>
      <c r="H278" s="66"/>
      <c r="I278" s="66">
        <v>1</v>
      </c>
      <c r="J278" s="66">
        <v>2020</v>
      </c>
      <c r="K278" s="66">
        <f t="shared" si="16"/>
        <v>0</v>
      </c>
      <c r="L278" s="66" t="e">
        <f>VLOOKUP(M278,'Age Groups'!B:C,2,FALSE)</f>
        <v>#N/A</v>
      </c>
      <c r="M278" s="66">
        <f t="shared" si="17"/>
        <v>0</v>
      </c>
      <c r="N278" s="66" t="e">
        <f>VLOOKUP(O278,Clubs!D:E,2,FALSE)</f>
        <v>#N/A</v>
      </c>
      <c r="O278" s="66" t="str">
        <f t="shared" si="18"/>
        <v>Juniors</v>
      </c>
      <c r="P278" s="66"/>
      <c r="Q278" s="66"/>
      <c r="R278" s="66"/>
      <c r="S278" s="66"/>
    </row>
    <row r="279" spans="1:19" s="83" customFormat="1" ht="14" hidden="1" customHeight="1" x14ac:dyDescent="0.2">
      <c r="A279" s="66">
        <v>330</v>
      </c>
      <c r="B279" s="66"/>
      <c r="C279" s="66"/>
      <c r="D279" s="67" t="s">
        <v>1091</v>
      </c>
      <c r="E279" s="67"/>
      <c r="F279" s="119"/>
      <c r="G279" s="71"/>
      <c r="H279" s="66"/>
      <c r="I279" s="66">
        <v>1</v>
      </c>
      <c r="J279" s="66">
        <v>2020</v>
      </c>
      <c r="K279" s="66">
        <f t="shared" si="16"/>
        <v>0</v>
      </c>
      <c r="L279" s="66" t="e">
        <f>VLOOKUP(M279,'Age Groups'!B:C,2,FALSE)</f>
        <v>#N/A</v>
      </c>
      <c r="M279" s="66">
        <f t="shared" si="17"/>
        <v>0</v>
      </c>
      <c r="N279" s="66" t="e">
        <f>VLOOKUP(O279,Clubs!D:E,2,FALSE)</f>
        <v>#N/A</v>
      </c>
      <c r="O279" s="66" t="str">
        <f t="shared" si="18"/>
        <v>Seniors</v>
      </c>
      <c r="P279" s="66"/>
      <c r="Q279" s="66"/>
      <c r="R279" s="66"/>
      <c r="S279" s="66"/>
    </row>
    <row r="280" spans="1:19" s="83" customFormat="1" ht="14" hidden="1" customHeight="1" x14ac:dyDescent="0.2">
      <c r="A280" s="66">
        <v>4</v>
      </c>
      <c r="B280" s="66"/>
      <c r="C280" s="66"/>
      <c r="D280" s="67" t="s">
        <v>1149</v>
      </c>
      <c r="E280" s="67"/>
      <c r="F280" s="119"/>
      <c r="G280" s="67"/>
      <c r="H280" s="66"/>
      <c r="I280" s="66">
        <v>1</v>
      </c>
      <c r="J280" s="66">
        <v>2020</v>
      </c>
      <c r="K280" s="66">
        <f t="shared" si="16"/>
        <v>0</v>
      </c>
      <c r="L280" s="66" t="e">
        <f>VLOOKUP(M280,'Age Groups'!B:C,2,FALSE)</f>
        <v>#N/A</v>
      </c>
      <c r="M280" s="66">
        <f t="shared" si="17"/>
        <v>0</v>
      </c>
      <c r="N280" s="66" t="e">
        <f>VLOOKUP(O280,Clubs!D:E,2,FALSE)</f>
        <v>#N/A</v>
      </c>
      <c r="O280" s="66" t="str">
        <f t="shared" si="18"/>
        <v>Sub Juniors</v>
      </c>
      <c r="P280" s="66"/>
      <c r="Q280" s="66"/>
      <c r="R280" s="66"/>
      <c r="S280" s="66"/>
    </row>
    <row r="281" spans="1:19" s="83" customFormat="1" ht="14" hidden="1" customHeight="1" x14ac:dyDescent="0.2">
      <c r="A281" s="66">
        <v>49</v>
      </c>
      <c r="B281" s="166"/>
      <c r="C281" s="66" t="s">
        <v>1149</v>
      </c>
      <c r="D281" s="122" t="s">
        <v>1191</v>
      </c>
      <c r="E281" s="71"/>
      <c r="F281" s="122"/>
      <c r="G281" s="71"/>
      <c r="H281" s="66"/>
      <c r="I281" s="66">
        <v>1</v>
      </c>
      <c r="J281" s="66">
        <v>2020</v>
      </c>
      <c r="K281" s="66">
        <f t="shared" si="16"/>
        <v>0</v>
      </c>
      <c r="L281" s="66">
        <f>VLOOKUP(M281,'Age Groups'!B:C,2,FALSE)</f>
        <v>3</v>
      </c>
      <c r="M281" s="66" t="str">
        <f t="shared" si="17"/>
        <v>Sub Juniors</v>
      </c>
      <c r="N281" s="66" t="e">
        <f>VLOOKUP(O281,Clubs!D:E,2,FALSE)</f>
        <v>#N/A</v>
      </c>
      <c r="O281" s="66" t="str">
        <f t="shared" si="18"/>
        <v>UPDATED 4.7.2020</v>
      </c>
      <c r="P281" s="66"/>
      <c r="Q281" s="66"/>
      <c r="R281" s="66"/>
      <c r="S281" s="66"/>
    </row>
    <row r="282" spans="1:19" s="83" customFormat="1" ht="14" hidden="1" customHeight="1" x14ac:dyDescent="0.15">
      <c r="A282" s="66">
        <v>33</v>
      </c>
      <c r="B282" s="66">
        <v>3</v>
      </c>
      <c r="C282" s="66" t="s">
        <v>1149</v>
      </c>
      <c r="D282" s="71"/>
      <c r="E282" s="71"/>
      <c r="F282" s="126"/>
      <c r="G282" s="69"/>
      <c r="H282" s="66" t="s">
        <v>1187</v>
      </c>
      <c r="I282" s="66">
        <v>1</v>
      </c>
      <c r="J282" s="66">
        <v>2020</v>
      </c>
      <c r="K282" s="66">
        <f t="shared" si="16"/>
        <v>3</v>
      </c>
      <c r="L282" s="66">
        <f>VLOOKUP(M282,'Age Groups'!B:C,2,FALSE)</f>
        <v>3</v>
      </c>
      <c r="M282" s="66" t="str">
        <f t="shared" si="17"/>
        <v>Sub Juniors</v>
      </c>
      <c r="N282" s="66" t="e">
        <f>VLOOKUP(O282,Clubs!D:E,2,FALSE)</f>
        <v>#N/A</v>
      </c>
      <c r="O282" s="66">
        <f t="shared" si="18"/>
        <v>0</v>
      </c>
      <c r="P282" s="66"/>
      <c r="Q282" s="66"/>
      <c r="R282" s="66"/>
      <c r="S282" s="66"/>
    </row>
    <row r="283" spans="1:19" s="90" customFormat="1" ht="25" hidden="1" x14ac:dyDescent="0.15">
      <c r="A283" s="66">
        <v>34</v>
      </c>
      <c r="B283" s="122">
        <v>3</v>
      </c>
      <c r="C283" s="66" t="s">
        <v>1149</v>
      </c>
      <c r="D283" s="71"/>
      <c r="E283" s="69"/>
      <c r="F283" s="122"/>
      <c r="G283" s="69"/>
      <c r="H283" s="66" t="s">
        <v>1187</v>
      </c>
      <c r="I283" s="66">
        <v>1</v>
      </c>
      <c r="J283" s="66">
        <v>2020</v>
      </c>
      <c r="K283" s="66">
        <f t="shared" si="16"/>
        <v>3</v>
      </c>
      <c r="L283" s="66">
        <f>VLOOKUP(M283,'Age Groups'!B:C,2,FALSE)</f>
        <v>3</v>
      </c>
      <c r="M283" s="66" t="str">
        <f t="shared" si="17"/>
        <v>Sub Juniors</v>
      </c>
      <c r="N283" s="66" t="e">
        <f>VLOOKUP(O283,Clubs!D:E,2,FALSE)</f>
        <v>#N/A</v>
      </c>
      <c r="O283" s="66">
        <f t="shared" si="18"/>
        <v>0</v>
      </c>
      <c r="P283" s="66"/>
      <c r="Q283" s="66"/>
      <c r="R283" s="66"/>
      <c r="S283" s="66"/>
    </row>
    <row r="284" spans="1:19" s="83" customFormat="1" ht="14" hidden="1" customHeight="1" x14ac:dyDescent="0.15">
      <c r="A284" s="66">
        <v>140</v>
      </c>
      <c r="B284" s="66">
        <v>3</v>
      </c>
      <c r="C284" s="66" t="s">
        <v>1092</v>
      </c>
      <c r="D284" s="71"/>
      <c r="E284" s="71"/>
      <c r="F284" s="126"/>
      <c r="G284" s="69"/>
      <c r="H284" s="66" t="s">
        <v>1187</v>
      </c>
      <c r="I284" s="66">
        <v>1</v>
      </c>
      <c r="J284" s="66">
        <v>2020</v>
      </c>
      <c r="K284" s="66">
        <f t="shared" si="16"/>
        <v>3</v>
      </c>
      <c r="L284" s="66">
        <f>VLOOKUP(M284,'Age Groups'!B:C,2,FALSE)</f>
        <v>4</v>
      </c>
      <c r="M284" s="66" t="str">
        <f t="shared" si="17"/>
        <v>Juniors</v>
      </c>
      <c r="N284" s="66" t="e">
        <f>VLOOKUP(O284,Clubs!D:E,2,FALSE)</f>
        <v>#N/A</v>
      </c>
      <c r="O284" s="66">
        <f t="shared" si="18"/>
        <v>0</v>
      </c>
      <c r="P284" s="66"/>
      <c r="Q284" s="66"/>
      <c r="R284" s="66"/>
      <c r="S284" s="66"/>
    </row>
    <row r="285" spans="1:19" s="83" customFormat="1" ht="14" hidden="1" customHeight="1" x14ac:dyDescent="0.15">
      <c r="A285" s="66">
        <v>141</v>
      </c>
      <c r="B285" s="66">
        <v>3</v>
      </c>
      <c r="C285" s="66" t="s">
        <v>1092</v>
      </c>
      <c r="D285" s="69"/>
      <c r="E285" s="71"/>
      <c r="F285" s="122"/>
      <c r="G285" s="69"/>
      <c r="H285" s="66" t="s">
        <v>1187</v>
      </c>
      <c r="I285" s="66">
        <v>1</v>
      </c>
      <c r="J285" s="66">
        <v>2020</v>
      </c>
      <c r="K285" s="66">
        <f t="shared" si="16"/>
        <v>3</v>
      </c>
      <c r="L285" s="66">
        <f>VLOOKUP(M285,'Age Groups'!B:C,2,FALSE)</f>
        <v>4</v>
      </c>
      <c r="M285" s="66" t="str">
        <f t="shared" si="17"/>
        <v>Juniors</v>
      </c>
      <c r="N285" s="66" t="e">
        <f>VLOOKUP(O285,Clubs!D:E,2,FALSE)</f>
        <v>#N/A</v>
      </c>
      <c r="O285" s="66">
        <f t="shared" si="18"/>
        <v>0</v>
      </c>
      <c r="P285" s="66"/>
      <c r="Q285" s="66"/>
      <c r="R285" s="66"/>
      <c r="S285" s="66"/>
    </row>
    <row r="286" spans="1:19" s="83" customFormat="1" ht="14" hidden="1" customHeight="1" x14ac:dyDescent="0.15">
      <c r="A286" s="66">
        <v>252</v>
      </c>
      <c r="B286" s="66">
        <v>3</v>
      </c>
      <c r="C286" s="66" t="s">
        <v>1090</v>
      </c>
      <c r="D286" s="69"/>
      <c r="E286" s="148"/>
      <c r="F286" s="122"/>
      <c r="G286" s="69"/>
      <c r="H286" s="66" t="s">
        <v>1187</v>
      </c>
      <c r="I286" s="66">
        <v>1</v>
      </c>
      <c r="J286" s="66">
        <v>2020</v>
      </c>
      <c r="K286" s="66">
        <f t="shared" si="16"/>
        <v>3</v>
      </c>
      <c r="L286" s="66">
        <f>VLOOKUP(M286,'Age Groups'!B:C,2,FALSE)</f>
        <v>5</v>
      </c>
      <c r="M286" s="66" t="str">
        <f t="shared" si="17"/>
        <v>Intermediates</v>
      </c>
      <c r="N286" s="66" t="e">
        <f>VLOOKUP(O286,Clubs!D:E,2,FALSE)</f>
        <v>#N/A</v>
      </c>
      <c r="O286" s="66">
        <f t="shared" si="18"/>
        <v>0</v>
      </c>
      <c r="P286" s="66"/>
      <c r="Q286" s="66"/>
      <c r="R286" s="66"/>
      <c r="S286" s="66"/>
    </row>
    <row r="287" spans="1:19" s="83" customFormat="1" ht="14" hidden="1" customHeight="1" x14ac:dyDescent="0.15">
      <c r="A287" s="66">
        <v>253</v>
      </c>
      <c r="B287" s="66">
        <v>3</v>
      </c>
      <c r="C287" s="66" t="s">
        <v>1090</v>
      </c>
      <c r="D287" s="71"/>
      <c r="E287" s="69"/>
      <c r="F287" s="122"/>
      <c r="G287" s="69"/>
      <c r="H287" s="66" t="s">
        <v>1187</v>
      </c>
      <c r="I287" s="66">
        <v>1</v>
      </c>
      <c r="J287" s="66">
        <v>2020</v>
      </c>
      <c r="K287" s="66">
        <f t="shared" si="16"/>
        <v>3</v>
      </c>
      <c r="L287" s="66">
        <f>VLOOKUP(M287,'Age Groups'!B:C,2,FALSE)</f>
        <v>5</v>
      </c>
      <c r="M287" s="66" t="str">
        <f t="shared" si="17"/>
        <v>Intermediates</v>
      </c>
      <c r="N287" s="66" t="e">
        <f>VLOOKUP(O287,Clubs!D:E,2,FALSE)</f>
        <v>#N/A</v>
      </c>
      <c r="O287" s="66">
        <f t="shared" si="18"/>
        <v>0</v>
      </c>
      <c r="P287" s="66"/>
      <c r="Q287" s="66"/>
      <c r="R287" s="66"/>
      <c r="S287" s="66"/>
    </row>
    <row r="288" spans="1:19" s="83" customFormat="1" ht="14" hidden="1" customHeight="1" x14ac:dyDescent="0.15">
      <c r="A288" s="66">
        <v>260</v>
      </c>
      <c r="B288" s="66">
        <v>4</v>
      </c>
      <c r="C288" s="66" t="s">
        <v>1090</v>
      </c>
      <c r="D288" s="74"/>
      <c r="E288" s="71"/>
      <c r="F288" s="122"/>
      <c r="G288" s="71"/>
      <c r="H288" s="66"/>
      <c r="I288" s="66">
        <v>1</v>
      </c>
      <c r="J288" s="66">
        <v>2020</v>
      </c>
      <c r="K288" s="66">
        <f t="shared" si="16"/>
        <v>4</v>
      </c>
      <c r="L288" s="66">
        <f>VLOOKUP(M288,'Age Groups'!B:C,2,FALSE)</f>
        <v>5</v>
      </c>
      <c r="M288" s="66" t="str">
        <f t="shared" si="17"/>
        <v>Intermediates</v>
      </c>
      <c r="N288" s="66" t="e">
        <f>VLOOKUP(O288,Clubs!D:E,2,FALSE)</f>
        <v>#N/A</v>
      </c>
      <c r="O288" s="66">
        <f t="shared" si="18"/>
        <v>0</v>
      </c>
      <c r="P288" s="66"/>
      <c r="Q288" s="66"/>
      <c r="R288" s="66"/>
      <c r="S288" s="66"/>
    </row>
    <row r="289" spans="1:19" s="83" customFormat="1" ht="12.75" hidden="1" customHeight="1" x14ac:dyDescent="0.15">
      <c r="A289" s="66">
        <v>362</v>
      </c>
      <c r="B289" s="66">
        <v>4</v>
      </c>
      <c r="C289" s="66" t="s">
        <v>1091</v>
      </c>
      <c r="D289" s="71"/>
      <c r="E289" s="74"/>
      <c r="F289" s="134"/>
      <c r="G289" s="71"/>
      <c r="H289" s="66"/>
      <c r="I289" s="66">
        <v>1</v>
      </c>
      <c r="J289" s="66">
        <v>2020</v>
      </c>
      <c r="K289" s="66">
        <f t="shared" si="16"/>
        <v>4</v>
      </c>
      <c r="L289" s="66">
        <f>VLOOKUP(M289,'Age Groups'!B:C,2,FALSE)</f>
        <v>6</v>
      </c>
      <c r="M289" s="66" t="str">
        <f t="shared" si="17"/>
        <v>Seniors</v>
      </c>
      <c r="N289" s="66" t="e">
        <f>VLOOKUP(O289,Clubs!D:E,2,FALSE)</f>
        <v>#N/A</v>
      </c>
      <c r="O289" s="66">
        <f t="shared" si="18"/>
        <v>0</v>
      </c>
      <c r="P289" s="66"/>
      <c r="Q289" s="66"/>
      <c r="R289" s="66"/>
      <c r="S289" s="66"/>
    </row>
    <row r="290" spans="1:19" s="90" customFormat="1" ht="25" hidden="1" x14ac:dyDescent="0.15">
      <c r="A290" s="66">
        <v>363</v>
      </c>
      <c r="B290" s="66">
        <v>4</v>
      </c>
      <c r="C290" s="66" t="s">
        <v>1091</v>
      </c>
      <c r="D290" s="71"/>
      <c r="E290" s="71"/>
      <c r="F290" s="134"/>
      <c r="G290" s="71"/>
      <c r="H290" s="66"/>
      <c r="I290" s="66">
        <v>1</v>
      </c>
      <c r="J290" s="66">
        <v>2020</v>
      </c>
      <c r="K290" s="66">
        <f t="shared" si="16"/>
        <v>4</v>
      </c>
      <c r="L290" s="66">
        <f>VLOOKUP(M290,'Age Groups'!B:C,2,FALSE)</f>
        <v>6</v>
      </c>
      <c r="M290" s="66" t="str">
        <f t="shared" si="17"/>
        <v>Seniors</v>
      </c>
      <c r="N290" s="66" t="e">
        <f>VLOOKUP(O290,Clubs!D:E,2,FALSE)</f>
        <v>#N/A</v>
      </c>
      <c r="O290" s="66">
        <f t="shared" si="18"/>
        <v>0</v>
      </c>
      <c r="P290" s="66"/>
      <c r="Q290" s="66"/>
      <c r="R290" s="66"/>
      <c r="S290" s="66"/>
    </row>
    <row r="291" spans="1:19" s="83" customFormat="1" ht="14" hidden="1" customHeight="1" x14ac:dyDescent="0.15">
      <c r="A291" s="66">
        <v>364</v>
      </c>
      <c r="B291" s="66">
        <v>4</v>
      </c>
      <c r="C291" s="66" t="s">
        <v>1091</v>
      </c>
      <c r="D291" s="71"/>
      <c r="E291" s="69"/>
      <c r="F291" s="134"/>
      <c r="G291" s="71"/>
      <c r="H291" s="66"/>
      <c r="I291" s="66">
        <v>1</v>
      </c>
      <c r="J291" s="66">
        <v>2020</v>
      </c>
      <c r="K291" s="66">
        <f t="shared" si="16"/>
        <v>4</v>
      </c>
      <c r="L291" s="66">
        <f>VLOOKUP(M291,'Age Groups'!B:C,2,FALSE)</f>
        <v>6</v>
      </c>
      <c r="M291" s="66" t="str">
        <f t="shared" si="17"/>
        <v>Seniors</v>
      </c>
      <c r="N291" s="66" t="e">
        <f>VLOOKUP(O291,Clubs!D:E,2,FALSE)</f>
        <v>#N/A</v>
      </c>
      <c r="O291" s="66">
        <f t="shared" si="18"/>
        <v>0</v>
      </c>
      <c r="P291" s="66"/>
      <c r="Q291" s="66"/>
      <c r="R291" s="66"/>
      <c r="S291" s="66"/>
    </row>
    <row r="292" spans="1:19" s="83" customFormat="1" ht="14" hidden="1" customHeight="1" x14ac:dyDescent="0.15">
      <c r="A292" s="66">
        <v>365</v>
      </c>
      <c r="B292" s="66">
        <v>4</v>
      </c>
      <c r="C292" s="66" t="s">
        <v>1091</v>
      </c>
      <c r="D292" s="71"/>
      <c r="E292" s="74"/>
      <c r="F292" s="134"/>
      <c r="G292" s="71"/>
      <c r="H292" s="66"/>
      <c r="I292" s="66">
        <v>1</v>
      </c>
      <c r="J292" s="66">
        <v>2020</v>
      </c>
      <c r="K292" s="66">
        <f t="shared" si="16"/>
        <v>4</v>
      </c>
      <c r="L292" s="66">
        <f>VLOOKUP(M292,'Age Groups'!B:C,2,FALSE)</f>
        <v>6</v>
      </c>
      <c r="M292" s="66" t="str">
        <f t="shared" si="17"/>
        <v>Seniors</v>
      </c>
      <c r="N292" s="66" t="e">
        <f>VLOOKUP(O292,Clubs!D:E,2,FALSE)</f>
        <v>#N/A</v>
      </c>
      <c r="O292" s="66">
        <f t="shared" si="18"/>
        <v>0</v>
      </c>
      <c r="P292" s="66"/>
      <c r="Q292" s="66"/>
      <c r="R292" s="66"/>
      <c r="S292" s="66"/>
    </row>
    <row r="293" spans="1:19" s="83" customFormat="1" ht="14" hidden="1" customHeight="1" x14ac:dyDescent="0.15">
      <c r="A293" s="66">
        <v>366</v>
      </c>
      <c r="B293" s="122">
        <v>4</v>
      </c>
      <c r="C293" s="66" t="s">
        <v>1091</v>
      </c>
      <c r="D293" s="71"/>
      <c r="E293" s="71"/>
      <c r="F293" s="134"/>
      <c r="G293" s="71"/>
      <c r="H293" s="66"/>
      <c r="I293" s="66">
        <v>1</v>
      </c>
      <c r="J293" s="66">
        <v>2020</v>
      </c>
      <c r="K293" s="66">
        <f t="shared" si="16"/>
        <v>4</v>
      </c>
      <c r="L293" s="66">
        <f>VLOOKUP(M293,'Age Groups'!B:C,2,FALSE)</f>
        <v>6</v>
      </c>
      <c r="M293" s="66" t="str">
        <f t="shared" si="17"/>
        <v>Seniors</v>
      </c>
      <c r="N293" s="66" t="e">
        <f>VLOOKUP(O293,Clubs!D:E,2,FALSE)</f>
        <v>#N/A</v>
      </c>
      <c r="O293" s="66">
        <f t="shared" si="18"/>
        <v>0</v>
      </c>
      <c r="P293" s="66"/>
      <c r="Q293" s="66"/>
      <c r="R293" s="66"/>
      <c r="S293" s="66"/>
    </row>
    <row r="294" spans="1:19" s="83" customFormat="1" ht="14" hidden="1" customHeight="1" x14ac:dyDescent="0.15">
      <c r="A294" s="66">
        <v>367</v>
      </c>
      <c r="B294" s="66">
        <v>4</v>
      </c>
      <c r="C294" s="66" t="s">
        <v>1091</v>
      </c>
      <c r="D294" s="71"/>
      <c r="E294" s="71"/>
      <c r="F294" s="134"/>
      <c r="G294" s="71"/>
      <c r="H294" s="66"/>
      <c r="I294" s="66">
        <v>1</v>
      </c>
      <c r="J294" s="66">
        <v>2020</v>
      </c>
      <c r="K294" s="66">
        <f t="shared" si="16"/>
        <v>4</v>
      </c>
      <c r="L294" s="66">
        <f>VLOOKUP(M294,'Age Groups'!B:C,2,FALSE)</f>
        <v>6</v>
      </c>
      <c r="M294" s="66" t="str">
        <f t="shared" si="17"/>
        <v>Seniors</v>
      </c>
      <c r="N294" s="66" t="e">
        <f>VLOOKUP(O294,Clubs!D:E,2,FALSE)</f>
        <v>#N/A</v>
      </c>
      <c r="O294" s="66">
        <f t="shared" si="18"/>
        <v>0</v>
      </c>
      <c r="P294" s="66"/>
      <c r="Q294" s="66"/>
      <c r="R294" s="66"/>
      <c r="S294" s="66"/>
    </row>
    <row r="295" spans="1:19" s="83" customFormat="1" ht="14" hidden="1" customHeight="1" x14ac:dyDescent="0.15">
      <c r="A295" s="66">
        <v>47</v>
      </c>
      <c r="B295" s="66">
        <v>5</v>
      </c>
      <c r="C295" s="66" t="s">
        <v>1149</v>
      </c>
      <c r="D295" s="71"/>
      <c r="E295" s="74"/>
      <c r="F295" s="122"/>
      <c r="G295" s="71"/>
      <c r="H295" s="66"/>
      <c r="I295" s="66">
        <v>1</v>
      </c>
      <c r="J295" s="66">
        <v>2020</v>
      </c>
      <c r="K295" s="66">
        <f t="shared" si="16"/>
        <v>5</v>
      </c>
      <c r="L295" s="66">
        <f>VLOOKUP(M295,'Age Groups'!B:C,2,FALSE)</f>
        <v>3</v>
      </c>
      <c r="M295" s="66" t="str">
        <f t="shared" si="17"/>
        <v>Sub Juniors</v>
      </c>
      <c r="N295" s="66" t="e">
        <f>VLOOKUP(O295,Clubs!D:E,2,FALSE)</f>
        <v>#N/A</v>
      </c>
      <c r="O295" s="66">
        <f t="shared" si="18"/>
        <v>0</v>
      </c>
      <c r="P295" s="66"/>
      <c r="Q295" s="66"/>
      <c r="R295" s="66"/>
      <c r="S295" s="66"/>
    </row>
    <row r="296" spans="1:19" s="83" customFormat="1" ht="14" hidden="1" customHeight="1" x14ac:dyDescent="0.2">
      <c r="A296" s="66">
        <v>48</v>
      </c>
      <c r="B296" s="66">
        <v>5</v>
      </c>
      <c r="C296" s="66" t="s">
        <v>1149</v>
      </c>
      <c r="D296" s="71"/>
      <c r="E296" s="71"/>
      <c r="F296" s="122"/>
      <c r="G296" s="71"/>
      <c r="H296" s="66"/>
      <c r="I296" s="66">
        <v>1</v>
      </c>
      <c r="J296" s="66">
        <v>2020</v>
      </c>
      <c r="K296" s="66">
        <f t="shared" si="16"/>
        <v>5</v>
      </c>
      <c r="L296" s="66">
        <f>VLOOKUP(M296,'Age Groups'!B:C,2,FALSE)</f>
        <v>3</v>
      </c>
      <c r="M296" s="66" t="str">
        <f t="shared" si="17"/>
        <v>Sub Juniors</v>
      </c>
      <c r="N296" s="66" t="e">
        <f>VLOOKUP(O296,Clubs!D:E,2,FALSE)</f>
        <v>#N/A</v>
      </c>
      <c r="O296" s="66">
        <f t="shared" si="18"/>
        <v>0</v>
      </c>
      <c r="P296" s="66"/>
      <c r="Q296" s="66"/>
      <c r="R296" s="66"/>
      <c r="S296" s="66"/>
    </row>
    <row r="297" spans="1:19" s="90" customFormat="1" ht="25" hidden="1" x14ac:dyDescent="0.2">
      <c r="A297" s="66">
        <v>262</v>
      </c>
      <c r="B297" s="66">
        <v>5</v>
      </c>
      <c r="C297" s="66" t="s">
        <v>1090</v>
      </c>
      <c r="D297" s="71"/>
      <c r="E297" s="71"/>
      <c r="F297" s="122"/>
      <c r="G297" s="78"/>
      <c r="H297" s="66"/>
      <c r="I297" s="66">
        <v>1</v>
      </c>
      <c r="J297" s="66">
        <v>2020</v>
      </c>
      <c r="K297" s="66">
        <f t="shared" si="16"/>
        <v>5</v>
      </c>
      <c r="L297" s="66">
        <f>VLOOKUP(M297,'Age Groups'!B:C,2,FALSE)</f>
        <v>5</v>
      </c>
      <c r="M297" s="66" t="str">
        <f t="shared" si="17"/>
        <v>Intermediates</v>
      </c>
      <c r="N297" s="66" t="e">
        <f>VLOOKUP(O297,Clubs!D:E,2,FALSE)</f>
        <v>#N/A</v>
      </c>
      <c r="O297" s="66">
        <f t="shared" si="18"/>
        <v>0</v>
      </c>
      <c r="P297" s="66"/>
      <c r="Q297" s="66"/>
      <c r="R297" s="66"/>
      <c r="S297" s="66"/>
    </row>
    <row r="298" spans="1:19" s="83" customFormat="1" ht="14" hidden="1" customHeight="1" x14ac:dyDescent="0.2">
      <c r="A298" s="66">
        <v>263</v>
      </c>
      <c r="B298" s="122">
        <v>5</v>
      </c>
      <c r="C298" s="66" t="s">
        <v>1090</v>
      </c>
      <c r="D298" s="80"/>
      <c r="E298" s="71"/>
      <c r="F298" s="122"/>
      <c r="G298" s="80"/>
      <c r="H298" s="66"/>
      <c r="I298" s="66">
        <v>1</v>
      </c>
      <c r="J298" s="66">
        <v>2020</v>
      </c>
      <c r="K298" s="66">
        <f t="shared" si="16"/>
        <v>5</v>
      </c>
      <c r="L298" s="66">
        <f>VLOOKUP(M298,'Age Groups'!B:C,2,FALSE)</f>
        <v>5</v>
      </c>
      <c r="M298" s="66" t="str">
        <f t="shared" si="17"/>
        <v>Intermediates</v>
      </c>
      <c r="N298" s="66" t="e">
        <f>VLOOKUP(O298,Clubs!D:E,2,FALSE)</f>
        <v>#N/A</v>
      </c>
      <c r="O298" s="66">
        <f t="shared" si="18"/>
        <v>0</v>
      </c>
      <c r="P298" s="66"/>
      <c r="Q298" s="66"/>
      <c r="R298" s="66"/>
      <c r="S298" s="66"/>
    </row>
    <row r="299" spans="1:19" s="83" customFormat="1" ht="14" hidden="1" customHeight="1" x14ac:dyDescent="0.2">
      <c r="A299" s="66">
        <v>264</v>
      </c>
      <c r="B299" s="66">
        <v>5</v>
      </c>
      <c r="C299" s="66" t="s">
        <v>1090</v>
      </c>
      <c r="D299" s="80"/>
      <c r="E299" s="71"/>
      <c r="F299" s="122"/>
      <c r="G299" s="80"/>
      <c r="H299" s="66"/>
      <c r="I299" s="66">
        <v>1</v>
      </c>
      <c r="J299" s="66">
        <v>2020</v>
      </c>
      <c r="K299" s="66">
        <f t="shared" si="16"/>
        <v>5</v>
      </c>
      <c r="L299" s="66">
        <f>VLOOKUP(M299,'Age Groups'!B:C,2,FALSE)</f>
        <v>5</v>
      </c>
      <c r="M299" s="66" t="str">
        <f t="shared" si="17"/>
        <v>Intermediates</v>
      </c>
      <c r="N299" s="66" t="e">
        <f>VLOOKUP(O299,Clubs!D:E,2,FALSE)</f>
        <v>#N/A</v>
      </c>
      <c r="O299" s="66">
        <f t="shared" si="18"/>
        <v>0</v>
      </c>
      <c r="P299" s="66"/>
      <c r="Q299" s="66"/>
      <c r="R299" s="66"/>
      <c r="S299" s="66"/>
    </row>
    <row r="300" spans="1:19" s="83" customFormat="1" ht="14" hidden="1" customHeight="1" x14ac:dyDescent="0.2">
      <c r="A300" s="66">
        <v>265</v>
      </c>
      <c r="B300" s="66">
        <v>5</v>
      </c>
      <c r="C300" s="66" t="s">
        <v>1090</v>
      </c>
      <c r="D300" s="80"/>
      <c r="E300" s="71"/>
      <c r="F300" s="122"/>
      <c r="G300" s="80"/>
      <c r="H300" s="66"/>
      <c r="I300" s="66">
        <v>1</v>
      </c>
      <c r="J300" s="66">
        <v>2020</v>
      </c>
      <c r="K300" s="66">
        <f t="shared" si="16"/>
        <v>5</v>
      </c>
      <c r="L300" s="66">
        <f>VLOOKUP(M300,'Age Groups'!B:C,2,FALSE)</f>
        <v>5</v>
      </c>
      <c r="M300" s="66" t="str">
        <f t="shared" si="17"/>
        <v>Intermediates</v>
      </c>
      <c r="N300" s="66" t="e">
        <f>VLOOKUP(O300,Clubs!D:E,2,FALSE)</f>
        <v>#N/A</v>
      </c>
      <c r="O300" s="66">
        <f t="shared" si="18"/>
        <v>0</v>
      </c>
      <c r="P300" s="66"/>
      <c r="Q300" s="66"/>
      <c r="R300" s="66"/>
      <c r="S300" s="66"/>
    </row>
    <row r="301" spans="1:19" s="83" customFormat="1" ht="15" hidden="1" customHeight="1" x14ac:dyDescent="0.15">
      <c r="A301" s="66">
        <v>266</v>
      </c>
      <c r="B301" s="66">
        <v>5</v>
      </c>
      <c r="C301" s="66" t="s">
        <v>1090</v>
      </c>
      <c r="D301" s="80"/>
      <c r="E301" s="74"/>
      <c r="F301" s="122"/>
      <c r="G301" s="80"/>
      <c r="H301" s="66"/>
      <c r="I301" s="66">
        <v>1</v>
      </c>
      <c r="J301" s="66">
        <v>2020</v>
      </c>
      <c r="K301" s="66">
        <f t="shared" si="16"/>
        <v>5</v>
      </c>
      <c r="L301" s="66">
        <f>VLOOKUP(M301,'Age Groups'!B:C,2,FALSE)</f>
        <v>5</v>
      </c>
      <c r="M301" s="66" t="str">
        <f t="shared" si="17"/>
        <v>Intermediates</v>
      </c>
      <c r="N301" s="66" t="e">
        <f>VLOOKUP(O301,Clubs!D:E,2,FALSE)</f>
        <v>#N/A</v>
      </c>
      <c r="O301" s="66">
        <f t="shared" si="18"/>
        <v>0</v>
      </c>
      <c r="P301" s="66"/>
      <c r="Q301" s="66"/>
      <c r="R301" s="66"/>
      <c r="S301" s="66"/>
    </row>
    <row r="302" spans="1:19" s="83" customFormat="1" ht="14" hidden="1" customHeight="1" x14ac:dyDescent="0.2">
      <c r="A302" s="66">
        <v>267</v>
      </c>
      <c r="B302" s="66">
        <v>5</v>
      </c>
      <c r="C302" s="66" t="s">
        <v>1090</v>
      </c>
      <c r="D302" s="80"/>
      <c r="E302" s="71"/>
      <c r="F302" s="122"/>
      <c r="G302" s="80"/>
      <c r="H302" s="66"/>
      <c r="I302" s="66">
        <v>1</v>
      </c>
      <c r="J302" s="66">
        <v>2020</v>
      </c>
      <c r="K302" s="66">
        <f t="shared" si="16"/>
        <v>5</v>
      </c>
      <c r="L302" s="66">
        <f>VLOOKUP(M302,'Age Groups'!B:C,2,FALSE)</f>
        <v>5</v>
      </c>
      <c r="M302" s="66" t="str">
        <f t="shared" si="17"/>
        <v>Intermediates</v>
      </c>
      <c r="N302" s="66" t="e">
        <f>VLOOKUP(O302,Clubs!D:E,2,FALSE)</f>
        <v>#N/A</v>
      </c>
      <c r="O302" s="66">
        <f t="shared" si="18"/>
        <v>0</v>
      </c>
      <c r="P302" s="66"/>
      <c r="Q302" s="66"/>
      <c r="R302" s="66"/>
      <c r="S302" s="66"/>
    </row>
    <row r="303" spans="1:19" s="83" customFormat="1" ht="14" hidden="1" customHeight="1" x14ac:dyDescent="0.2">
      <c r="A303" s="66">
        <v>369</v>
      </c>
      <c r="B303" s="66">
        <v>5</v>
      </c>
      <c r="C303" s="66" t="s">
        <v>1091</v>
      </c>
      <c r="D303" s="80"/>
      <c r="E303" s="80"/>
      <c r="F303" s="122"/>
      <c r="G303" s="80"/>
      <c r="H303" s="66"/>
      <c r="I303" s="66">
        <v>1</v>
      </c>
      <c r="J303" s="66">
        <v>2020</v>
      </c>
      <c r="K303" s="66">
        <f t="shared" si="16"/>
        <v>5</v>
      </c>
      <c r="L303" s="66">
        <f>VLOOKUP(M303,'Age Groups'!B:C,2,FALSE)</f>
        <v>6</v>
      </c>
      <c r="M303" s="66" t="str">
        <f t="shared" si="17"/>
        <v>Seniors</v>
      </c>
      <c r="N303" s="66" t="e">
        <f>VLOOKUP(O303,Clubs!D:E,2,FALSE)</f>
        <v>#N/A</v>
      </c>
      <c r="O303" s="66">
        <f t="shared" si="18"/>
        <v>0</v>
      </c>
      <c r="P303" s="66"/>
      <c r="Q303" s="66"/>
      <c r="R303" s="66"/>
      <c r="S303" s="66"/>
    </row>
    <row r="304" spans="1:19" s="83" customFormat="1" ht="14" hidden="1" customHeight="1" x14ac:dyDescent="0.2">
      <c r="A304" s="66">
        <v>370</v>
      </c>
      <c r="B304" s="66">
        <v>5</v>
      </c>
      <c r="C304" s="66" t="s">
        <v>1091</v>
      </c>
      <c r="D304" s="122"/>
      <c r="E304" s="122"/>
      <c r="F304" s="122"/>
      <c r="G304" s="122"/>
      <c r="H304" s="66"/>
      <c r="I304" s="66">
        <v>1</v>
      </c>
      <c r="J304" s="66">
        <v>2020</v>
      </c>
      <c r="K304" s="66">
        <f t="shared" si="16"/>
        <v>5</v>
      </c>
      <c r="L304" s="66">
        <f>VLOOKUP(M304,'Age Groups'!B:C,2,FALSE)</f>
        <v>6</v>
      </c>
      <c r="M304" s="66" t="str">
        <f t="shared" si="17"/>
        <v>Seniors</v>
      </c>
      <c r="N304" s="66" t="e">
        <f>VLOOKUP(O304,Clubs!D:E,2,FALSE)</f>
        <v>#N/A</v>
      </c>
      <c r="O304" s="66">
        <f t="shared" si="18"/>
        <v>0</v>
      </c>
      <c r="P304" s="66"/>
      <c r="Q304" s="66"/>
      <c r="R304" s="66"/>
      <c r="S304" s="66"/>
    </row>
    <row r="305" spans="1:19" s="83" customFormat="1" ht="14" hidden="1" customHeight="1" x14ac:dyDescent="0.2">
      <c r="A305" s="66">
        <v>371</v>
      </c>
      <c r="B305" s="66">
        <v>5</v>
      </c>
      <c r="C305" s="66" t="s">
        <v>1091</v>
      </c>
      <c r="D305" s="122"/>
      <c r="E305" s="122"/>
      <c r="F305" s="122"/>
      <c r="G305" s="122"/>
      <c r="H305" s="66"/>
      <c r="I305" s="66">
        <v>1</v>
      </c>
      <c r="J305" s="66">
        <v>2020</v>
      </c>
      <c r="K305" s="66">
        <f t="shared" si="16"/>
        <v>5</v>
      </c>
      <c r="L305" s="66">
        <f>VLOOKUP(M305,'Age Groups'!B:C,2,FALSE)</f>
        <v>6</v>
      </c>
      <c r="M305" s="66" t="str">
        <f t="shared" si="17"/>
        <v>Seniors</v>
      </c>
      <c r="N305" s="66" t="e">
        <f>VLOOKUP(O305,Clubs!D:E,2,FALSE)</f>
        <v>#N/A</v>
      </c>
      <c r="O305" s="66">
        <f t="shared" si="18"/>
        <v>0</v>
      </c>
      <c r="P305" s="66"/>
      <c r="Q305" s="66"/>
      <c r="R305" s="66"/>
      <c r="S305" s="66"/>
    </row>
    <row r="306" spans="1:19" s="90" customFormat="1" ht="25" hidden="1" x14ac:dyDescent="0.2">
      <c r="A306" s="66">
        <v>372</v>
      </c>
      <c r="B306" s="66">
        <v>5</v>
      </c>
      <c r="C306" s="66" t="s">
        <v>1091</v>
      </c>
      <c r="D306" s="122"/>
      <c r="E306" s="122"/>
      <c r="F306" s="122"/>
      <c r="G306" s="122"/>
      <c r="H306" s="66"/>
      <c r="I306" s="66">
        <v>1</v>
      </c>
      <c r="J306" s="66">
        <v>2020</v>
      </c>
      <c r="K306" s="66">
        <f t="shared" si="16"/>
        <v>5</v>
      </c>
      <c r="L306" s="66">
        <f>VLOOKUP(M306,'Age Groups'!B:C,2,FALSE)</f>
        <v>6</v>
      </c>
      <c r="M306" s="66" t="str">
        <f t="shared" si="17"/>
        <v>Seniors</v>
      </c>
      <c r="N306" s="66" t="e">
        <f>VLOOKUP(O306,Clubs!D:E,2,FALSE)</f>
        <v>#N/A</v>
      </c>
      <c r="O306" s="66">
        <f t="shared" si="18"/>
        <v>0</v>
      </c>
      <c r="P306" s="66"/>
      <c r="Q306" s="66"/>
      <c r="R306" s="66"/>
      <c r="S306" s="66"/>
    </row>
    <row r="307" spans="1:19" s="83" customFormat="1" ht="14" hidden="1" customHeight="1" x14ac:dyDescent="0.15">
      <c r="A307" s="66">
        <v>373</v>
      </c>
      <c r="B307" s="122">
        <v>5</v>
      </c>
      <c r="C307" s="66" t="s">
        <v>1091</v>
      </c>
      <c r="D307" s="125"/>
      <c r="E307" s="176"/>
      <c r="F307" s="122"/>
      <c r="G307" s="122"/>
      <c r="H307" s="66"/>
      <c r="I307" s="66">
        <v>1</v>
      </c>
      <c r="J307" s="66">
        <v>2020</v>
      </c>
      <c r="K307" s="66">
        <f t="shared" si="16"/>
        <v>5</v>
      </c>
      <c r="L307" s="66">
        <f>VLOOKUP(M307,'Age Groups'!B:C,2,FALSE)</f>
        <v>6</v>
      </c>
      <c r="M307" s="66" t="str">
        <f t="shared" si="17"/>
        <v>Seniors</v>
      </c>
      <c r="N307" s="66" t="e">
        <f>VLOOKUP(O307,Clubs!D:E,2,FALSE)</f>
        <v>#N/A</v>
      </c>
      <c r="O307" s="66">
        <f t="shared" si="18"/>
        <v>0</v>
      </c>
      <c r="P307" s="66"/>
      <c r="Q307" s="66"/>
      <c r="R307" s="66"/>
      <c r="S307" s="66"/>
    </row>
    <row r="308" spans="1:19" s="83" customFormat="1" ht="14" hidden="1" customHeight="1" x14ac:dyDescent="0.2">
      <c r="A308" s="66">
        <v>374</v>
      </c>
      <c r="B308" s="66">
        <v>5</v>
      </c>
      <c r="C308" s="66" t="s">
        <v>1091</v>
      </c>
      <c r="D308" s="125"/>
      <c r="E308" s="143"/>
      <c r="F308" s="122"/>
      <c r="G308" s="122"/>
      <c r="H308" s="66"/>
      <c r="I308" s="66">
        <v>1</v>
      </c>
      <c r="J308" s="66">
        <v>2020</v>
      </c>
      <c r="K308" s="66">
        <f t="shared" si="16"/>
        <v>5</v>
      </c>
      <c r="L308" s="66">
        <f>VLOOKUP(M308,'Age Groups'!B:C,2,FALSE)</f>
        <v>6</v>
      </c>
      <c r="M308" s="66" t="str">
        <f t="shared" si="17"/>
        <v>Seniors</v>
      </c>
      <c r="N308" s="66" t="e">
        <f>VLOOKUP(O308,Clubs!D:E,2,FALSE)</f>
        <v>#N/A</v>
      </c>
      <c r="O308" s="66">
        <f t="shared" si="18"/>
        <v>0</v>
      </c>
      <c r="P308" s="66"/>
      <c r="Q308" s="66"/>
      <c r="R308" s="66"/>
      <c r="S308" s="66"/>
    </row>
    <row r="309" spans="1:19" s="83" customFormat="1" ht="14" hidden="1" customHeight="1" x14ac:dyDescent="0.2">
      <c r="A309" s="66">
        <v>5</v>
      </c>
      <c r="B309" s="118" t="s">
        <v>1182</v>
      </c>
      <c r="C309" s="118"/>
      <c r="D309" s="193"/>
      <c r="E309" s="195"/>
      <c r="F309" s="118"/>
      <c r="G309" s="118"/>
      <c r="H309" s="68"/>
      <c r="I309" s="66">
        <v>1</v>
      </c>
      <c r="J309" s="66">
        <v>2020</v>
      </c>
      <c r="K309" s="66" t="str">
        <f t="shared" si="16"/>
        <v>Championship Divison</v>
      </c>
      <c r="L309" s="66" t="e">
        <f>VLOOKUP(M309,'Age Groups'!B:C,2,FALSE)</f>
        <v>#N/A</v>
      </c>
      <c r="M309" s="66">
        <f t="shared" si="17"/>
        <v>0</v>
      </c>
      <c r="N309" s="66" t="e">
        <f>VLOOKUP(O309,Clubs!D:E,2,FALSE)</f>
        <v>#N/A</v>
      </c>
      <c r="O309" s="66">
        <f t="shared" si="18"/>
        <v>0</v>
      </c>
      <c r="P309" s="68"/>
      <c r="Q309" s="68"/>
      <c r="R309" s="68"/>
      <c r="S309" s="68"/>
    </row>
    <row r="310" spans="1:19" s="83" customFormat="1" ht="14" hidden="1" customHeight="1" x14ac:dyDescent="0.2">
      <c r="A310" s="66">
        <v>112</v>
      </c>
      <c r="B310" s="118" t="s">
        <v>1182</v>
      </c>
      <c r="C310" s="118"/>
      <c r="D310" s="192"/>
      <c r="E310" s="194"/>
      <c r="F310" s="118"/>
      <c r="G310" s="118"/>
      <c r="H310" s="68"/>
      <c r="I310" s="66">
        <v>1</v>
      </c>
      <c r="J310" s="66">
        <v>2020</v>
      </c>
      <c r="K310" s="66" t="str">
        <f t="shared" si="16"/>
        <v>Championship Divison</v>
      </c>
      <c r="L310" s="66" t="e">
        <f>VLOOKUP(M310,'Age Groups'!B:C,2,FALSE)</f>
        <v>#N/A</v>
      </c>
      <c r="M310" s="66">
        <f t="shared" si="17"/>
        <v>0</v>
      </c>
      <c r="N310" s="66" t="e">
        <f>VLOOKUP(O310,Clubs!D:E,2,FALSE)</f>
        <v>#N/A</v>
      </c>
      <c r="O310" s="66">
        <f t="shared" si="18"/>
        <v>0</v>
      </c>
      <c r="P310" s="68"/>
      <c r="Q310" s="68"/>
      <c r="R310" s="68"/>
      <c r="S310" s="68"/>
    </row>
    <row r="311" spans="1:19" s="83" customFormat="1" ht="14" hidden="1" customHeight="1" x14ac:dyDescent="0.2">
      <c r="A311" s="66">
        <v>224</v>
      </c>
      <c r="B311" s="118" t="s">
        <v>1182</v>
      </c>
      <c r="C311" s="118"/>
      <c r="D311" s="192"/>
      <c r="E311" s="195"/>
      <c r="F311" s="170"/>
      <c r="G311" s="118"/>
      <c r="H311" s="68"/>
      <c r="I311" s="66">
        <v>1</v>
      </c>
      <c r="J311" s="66">
        <v>2020</v>
      </c>
      <c r="K311" s="66" t="str">
        <f t="shared" si="16"/>
        <v>Championship Divison</v>
      </c>
      <c r="L311" s="66" t="e">
        <f>VLOOKUP(M311,'Age Groups'!B:C,2,FALSE)</f>
        <v>#N/A</v>
      </c>
      <c r="M311" s="66">
        <f t="shared" si="17"/>
        <v>0</v>
      </c>
      <c r="N311" s="66" t="e">
        <f>VLOOKUP(O311,Clubs!D:E,2,FALSE)</f>
        <v>#N/A</v>
      </c>
      <c r="O311" s="66">
        <f t="shared" si="18"/>
        <v>0</v>
      </c>
      <c r="P311" s="68"/>
      <c r="Q311" s="68"/>
      <c r="R311" s="68"/>
      <c r="S311" s="68"/>
    </row>
    <row r="312" spans="1:19" s="83" customFormat="1" ht="14" hidden="1" customHeight="1" x14ac:dyDescent="0.2">
      <c r="A312" s="66">
        <v>331</v>
      </c>
      <c r="B312" s="118" t="s">
        <v>1182</v>
      </c>
      <c r="C312" s="118"/>
      <c r="D312" s="192"/>
      <c r="E312" s="195"/>
      <c r="F312" s="118"/>
      <c r="G312" s="170"/>
      <c r="H312" s="68"/>
      <c r="I312" s="66">
        <v>1</v>
      </c>
      <c r="J312" s="66">
        <v>2020</v>
      </c>
      <c r="K312" s="66" t="str">
        <f t="shared" si="16"/>
        <v>Championship Divison</v>
      </c>
      <c r="L312" s="66" t="e">
        <f>VLOOKUP(M312,'Age Groups'!B:C,2,FALSE)</f>
        <v>#N/A</v>
      </c>
      <c r="M312" s="66">
        <f t="shared" si="17"/>
        <v>0</v>
      </c>
      <c r="N312" s="66" t="e">
        <f>VLOOKUP(O312,Clubs!D:E,2,FALSE)</f>
        <v>#N/A</v>
      </c>
      <c r="O312" s="66">
        <f t="shared" si="18"/>
        <v>0</v>
      </c>
      <c r="P312" s="68"/>
      <c r="Q312" s="68"/>
      <c r="R312" s="68"/>
      <c r="S312" s="68"/>
    </row>
    <row r="313" spans="1:19" s="83" customFormat="1" ht="25" hidden="1" x14ac:dyDescent="0.2">
      <c r="A313" s="66">
        <v>12</v>
      </c>
      <c r="B313" s="119" t="s">
        <v>923</v>
      </c>
      <c r="C313" s="66" t="s">
        <v>1149</v>
      </c>
      <c r="D313" s="164"/>
      <c r="E313" s="187"/>
      <c r="F313" s="119"/>
      <c r="G313" s="119"/>
      <c r="H313" s="73"/>
      <c r="I313" s="66">
        <v>1</v>
      </c>
      <c r="J313" s="66">
        <v>2020</v>
      </c>
      <c r="K313" s="66" t="str">
        <f t="shared" si="16"/>
        <v>Division 1</v>
      </c>
      <c r="L313" s="66">
        <f>VLOOKUP(M313,'Age Groups'!B:C,2,FALSE)</f>
        <v>3</v>
      </c>
      <c r="M313" s="66" t="str">
        <f t="shared" si="17"/>
        <v>Sub Juniors</v>
      </c>
      <c r="N313" s="66" t="e">
        <f>VLOOKUP(O313,Clubs!D:E,2,FALSE)</f>
        <v>#N/A</v>
      </c>
      <c r="O313" s="66">
        <f t="shared" si="18"/>
        <v>0</v>
      </c>
      <c r="P313" s="73"/>
      <c r="Q313" s="73"/>
      <c r="R313" s="73"/>
      <c r="S313" s="73"/>
    </row>
    <row r="314" spans="1:19" s="83" customFormat="1" ht="14" hidden="1" customHeight="1" x14ac:dyDescent="0.2">
      <c r="A314" s="66">
        <v>119</v>
      </c>
      <c r="B314" s="119" t="s">
        <v>923</v>
      </c>
      <c r="C314" s="66" t="s">
        <v>1092</v>
      </c>
      <c r="D314" s="119"/>
      <c r="E314" s="197"/>
      <c r="F314" s="119"/>
      <c r="G314" s="119"/>
      <c r="H314" s="73"/>
      <c r="I314" s="66">
        <v>1</v>
      </c>
      <c r="J314" s="66">
        <v>2020</v>
      </c>
      <c r="K314" s="66" t="str">
        <f t="shared" si="16"/>
        <v>Division 1</v>
      </c>
      <c r="L314" s="66">
        <f>VLOOKUP(M314,'Age Groups'!B:C,2,FALSE)</f>
        <v>4</v>
      </c>
      <c r="M314" s="66" t="str">
        <f t="shared" si="17"/>
        <v>Juniors</v>
      </c>
      <c r="N314" s="66" t="e">
        <f>VLOOKUP(O314,Clubs!D:E,2,FALSE)</f>
        <v>#N/A</v>
      </c>
      <c r="O314" s="66">
        <f t="shared" si="18"/>
        <v>0</v>
      </c>
      <c r="P314" s="73"/>
      <c r="Q314" s="73"/>
      <c r="R314" s="73"/>
      <c r="S314" s="73"/>
    </row>
    <row r="315" spans="1:19" s="83" customFormat="1" ht="14" hidden="1" customHeight="1" x14ac:dyDescent="0.2">
      <c r="A315" s="66">
        <v>231</v>
      </c>
      <c r="B315" s="119" t="s">
        <v>923</v>
      </c>
      <c r="C315" s="66" t="s">
        <v>1090</v>
      </c>
      <c r="D315" s="119"/>
      <c r="E315" s="111"/>
      <c r="F315" s="164"/>
      <c r="G315" s="119"/>
      <c r="H315" s="73"/>
      <c r="I315" s="66">
        <v>1</v>
      </c>
      <c r="J315" s="66">
        <v>2020</v>
      </c>
      <c r="K315" s="66" t="str">
        <f t="shared" si="16"/>
        <v>Division 1</v>
      </c>
      <c r="L315" s="66">
        <f>VLOOKUP(M315,'Age Groups'!B:C,2,FALSE)</f>
        <v>5</v>
      </c>
      <c r="M315" s="66" t="str">
        <f t="shared" si="17"/>
        <v>Intermediates</v>
      </c>
      <c r="N315" s="66" t="e">
        <f>VLOOKUP(O315,Clubs!D:E,2,FALSE)</f>
        <v>#N/A</v>
      </c>
      <c r="O315" s="66">
        <f t="shared" si="18"/>
        <v>0</v>
      </c>
      <c r="P315" s="73"/>
      <c r="Q315" s="73"/>
      <c r="R315" s="73"/>
      <c r="S315" s="73"/>
    </row>
    <row r="316" spans="1:19" s="83" customFormat="1" ht="14" hidden="1" customHeight="1" x14ac:dyDescent="0.2">
      <c r="A316" s="66">
        <v>338</v>
      </c>
      <c r="B316" s="119" t="s">
        <v>923</v>
      </c>
      <c r="C316" s="66" t="s">
        <v>1091</v>
      </c>
      <c r="D316" s="119"/>
      <c r="E316" s="111"/>
      <c r="F316" s="119"/>
      <c r="G316" s="164"/>
      <c r="H316" s="73"/>
      <c r="I316" s="66">
        <v>1</v>
      </c>
      <c r="J316" s="66">
        <v>2020</v>
      </c>
      <c r="K316" s="66" t="str">
        <f t="shared" si="16"/>
        <v>Division 1</v>
      </c>
      <c r="L316" s="66">
        <f>VLOOKUP(M316,'Age Groups'!B:C,2,FALSE)</f>
        <v>6</v>
      </c>
      <c r="M316" s="66" t="str">
        <f t="shared" si="17"/>
        <v>Seniors</v>
      </c>
      <c r="N316" s="66" t="e">
        <f>VLOOKUP(O316,Clubs!D:E,2,FALSE)</f>
        <v>#N/A</v>
      </c>
      <c r="O316" s="66">
        <f t="shared" si="18"/>
        <v>0</v>
      </c>
      <c r="P316" s="73"/>
      <c r="Q316" s="73"/>
      <c r="R316" s="73"/>
      <c r="S316" s="73"/>
    </row>
    <row r="317" spans="1:19" s="83" customFormat="1" ht="14" hidden="1" customHeight="1" x14ac:dyDescent="0.2">
      <c r="A317" s="66">
        <v>19</v>
      </c>
      <c r="B317" s="119" t="s">
        <v>917</v>
      </c>
      <c r="C317" s="66" t="s">
        <v>1149</v>
      </c>
      <c r="D317" s="164"/>
      <c r="E317" s="111"/>
      <c r="F317" s="119"/>
      <c r="G317" s="119"/>
      <c r="H317" s="73"/>
      <c r="I317" s="66">
        <v>1</v>
      </c>
      <c r="J317" s="66">
        <v>2020</v>
      </c>
      <c r="K317" s="66" t="str">
        <f t="shared" si="16"/>
        <v>Division 2</v>
      </c>
      <c r="L317" s="66">
        <f>VLOOKUP(M317,'Age Groups'!B:C,2,FALSE)</f>
        <v>3</v>
      </c>
      <c r="M317" s="66" t="str">
        <f t="shared" si="17"/>
        <v>Sub Juniors</v>
      </c>
      <c r="N317" s="66" t="e">
        <f>VLOOKUP(O317,Clubs!D:E,2,FALSE)</f>
        <v>#N/A</v>
      </c>
      <c r="O317" s="66">
        <f t="shared" si="18"/>
        <v>0</v>
      </c>
      <c r="P317" s="73"/>
      <c r="Q317" s="73"/>
      <c r="R317" s="73"/>
      <c r="S317" s="73"/>
    </row>
    <row r="318" spans="1:19" s="83" customFormat="1" ht="14" hidden="1" customHeight="1" x14ac:dyDescent="0.2">
      <c r="A318" s="66">
        <v>126</v>
      </c>
      <c r="B318" s="119" t="s">
        <v>917</v>
      </c>
      <c r="C318" s="66" t="s">
        <v>1092</v>
      </c>
      <c r="D318" s="119"/>
      <c r="E318" s="164"/>
      <c r="F318" s="119"/>
      <c r="G318" s="119"/>
      <c r="H318" s="73"/>
      <c r="I318" s="66">
        <v>1</v>
      </c>
      <c r="J318" s="66">
        <v>2020</v>
      </c>
      <c r="K318" s="66" t="str">
        <f t="shared" si="16"/>
        <v>Division 2</v>
      </c>
      <c r="L318" s="66">
        <f>VLOOKUP(M318,'Age Groups'!B:C,2,FALSE)</f>
        <v>4</v>
      </c>
      <c r="M318" s="66" t="str">
        <f t="shared" si="17"/>
        <v>Juniors</v>
      </c>
      <c r="N318" s="66" t="e">
        <f>VLOOKUP(O318,Clubs!D:E,2,FALSE)</f>
        <v>#N/A</v>
      </c>
      <c r="O318" s="66">
        <f t="shared" si="18"/>
        <v>0</v>
      </c>
      <c r="P318" s="73"/>
      <c r="Q318" s="73"/>
      <c r="R318" s="73"/>
      <c r="S318" s="73"/>
    </row>
    <row r="319" spans="1:19" s="83" customFormat="1" ht="14" hidden="1" customHeight="1" x14ac:dyDescent="0.2">
      <c r="A319" s="66">
        <v>238</v>
      </c>
      <c r="B319" s="119" t="s">
        <v>917</v>
      </c>
      <c r="C319" s="66" t="s">
        <v>1090</v>
      </c>
      <c r="D319" s="119"/>
      <c r="E319" s="119"/>
      <c r="F319" s="164"/>
      <c r="G319" s="119"/>
      <c r="H319" s="73"/>
      <c r="I319" s="66">
        <v>1</v>
      </c>
      <c r="J319" s="66">
        <v>2020</v>
      </c>
      <c r="K319" s="66" t="str">
        <f t="shared" si="16"/>
        <v>Division 2</v>
      </c>
      <c r="L319" s="66">
        <f>VLOOKUP(M319,'Age Groups'!B:C,2,FALSE)</f>
        <v>5</v>
      </c>
      <c r="M319" s="66" t="str">
        <f t="shared" si="17"/>
        <v>Intermediates</v>
      </c>
      <c r="N319" s="66" t="e">
        <f>VLOOKUP(O319,Clubs!D:E,2,FALSE)</f>
        <v>#N/A</v>
      </c>
      <c r="O319" s="66">
        <f t="shared" si="18"/>
        <v>0</v>
      </c>
      <c r="P319" s="73"/>
      <c r="Q319" s="73"/>
      <c r="R319" s="73"/>
      <c r="S319" s="73"/>
    </row>
    <row r="320" spans="1:19" s="104" customFormat="1" ht="14" hidden="1" customHeight="1" x14ac:dyDescent="0.2">
      <c r="A320" s="66">
        <v>345</v>
      </c>
      <c r="B320" s="119" t="s">
        <v>917</v>
      </c>
      <c r="C320" s="66" t="s">
        <v>1091</v>
      </c>
      <c r="D320" s="119"/>
      <c r="E320" s="119"/>
      <c r="F320" s="119"/>
      <c r="G320" s="164"/>
      <c r="H320" s="73"/>
      <c r="I320" s="66">
        <v>1</v>
      </c>
      <c r="J320" s="66">
        <v>2020</v>
      </c>
      <c r="K320" s="66" t="str">
        <f t="shared" si="16"/>
        <v>Division 2</v>
      </c>
      <c r="L320" s="66">
        <f>VLOOKUP(M320,'Age Groups'!B:C,2,FALSE)</f>
        <v>6</v>
      </c>
      <c r="M320" s="66" t="str">
        <f t="shared" si="17"/>
        <v>Seniors</v>
      </c>
      <c r="N320" s="66" t="e">
        <f>VLOOKUP(O320,Clubs!D:E,2,FALSE)</f>
        <v>#N/A</v>
      </c>
      <c r="O320" s="66">
        <f t="shared" si="18"/>
        <v>0</v>
      </c>
      <c r="P320" s="73"/>
      <c r="Q320" s="73"/>
      <c r="R320" s="73"/>
      <c r="S320" s="73"/>
    </row>
    <row r="321" spans="1:19" s="82" customFormat="1" ht="14" hidden="1" customHeight="1" x14ac:dyDescent="0.2">
      <c r="A321" s="66">
        <v>26</v>
      </c>
      <c r="B321" s="119" t="s">
        <v>918</v>
      </c>
      <c r="C321" s="66" t="s">
        <v>1149</v>
      </c>
      <c r="D321" s="164"/>
      <c r="E321" s="119"/>
      <c r="F321" s="119"/>
      <c r="G321" s="119"/>
      <c r="H321" s="73"/>
      <c r="I321" s="66">
        <v>1</v>
      </c>
      <c r="J321" s="66">
        <v>2020</v>
      </c>
      <c r="K321" s="66" t="str">
        <f t="shared" si="16"/>
        <v>Division 3</v>
      </c>
      <c r="L321" s="66">
        <f>VLOOKUP(M321,'Age Groups'!B:C,2,FALSE)</f>
        <v>3</v>
      </c>
      <c r="M321" s="66" t="str">
        <f t="shared" si="17"/>
        <v>Sub Juniors</v>
      </c>
      <c r="N321" s="66" t="e">
        <f>VLOOKUP(O321,Clubs!D:E,2,FALSE)</f>
        <v>#N/A</v>
      </c>
      <c r="O321" s="66">
        <f t="shared" si="18"/>
        <v>0</v>
      </c>
      <c r="P321" s="73"/>
      <c r="Q321" s="73"/>
      <c r="R321" s="73"/>
      <c r="S321" s="73"/>
    </row>
    <row r="322" spans="1:19" s="82" customFormat="1" ht="14" hidden="1" customHeight="1" x14ac:dyDescent="0.2">
      <c r="A322" s="66">
        <v>133</v>
      </c>
      <c r="B322" s="119" t="s">
        <v>918</v>
      </c>
      <c r="C322" s="66" t="s">
        <v>1092</v>
      </c>
      <c r="D322" s="119"/>
      <c r="E322" s="164"/>
      <c r="F322" s="119"/>
      <c r="G322" s="119"/>
      <c r="H322" s="73"/>
      <c r="I322" s="66">
        <v>1</v>
      </c>
      <c r="J322" s="66">
        <v>2020</v>
      </c>
      <c r="K322" s="66" t="str">
        <f t="shared" ref="K322:K385" si="19">B322</f>
        <v>Division 3</v>
      </c>
      <c r="L322" s="66">
        <f>VLOOKUP(M322,'Age Groups'!B:C,2,FALSE)</f>
        <v>4</v>
      </c>
      <c r="M322" s="66" t="str">
        <f t="shared" ref="M322:M385" si="20">C322</f>
        <v>Juniors</v>
      </c>
      <c r="N322" s="66" t="e">
        <f>VLOOKUP(O322,Clubs!D:E,2,FALSE)</f>
        <v>#N/A</v>
      </c>
      <c r="O322" s="66">
        <f t="shared" ref="O322:O385" si="21">D322</f>
        <v>0</v>
      </c>
      <c r="P322" s="73"/>
      <c r="Q322" s="73"/>
      <c r="R322" s="73"/>
      <c r="S322" s="73"/>
    </row>
    <row r="323" spans="1:19" s="82" customFormat="1" ht="14" hidden="1" customHeight="1" x14ac:dyDescent="0.2">
      <c r="A323" s="66">
        <v>245</v>
      </c>
      <c r="B323" s="119" t="s">
        <v>918</v>
      </c>
      <c r="C323" s="66" t="s">
        <v>1090</v>
      </c>
      <c r="D323" s="119"/>
      <c r="E323" s="119"/>
      <c r="F323" s="164"/>
      <c r="G323" s="119"/>
      <c r="H323" s="73"/>
      <c r="I323" s="66">
        <v>1</v>
      </c>
      <c r="J323" s="66">
        <v>2020</v>
      </c>
      <c r="K323" s="66" t="str">
        <f t="shared" si="19"/>
        <v>Division 3</v>
      </c>
      <c r="L323" s="66">
        <f>VLOOKUP(M323,'Age Groups'!B:C,2,FALSE)</f>
        <v>5</v>
      </c>
      <c r="M323" s="66" t="str">
        <f t="shared" si="20"/>
        <v>Intermediates</v>
      </c>
      <c r="N323" s="66" t="e">
        <f>VLOOKUP(O323,Clubs!D:E,2,FALSE)</f>
        <v>#N/A</v>
      </c>
      <c r="O323" s="66">
        <f t="shared" si="21"/>
        <v>0</v>
      </c>
      <c r="P323" s="73"/>
      <c r="Q323" s="73"/>
      <c r="R323" s="73"/>
      <c r="S323" s="73"/>
    </row>
    <row r="324" spans="1:19" s="82" customFormat="1" ht="14" hidden="1" customHeight="1" x14ac:dyDescent="0.2">
      <c r="A324" s="66">
        <v>352</v>
      </c>
      <c r="B324" s="119" t="s">
        <v>918</v>
      </c>
      <c r="C324" s="66" t="s">
        <v>1091</v>
      </c>
      <c r="D324" s="119"/>
      <c r="E324" s="119"/>
      <c r="F324" s="119"/>
      <c r="G324" s="164"/>
      <c r="H324" s="73"/>
      <c r="I324" s="66">
        <v>1</v>
      </c>
      <c r="J324" s="66">
        <v>2020</v>
      </c>
      <c r="K324" s="66" t="str">
        <f t="shared" si="19"/>
        <v>Division 3</v>
      </c>
      <c r="L324" s="66">
        <f>VLOOKUP(M324,'Age Groups'!B:C,2,FALSE)</f>
        <v>6</v>
      </c>
      <c r="M324" s="66" t="str">
        <f t="shared" si="20"/>
        <v>Seniors</v>
      </c>
      <c r="N324" s="66" t="e">
        <f>VLOOKUP(O324,Clubs!D:E,2,FALSE)</f>
        <v>#N/A</v>
      </c>
      <c r="O324" s="66">
        <f t="shared" si="21"/>
        <v>0</v>
      </c>
      <c r="P324" s="73"/>
      <c r="Q324" s="73"/>
      <c r="R324" s="73"/>
      <c r="S324" s="73"/>
    </row>
    <row r="325" spans="1:19" s="82" customFormat="1" ht="14" hidden="1" customHeight="1" x14ac:dyDescent="0.2">
      <c r="A325" s="66">
        <v>55</v>
      </c>
      <c r="B325" s="83"/>
      <c r="C325" s="66" t="s">
        <v>1149</v>
      </c>
      <c r="D325" s="128"/>
      <c r="E325" s="128"/>
      <c r="F325" s="128"/>
      <c r="G325" s="128"/>
      <c r="H325" s="83"/>
      <c r="I325" s="83">
        <v>2</v>
      </c>
      <c r="J325" s="83">
        <v>2021</v>
      </c>
      <c r="K325" s="66">
        <f t="shared" si="19"/>
        <v>0</v>
      </c>
      <c r="L325" s="66">
        <f>VLOOKUP(M325,'Age Groups'!B:C,2,FALSE)</f>
        <v>3</v>
      </c>
      <c r="M325" s="66" t="str">
        <f t="shared" si="20"/>
        <v>Sub Juniors</v>
      </c>
      <c r="N325" s="66" t="e">
        <f>VLOOKUP(O325,Clubs!D:E,2,FALSE)</f>
        <v>#N/A</v>
      </c>
      <c r="O325" s="66">
        <f t="shared" si="21"/>
        <v>0</v>
      </c>
      <c r="P325" s="83"/>
      <c r="Q325" s="83"/>
      <c r="R325" s="83"/>
      <c r="S325" s="83"/>
    </row>
    <row r="326" spans="1:19" s="82" customFormat="1" ht="14" hidden="1" customHeight="1" x14ac:dyDescent="0.15">
      <c r="A326" s="66">
        <v>85</v>
      </c>
      <c r="B326" s="83"/>
      <c r="C326" s="66" t="s">
        <v>1149</v>
      </c>
      <c r="D326" s="127"/>
      <c r="E326" s="127"/>
      <c r="F326" s="123"/>
      <c r="G326" s="123"/>
      <c r="H326" s="83"/>
      <c r="I326" s="83">
        <v>2</v>
      </c>
      <c r="J326" s="83">
        <v>2021</v>
      </c>
      <c r="K326" s="66">
        <f t="shared" si="19"/>
        <v>0</v>
      </c>
      <c r="L326" s="66">
        <f>VLOOKUP(M326,'Age Groups'!B:C,2,FALSE)</f>
        <v>3</v>
      </c>
      <c r="M326" s="66" t="str">
        <f t="shared" si="20"/>
        <v>Sub Juniors</v>
      </c>
      <c r="N326" s="66" t="e">
        <f>VLOOKUP(O326,Clubs!D:E,2,FALSE)</f>
        <v>#N/A</v>
      </c>
      <c r="O326" s="66">
        <f t="shared" si="21"/>
        <v>0</v>
      </c>
      <c r="P326" s="83"/>
      <c r="Q326" s="83"/>
      <c r="R326" s="83"/>
      <c r="S326" s="83"/>
    </row>
    <row r="327" spans="1:19" s="82" customFormat="1" ht="14" hidden="1" customHeight="1" x14ac:dyDescent="0.15">
      <c r="A327" s="66">
        <v>86</v>
      </c>
      <c r="B327" s="83"/>
      <c r="C327" s="66" t="s">
        <v>1149</v>
      </c>
      <c r="D327" s="127"/>
      <c r="E327" s="123"/>
      <c r="F327" s="127"/>
      <c r="G327" s="127"/>
      <c r="H327" s="83"/>
      <c r="I327" s="83">
        <v>2</v>
      </c>
      <c r="J327" s="83">
        <v>2021</v>
      </c>
      <c r="K327" s="66">
        <f t="shared" si="19"/>
        <v>0</v>
      </c>
      <c r="L327" s="66">
        <f>VLOOKUP(M327,'Age Groups'!B:C,2,FALSE)</f>
        <v>3</v>
      </c>
      <c r="M327" s="66" t="str">
        <f t="shared" si="20"/>
        <v>Sub Juniors</v>
      </c>
      <c r="N327" s="66" t="e">
        <f>VLOOKUP(O327,Clubs!D:E,2,FALSE)</f>
        <v>#N/A</v>
      </c>
      <c r="O327" s="66">
        <f t="shared" si="21"/>
        <v>0</v>
      </c>
      <c r="P327" s="83"/>
      <c r="Q327" s="83"/>
      <c r="R327" s="83"/>
      <c r="S327" s="83"/>
    </row>
    <row r="328" spans="1:19" ht="26.5" hidden="1" customHeight="1" x14ac:dyDescent="0.2">
      <c r="A328" s="66">
        <v>162</v>
      </c>
      <c r="B328" s="83"/>
      <c r="C328" s="66" t="s">
        <v>1092</v>
      </c>
      <c r="D328" s="112"/>
      <c r="E328" s="113"/>
      <c r="F328" s="113"/>
      <c r="G328" s="114"/>
      <c r="H328" s="83"/>
      <c r="I328" s="83">
        <v>2</v>
      </c>
      <c r="J328" s="83">
        <v>2021</v>
      </c>
      <c r="K328" s="66">
        <f t="shared" si="19"/>
        <v>0</v>
      </c>
      <c r="L328" s="66">
        <f>VLOOKUP(M328,'Age Groups'!B:C,2,FALSE)</f>
        <v>4</v>
      </c>
      <c r="M328" s="66" t="str">
        <f t="shared" si="20"/>
        <v>Juniors</v>
      </c>
      <c r="N328" s="66" t="e">
        <f>VLOOKUP(O328,Clubs!D:E,2,FALSE)</f>
        <v>#N/A</v>
      </c>
      <c r="O328" s="66">
        <f t="shared" si="21"/>
        <v>0</v>
      </c>
      <c r="P328" s="83"/>
      <c r="Q328" s="83"/>
      <c r="R328" s="83"/>
      <c r="S328" s="83"/>
    </row>
    <row r="329" spans="1:19" ht="33.75" hidden="1" customHeight="1" x14ac:dyDescent="0.2">
      <c r="A329" s="66">
        <v>164</v>
      </c>
      <c r="B329" s="182"/>
      <c r="C329" s="66" t="s">
        <v>1092</v>
      </c>
      <c r="D329" s="115"/>
      <c r="E329" s="196"/>
      <c r="F329" s="115"/>
      <c r="G329" s="115"/>
      <c r="H329" s="85"/>
      <c r="I329" s="83">
        <v>2</v>
      </c>
      <c r="J329" s="83">
        <v>2021</v>
      </c>
      <c r="K329" s="66">
        <f t="shared" si="19"/>
        <v>0</v>
      </c>
      <c r="L329" s="66">
        <f>VLOOKUP(M329,'Age Groups'!B:C,2,FALSE)</f>
        <v>4</v>
      </c>
      <c r="M329" s="66" t="str">
        <f t="shared" si="20"/>
        <v>Juniors</v>
      </c>
      <c r="N329" s="66" t="e">
        <f>VLOOKUP(O329,Clubs!D:E,2,FALSE)</f>
        <v>#N/A</v>
      </c>
      <c r="O329" s="66">
        <f t="shared" si="21"/>
        <v>0</v>
      </c>
      <c r="P329" s="85"/>
      <c r="Q329" s="85"/>
      <c r="R329" s="85"/>
      <c r="S329" s="85"/>
    </row>
    <row r="330" spans="1:19" ht="36.5" hidden="1" customHeight="1" x14ac:dyDescent="0.2">
      <c r="A330" s="66">
        <v>171</v>
      </c>
      <c r="B330" s="90"/>
      <c r="C330" s="66" t="s">
        <v>1092</v>
      </c>
      <c r="D330" s="84"/>
      <c r="E330" s="158"/>
      <c r="F330" s="84"/>
      <c r="G330" s="128"/>
      <c r="H330" s="90"/>
      <c r="I330" s="83">
        <v>2</v>
      </c>
      <c r="J330" s="83">
        <v>2021</v>
      </c>
      <c r="K330" s="66">
        <f t="shared" si="19"/>
        <v>0</v>
      </c>
      <c r="L330" s="66">
        <f>VLOOKUP(M330,'Age Groups'!B:C,2,FALSE)</f>
        <v>4</v>
      </c>
      <c r="M330" s="66" t="str">
        <f t="shared" si="20"/>
        <v>Juniors</v>
      </c>
      <c r="N330" s="66" t="e">
        <f>VLOOKUP(O330,Clubs!D:E,2,FALSE)</f>
        <v>#N/A</v>
      </c>
      <c r="O330" s="66">
        <f t="shared" si="21"/>
        <v>0</v>
      </c>
      <c r="P330" s="90"/>
      <c r="Q330" s="90"/>
      <c r="R330" s="90"/>
      <c r="S330" s="90"/>
    </row>
    <row r="331" spans="1:19" s="68" customFormat="1" ht="25" hidden="1" x14ac:dyDescent="0.2">
      <c r="A331" s="66">
        <v>178</v>
      </c>
      <c r="B331" s="158"/>
      <c r="C331" s="66" t="s">
        <v>1092</v>
      </c>
      <c r="D331" s="84"/>
      <c r="E331" s="158"/>
      <c r="F331" s="84"/>
      <c r="G331" s="128"/>
      <c r="H331" s="90"/>
      <c r="I331" s="83">
        <v>2</v>
      </c>
      <c r="J331" s="83">
        <v>2021</v>
      </c>
      <c r="K331" s="66">
        <f t="shared" si="19"/>
        <v>0</v>
      </c>
      <c r="L331" s="66">
        <f>VLOOKUP(M331,'Age Groups'!B:C,2,FALSE)</f>
        <v>4</v>
      </c>
      <c r="M331" s="66" t="str">
        <f t="shared" si="20"/>
        <v>Juniors</v>
      </c>
      <c r="N331" s="66" t="e">
        <f>VLOOKUP(O331,Clubs!D:E,2,FALSE)</f>
        <v>#N/A</v>
      </c>
      <c r="O331" s="66">
        <f t="shared" si="21"/>
        <v>0</v>
      </c>
      <c r="P331" s="90"/>
      <c r="Q331" s="90"/>
      <c r="R331" s="90"/>
      <c r="S331" s="90"/>
    </row>
    <row r="332" spans="1:19" ht="14" hidden="1" customHeight="1" x14ac:dyDescent="0.2">
      <c r="A332" s="66">
        <v>185</v>
      </c>
      <c r="B332" s="90"/>
      <c r="C332" s="66" t="s">
        <v>1092</v>
      </c>
      <c r="D332" s="84"/>
      <c r="E332" s="158"/>
      <c r="F332" s="84"/>
      <c r="G332" s="128"/>
      <c r="H332" s="90"/>
      <c r="I332" s="83">
        <v>2</v>
      </c>
      <c r="J332" s="83">
        <v>2021</v>
      </c>
      <c r="K332" s="66">
        <f t="shared" si="19"/>
        <v>0</v>
      </c>
      <c r="L332" s="66">
        <f>VLOOKUP(M332,'Age Groups'!B:C,2,FALSE)</f>
        <v>4</v>
      </c>
      <c r="M332" s="66" t="str">
        <f t="shared" si="20"/>
        <v>Juniors</v>
      </c>
      <c r="N332" s="66" t="e">
        <f>VLOOKUP(O332,Clubs!D:E,2,FALSE)</f>
        <v>#N/A</v>
      </c>
      <c r="O332" s="66">
        <f t="shared" si="21"/>
        <v>0</v>
      </c>
      <c r="P332" s="90"/>
      <c r="Q332" s="90"/>
      <c r="R332" s="90"/>
      <c r="S332" s="90"/>
    </row>
    <row r="333" spans="1:19" ht="14" hidden="1" customHeight="1" x14ac:dyDescent="0.15">
      <c r="A333" s="66">
        <v>192</v>
      </c>
      <c r="B333" s="83"/>
      <c r="C333" s="66" t="s">
        <v>1092</v>
      </c>
      <c r="D333" s="88"/>
      <c r="E333" s="88"/>
      <c r="F333" s="86"/>
      <c r="G333" s="123"/>
      <c r="H333" s="83"/>
      <c r="I333" s="83">
        <v>2</v>
      </c>
      <c r="J333" s="83">
        <v>2021</v>
      </c>
      <c r="K333" s="66">
        <f t="shared" si="19"/>
        <v>0</v>
      </c>
      <c r="L333" s="66">
        <f>VLOOKUP(M333,'Age Groups'!B:C,2,FALSE)</f>
        <v>4</v>
      </c>
      <c r="M333" s="66" t="str">
        <f t="shared" si="20"/>
        <v>Juniors</v>
      </c>
      <c r="N333" s="66" t="e">
        <f>VLOOKUP(O333,Clubs!D:E,2,FALSE)</f>
        <v>#N/A</v>
      </c>
      <c r="O333" s="66">
        <f t="shared" si="21"/>
        <v>0</v>
      </c>
      <c r="P333" s="83"/>
      <c r="Q333" s="83"/>
      <c r="R333" s="83"/>
      <c r="S333" s="83"/>
    </row>
    <row r="334" spans="1:19" ht="14" hidden="1" customHeight="1" x14ac:dyDescent="0.15">
      <c r="A334" s="66">
        <v>193</v>
      </c>
      <c r="B334" s="83"/>
      <c r="C334" s="66" t="s">
        <v>1092</v>
      </c>
      <c r="D334" s="86"/>
      <c r="E334" s="88"/>
      <c r="F334" s="88"/>
      <c r="G334" s="127"/>
      <c r="H334" s="83"/>
      <c r="I334" s="83">
        <v>2</v>
      </c>
      <c r="J334" s="83">
        <v>2021</v>
      </c>
      <c r="K334" s="66">
        <f t="shared" si="19"/>
        <v>0</v>
      </c>
      <c r="L334" s="66">
        <f>VLOOKUP(M334,'Age Groups'!B:C,2,FALSE)</f>
        <v>4</v>
      </c>
      <c r="M334" s="66" t="str">
        <f t="shared" si="20"/>
        <v>Juniors</v>
      </c>
      <c r="N334" s="66" t="e">
        <f>VLOOKUP(O334,Clubs!D:E,2,FALSE)</f>
        <v>#N/A</v>
      </c>
      <c r="O334" s="66">
        <f t="shared" si="21"/>
        <v>0</v>
      </c>
      <c r="P334" s="83"/>
      <c r="Q334" s="83"/>
      <c r="R334" s="83"/>
      <c r="S334" s="83"/>
    </row>
    <row r="335" spans="1:19" ht="14" hidden="1" customHeight="1" x14ac:dyDescent="0.2">
      <c r="A335" s="66">
        <v>194</v>
      </c>
      <c r="B335" s="90"/>
      <c r="C335" s="66" t="s">
        <v>1092</v>
      </c>
      <c r="D335" s="84"/>
      <c r="E335" s="158"/>
      <c r="F335" s="84"/>
      <c r="G335" s="128"/>
      <c r="H335" s="90"/>
      <c r="I335" s="83">
        <v>2</v>
      </c>
      <c r="J335" s="83">
        <v>2021</v>
      </c>
      <c r="K335" s="66">
        <f t="shared" si="19"/>
        <v>0</v>
      </c>
      <c r="L335" s="66">
        <f>VLOOKUP(M335,'Age Groups'!B:C,2,FALSE)</f>
        <v>4</v>
      </c>
      <c r="M335" s="66" t="str">
        <f t="shared" si="20"/>
        <v>Juniors</v>
      </c>
      <c r="N335" s="66" t="e">
        <f>VLOOKUP(O335,Clubs!D:E,2,FALSE)</f>
        <v>#N/A</v>
      </c>
      <c r="O335" s="66">
        <f t="shared" si="21"/>
        <v>0</v>
      </c>
      <c r="P335" s="90"/>
      <c r="Q335" s="90"/>
      <c r="R335" s="90"/>
      <c r="S335" s="90"/>
    </row>
    <row r="336" spans="1:19" ht="14" hidden="1" customHeight="1" x14ac:dyDescent="0.2">
      <c r="A336" s="66">
        <v>201</v>
      </c>
      <c r="B336" s="127"/>
      <c r="C336" s="66" t="s">
        <v>1092</v>
      </c>
      <c r="D336" s="84"/>
      <c r="E336" s="88"/>
      <c r="F336" s="127"/>
      <c r="G336" s="127"/>
      <c r="H336" s="83"/>
      <c r="I336" s="83">
        <v>2</v>
      </c>
      <c r="J336" s="83">
        <v>2021</v>
      </c>
      <c r="K336" s="66">
        <f t="shared" si="19"/>
        <v>0</v>
      </c>
      <c r="L336" s="66">
        <f>VLOOKUP(M336,'Age Groups'!B:C,2,FALSE)</f>
        <v>4</v>
      </c>
      <c r="M336" s="66" t="str">
        <f t="shared" si="20"/>
        <v>Juniors</v>
      </c>
      <c r="N336" s="66" t="e">
        <f>VLOOKUP(O336,Clubs!D:E,2,FALSE)</f>
        <v>#N/A</v>
      </c>
      <c r="O336" s="66">
        <f t="shared" si="21"/>
        <v>0</v>
      </c>
      <c r="P336" s="83"/>
      <c r="Q336" s="83"/>
      <c r="R336" s="83"/>
      <c r="S336" s="83"/>
    </row>
    <row r="337" spans="1:19" ht="14" hidden="1" customHeight="1" x14ac:dyDescent="0.2">
      <c r="A337" s="66">
        <v>274</v>
      </c>
      <c r="B337" s="83"/>
      <c r="C337" s="66" t="s">
        <v>1090</v>
      </c>
      <c r="D337" s="84"/>
      <c r="E337" s="84"/>
      <c r="F337" s="84"/>
      <c r="G337" s="128"/>
      <c r="H337" s="83"/>
      <c r="I337" s="83">
        <v>2</v>
      </c>
      <c r="J337" s="83">
        <v>2021</v>
      </c>
      <c r="K337" s="66">
        <f t="shared" si="19"/>
        <v>0</v>
      </c>
      <c r="L337" s="66">
        <f>VLOOKUP(M337,'Age Groups'!B:C,2,FALSE)</f>
        <v>5</v>
      </c>
      <c r="M337" s="66" t="str">
        <f t="shared" si="20"/>
        <v>Intermediates</v>
      </c>
      <c r="N337" s="66" t="e">
        <f>VLOOKUP(O337,Clubs!D:E,2,FALSE)</f>
        <v>#N/A</v>
      </c>
      <c r="O337" s="66">
        <f t="shared" si="21"/>
        <v>0</v>
      </c>
      <c r="P337" s="83"/>
      <c r="Q337" s="83"/>
      <c r="R337" s="83"/>
      <c r="S337" s="83"/>
    </row>
    <row r="338" spans="1:19" s="73" customFormat="1" ht="25" hidden="1" x14ac:dyDescent="0.2">
      <c r="A338" s="66">
        <v>276</v>
      </c>
      <c r="B338" s="159"/>
      <c r="C338" s="66" t="s">
        <v>1090</v>
      </c>
      <c r="D338" s="84"/>
      <c r="E338" s="84"/>
      <c r="F338" s="159"/>
      <c r="G338" s="128"/>
      <c r="H338" s="85"/>
      <c r="I338" s="83">
        <v>2</v>
      </c>
      <c r="J338" s="83">
        <v>2021</v>
      </c>
      <c r="K338" s="66">
        <f t="shared" si="19"/>
        <v>0</v>
      </c>
      <c r="L338" s="66">
        <f>VLOOKUP(M338,'Age Groups'!B:C,2,FALSE)</f>
        <v>5</v>
      </c>
      <c r="M338" s="66" t="str">
        <f t="shared" si="20"/>
        <v>Intermediates</v>
      </c>
      <c r="N338" s="66" t="e">
        <f>VLOOKUP(O338,Clubs!D:E,2,FALSE)</f>
        <v>#N/A</v>
      </c>
      <c r="O338" s="66">
        <f t="shared" si="21"/>
        <v>0</v>
      </c>
      <c r="P338" s="85"/>
      <c r="Q338" s="85"/>
      <c r="R338" s="85"/>
      <c r="S338" s="85"/>
    </row>
    <row r="339" spans="1:19" ht="14" hidden="1" customHeight="1" x14ac:dyDescent="0.2">
      <c r="A339" s="66">
        <v>283</v>
      </c>
      <c r="B339" s="90"/>
      <c r="C339" s="66" t="s">
        <v>1090</v>
      </c>
      <c r="D339" s="84"/>
      <c r="E339" s="84"/>
      <c r="F339" s="158"/>
      <c r="G339" s="128"/>
      <c r="H339" s="90"/>
      <c r="I339" s="83">
        <v>2</v>
      </c>
      <c r="J339" s="83">
        <v>2021</v>
      </c>
      <c r="K339" s="66">
        <f t="shared" si="19"/>
        <v>0</v>
      </c>
      <c r="L339" s="66">
        <f>VLOOKUP(M339,'Age Groups'!B:C,2,FALSE)</f>
        <v>5</v>
      </c>
      <c r="M339" s="66" t="str">
        <f t="shared" si="20"/>
        <v>Intermediates</v>
      </c>
      <c r="N339" s="66" t="e">
        <f>VLOOKUP(O339,Clubs!D:E,2,FALSE)</f>
        <v>#N/A</v>
      </c>
      <c r="O339" s="66">
        <f t="shared" si="21"/>
        <v>0</v>
      </c>
      <c r="P339" s="90"/>
      <c r="Q339" s="90"/>
      <c r="R339" s="90"/>
      <c r="S339" s="90"/>
    </row>
    <row r="340" spans="1:19" ht="14" hidden="1" customHeight="1" x14ac:dyDescent="0.2">
      <c r="A340" s="66">
        <v>290</v>
      </c>
      <c r="B340" s="90"/>
      <c r="C340" s="66" t="s">
        <v>1090</v>
      </c>
      <c r="D340" s="84"/>
      <c r="E340" s="84"/>
      <c r="F340" s="158"/>
      <c r="G340" s="128"/>
      <c r="H340" s="90"/>
      <c r="I340" s="83">
        <v>2</v>
      </c>
      <c r="J340" s="83">
        <v>2021</v>
      </c>
      <c r="K340" s="66">
        <f t="shared" si="19"/>
        <v>0</v>
      </c>
      <c r="L340" s="66">
        <f>VLOOKUP(M340,'Age Groups'!B:C,2,FALSE)</f>
        <v>5</v>
      </c>
      <c r="M340" s="66" t="str">
        <f t="shared" si="20"/>
        <v>Intermediates</v>
      </c>
      <c r="N340" s="66" t="e">
        <f>VLOOKUP(O340,Clubs!D:E,2,FALSE)</f>
        <v>#N/A</v>
      </c>
      <c r="O340" s="66">
        <f t="shared" si="21"/>
        <v>0</v>
      </c>
      <c r="P340" s="90"/>
      <c r="Q340" s="90"/>
      <c r="R340" s="90"/>
      <c r="S340" s="90"/>
    </row>
    <row r="341" spans="1:19" ht="14" hidden="1" customHeight="1" x14ac:dyDescent="0.2">
      <c r="A341" s="66">
        <v>297</v>
      </c>
      <c r="B341" s="90"/>
      <c r="C341" s="66" t="s">
        <v>1090</v>
      </c>
      <c r="D341" s="84"/>
      <c r="E341" s="84"/>
      <c r="F341" s="158"/>
      <c r="G341" s="128"/>
      <c r="H341" s="90"/>
      <c r="I341" s="83">
        <v>2</v>
      </c>
      <c r="J341" s="83">
        <v>2021</v>
      </c>
      <c r="K341" s="66">
        <f t="shared" si="19"/>
        <v>0</v>
      </c>
      <c r="L341" s="66">
        <f>VLOOKUP(M341,'Age Groups'!B:C,2,FALSE)</f>
        <v>5</v>
      </c>
      <c r="M341" s="66" t="str">
        <f t="shared" si="20"/>
        <v>Intermediates</v>
      </c>
      <c r="N341" s="66" t="e">
        <f>VLOOKUP(O341,Clubs!D:E,2,FALSE)</f>
        <v>#N/A</v>
      </c>
      <c r="O341" s="66">
        <f t="shared" si="21"/>
        <v>0</v>
      </c>
      <c r="P341" s="90"/>
      <c r="Q341" s="90"/>
      <c r="R341" s="90"/>
      <c r="S341" s="90"/>
    </row>
    <row r="342" spans="1:19" ht="14" hidden="1" customHeight="1" x14ac:dyDescent="0.15">
      <c r="A342" s="66">
        <v>304</v>
      </c>
      <c r="B342" s="83"/>
      <c r="C342" s="66" t="s">
        <v>1090</v>
      </c>
      <c r="D342" s="86"/>
      <c r="E342" s="88"/>
      <c r="F342" s="88"/>
      <c r="G342" s="89"/>
      <c r="H342" s="83"/>
      <c r="I342" s="83">
        <v>2</v>
      </c>
      <c r="J342" s="83">
        <v>2021</v>
      </c>
      <c r="K342" s="66">
        <f t="shared" si="19"/>
        <v>0</v>
      </c>
      <c r="L342" s="66">
        <f>VLOOKUP(M342,'Age Groups'!B:C,2,FALSE)</f>
        <v>5</v>
      </c>
      <c r="M342" s="66" t="str">
        <f t="shared" si="20"/>
        <v>Intermediates</v>
      </c>
      <c r="N342" s="66" t="e">
        <f>VLOOKUP(O342,Clubs!D:E,2,FALSE)</f>
        <v>#N/A</v>
      </c>
      <c r="O342" s="66">
        <f t="shared" si="21"/>
        <v>0</v>
      </c>
      <c r="P342" s="83"/>
      <c r="Q342" s="83"/>
      <c r="R342" s="83"/>
      <c r="S342" s="83"/>
    </row>
    <row r="343" spans="1:19" ht="14" hidden="1" customHeight="1" x14ac:dyDescent="0.15">
      <c r="A343" s="66">
        <v>305</v>
      </c>
      <c r="B343" s="83"/>
      <c r="C343" s="66" t="s">
        <v>1090</v>
      </c>
      <c r="D343" s="88"/>
      <c r="E343" s="86"/>
      <c r="F343" s="88"/>
      <c r="G343" s="83"/>
      <c r="H343" s="83"/>
      <c r="I343" s="83">
        <v>2</v>
      </c>
      <c r="J343" s="83">
        <v>2021</v>
      </c>
      <c r="K343" s="66">
        <f t="shared" si="19"/>
        <v>0</v>
      </c>
      <c r="L343" s="66">
        <f>VLOOKUP(M343,'Age Groups'!B:C,2,FALSE)</f>
        <v>5</v>
      </c>
      <c r="M343" s="66" t="str">
        <f t="shared" si="20"/>
        <v>Intermediates</v>
      </c>
      <c r="N343" s="66" t="e">
        <f>VLOOKUP(O343,Clubs!D:E,2,FALSE)</f>
        <v>#N/A</v>
      </c>
      <c r="O343" s="66">
        <f t="shared" si="21"/>
        <v>0</v>
      </c>
      <c r="P343" s="83"/>
      <c r="Q343" s="83"/>
      <c r="R343" s="83"/>
      <c r="S343" s="83"/>
    </row>
    <row r="344" spans="1:19" ht="12.75" hidden="1" customHeight="1" x14ac:dyDescent="0.2">
      <c r="A344" s="66">
        <v>306</v>
      </c>
      <c r="B344" s="90"/>
      <c r="C344" s="66" t="s">
        <v>1090</v>
      </c>
      <c r="D344" s="84"/>
      <c r="E344" s="84"/>
      <c r="F344" s="158"/>
      <c r="G344" s="128"/>
      <c r="H344" s="90"/>
      <c r="I344" s="83">
        <v>2</v>
      </c>
      <c r="J344" s="83">
        <v>2021</v>
      </c>
      <c r="K344" s="66">
        <f t="shared" si="19"/>
        <v>0</v>
      </c>
      <c r="L344" s="66">
        <f>VLOOKUP(M344,'Age Groups'!B:C,2,FALSE)</f>
        <v>5</v>
      </c>
      <c r="M344" s="66" t="str">
        <f t="shared" si="20"/>
        <v>Intermediates</v>
      </c>
      <c r="N344" s="66" t="e">
        <f>VLOOKUP(O344,Clubs!D:E,2,FALSE)</f>
        <v>#N/A</v>
      </c>
      <c r="O344" s="66">
        <f t="shared" si="21"/>
        <v>0</v>
      </c>
      <c r="P344" s="90"/>
      <c r="Q344" s="90"/>
      <c r="R344" s="90"/>
      <c r="S344" s="90"/>
    </row>
    <row r="345" spans="1:19" s="73" customFormat="1" ht="25" hidden="1" x14ac:dyDescent="0.2">
      <c r="A345" s="66">
        <v>313</v>
      </c>
      <c r="B345" s="88"/>
      <c r="C345" s="66" t="s">
        <v>1090</v>
      </c>
      <c r="D345" s="88"/>
      <c r="E345" s="84"/>
      <c r="F345" s="88"/>
      <c r="G345" s="127"/>
      <c r="H345" s="83"/>
      <c r="I345" s="83">
        <v>2</v>
      </c>
      <c r="J345" s="83">
        <v>2021</v>
      </c>
      <c r="K345" s="66">
        <f t="shared" si="19"/>
        <v>0</v>
      </c>
      <c r="L345" s="66">
        <f>VLOOKUP(M345,'Age Groups'!B:C,2,FALSE)</f>
        <v>5</v>
      </c>
      <c r="M345" s="66" t="str">
        <f t="shared" si="20"/>
        <v>Intermediates</v>
      </c>
      <c r="N345" s="66" t="e">
        <f>VLOOKUP(O345,Clubs!D:E,2,FALSE)</f>
        <v>#N/A</v>
      </c>
      <c r="O345" s="66">
        <f t="shared" si="21"/>
        <v>0</v>
      </c>
      <c r="P345" s="83"/>
      <c r="Q345" s="83"/>
      <c r="R345" s="83"/>
      <c r="S345" s="83"/>
    </row>
    <row r="346" spans="1:19" ht="14" hidden="1" customHeight="1" x14ac:dyDescent="0.2">
      <c r="A346" s="66">
        <v>381</v>
      </c>
      <c r="B346" s="127"/>
      <c r="C346" s="66" t="s">
        <v>1091</v>
      </c>
      <c r="D346" s="84"/>
      <c r="E346" s="84"/>
      <c r="F346" s="84"/>
      <c r="G346" s="128"/>
      <c r="H346" s="83"/>
      <c r="I346" s="83">
        <v>2</v>
      </c>
      <c r="J346" s="83">
        <v>2021</v>
      </c>
      <c r="K346" s="66">
        <f t="shared" si="19"/>
        <v>0</v>
      </c>
      <c r="L346" s="66">
        <f>VLOOKUP(M346,'Age Groups'!B:C,2,FALSE)</f>
        <v>6</v>
      </c>
      <c r="M346" s="66" t="str">
        <f t="shared" si="20"/>
        <v>Seniors</v>
      </c>
      <c r="N346" s="66" t="e">
        <f>VLOOKUP(O346,Clubs!D:E,2,FALSE)</f>
        <v>#N/A</v>
      </c>
      <c r="O346" s="66">
        <f t="shared" si="21"/>
        <v>0</v>
      </c>
      <c r="P346" s="83"/>
      <c r="Q346" s="83"/>
      <c r="R346" s="83"/>
      <c r="S346" s="83"/>
    </row>
    <row r="347" spans="1:19" ht="14" hidden="1" customHeight="1" x14ac:dyDescent="0.2">
      <c r="A347" s="66">
        <v>383</v>
      </c>
      <c r="B347" s="182"/>
      <c r="C347" s="66" t="s">
        <v>1091</v>
      </c>
      <c r="D347" s="84"/>
      <c r="E347" s="84"/>
      <c r="F347" s="84"/>
      <c r="G347" s="182"/>
      <c r="H347" s="85"/>
      <c r="I347" s="83">
        <v>2</v>
      </c>
      <c r="J347" s="83">
        <v>2021</v>
      </c>
      <c r="K347" s="66">
        <f t="shared" si="19"/>
        <v>0</v>
      </c>
      <c r="L347" s="66">
        <f>VLOOKUP(M347,'Age Groups'!B:C,2,FALSE)</f>
        <v>6</v>
      </c>
      <c r="M347" s="66" t="str">
        <f t="shared" si="20"/>
        <v>Seniors</v>
      </c>
      <c r="N347" s="66" t="e">
        <f>VLOOKUP(O347,Clubs!D:E,2,FALSE)</f>
        <v>#N/A</v>
      </c>
      <c r="O347" s="66">
        <f t="shared" si="21"/>
        <v>0</v>
      </c>
      <c r="P347" s="85"/>
      <c r="Q347" s="85"/>
      <c r="R347" s="85"/>
      <c r="S347" s="85"/>
    </row>
    <row r="348" spans="1:19" ht="14" hidden="1" customHeight="1" x14ac:dyDescent="0.2">
      <c r="A348" s="66">
        <v>390</v>
      </c>
      <c r="B348" s="90"/>
      <c r="C348" s="66" t="s">
        <v>1091</v>
      </c>
      <c r="D348" s="84"/>
      <c r="E348" s="84"/>
      <c r="F348" s="84"/>
      <c r="G348" s="180"/>
      <c r="H348" s="90"/>
      <c r="I348" s="83">
        <v>2</v>
      </c>
      <c r="J348" s="83">
        <v>2021</v>
      </c>
      <c r="K348" s="66">
        <f t="shared" si="19"/>
        <v>0</v>
      </c>
      <c r="L348" s="66">
        <f>VLOOKUP(M348,'Age Groups'!B:C,2,FALSE)</f>
        <v>6</v>
      </c>
      <c r="M348" s="66" t="str">
        <f t="shared" si="20"/>
        <v>Seniors</v>
      </c>
      <c r="N348" s="66" t="e">
        <f>VLOOKUP(O348,Clubs!D:E,2,FALSE)</f>
        <v>#N/A</v>
      </c>
      <c r="O348" s="66">
        <f t="shared" si="21"/>
        <v>0</v>
      </c>
      <c r="P348" s="90"/>
      <c r="Q348" s="90"/>
      <c r="R348" s="90"/>
      <c r="S348" s="90"/>
    </row>
    <row r="349" spans="1:19" ht="14" hidden="1" customHeight="1" x14ac:dyDescent="0.2">
      <c r="A349" s="66">
        <v>397</v>
      </c>
      <c r="B349" s="90"/>
      <c r="C349" s="66" t="s">
        <v>1091</v>
      </c>
      <c r="D349" s="84"/>
      <c r="E349" s="84"/>
      <c r="F349" s="84"/>
      <c r="G349" s="180"/>
      <c r="H349" s="90"/>
      <c r="I349" s="83">
        <v>2</v>
      </c>
      <c r="J349" s="83">
        <v>2021</v>
      </c>
      <c r="K349" s="66">
        <f t="shared" si="19"/>
        <v>0</v>
      </c>
      <c r="L349" s="66">
        <f>VLOOKUP(M349,'Age Groups'!B:C,2,FALSE)</f>
        <v>6</v>
      </c>
      <c r="M349" s="66" t="str">
        <f t="shared" si="20"/>
        <v>Seniors</v>
      </c>
      <c r="N349" s="66" t="e">
        <f>VLOOKUP(O349,Clubs!D:E,2,FALSE)</f>
        <v>#N/A</v>
      </c>
      <c r="O349" s="66">
        <f t="shared" si="21"/>
        <v>0</v>
      </c>
      <c r="P349" s="90"/>
      <c r="Q349" s="90"/>
      <c r="R349" s="90"/>
      <c r="S349" s="90"/>
    </row>
    <row r="350" spans="1:19" ht="14" hidden="1" customHeight="1" x14ac:dyDescent="0.2">
      <c r="A350" s="66">
        <v>404</v>
      </c>
      <c r="B350" s="90"/>
      <c r="C350" s="66" t="s">
        <v>1091</v>
      </c>
      <c r="D350" s="84"/>
      <c r="E350" s="84"/>
      <c r="F350" s="84"/>
      <c r="G350" s="180"/>
      <c r="H350" s="90"/>
      <c r="I350" s="83">
        <v>2</v>
      </c>
      <c r="J350" s="83">
        <v>2021</v>
      </c>
      <c r="K350" s="66">
        <f t="shared" si="19"/>
        <v>0</v>
      </c>
      <c r="L350" s="66">
        <f>VLOOKUP(M350,'Age Groups'!B:C,2,FALSE)</f>
        <v>6</v>
      </c>
      <c r="M350" s="66" t="str">
        <f t="shared" si="20"/>
        <v>Seniors</v>
      </c>
      <c r="N350" s="66" t="e">
        <f>VLOOKUP(O350,Clubs!D:E,2,FALSE)</f>
        <v>#N/A</v>
      </c>
      <c r="O350" s="66">
        <f t="shared" si="21"/>
        <v>0</v>
      </c>
      <c r="P350" s="90"/>
      <c r="Q350" s="90"/>
      <c r="R350" s="90"/>
      <c r="S350" s="90"/>
    </row>
    <row r="351" spans="1:19" ht="14" hidden="1" customHeight="1" x14ac:dyDescent="0.15">
      <c r="A351" s="66">
        <v>411</v>
      </c>
      <c r="B351" s="83"/>
      <c r="C351" s="66" t="s">
        <v>1091</v>
      </c>
      <c r="D351" s="86"/>
      <c r="E351" s="88"/>
      <c r="F351" s="86"/>
      <c r="G351" s="127"/>
      <c r="H351" s="83"/>
      <c r="I351" s="83">
        <v>2</v>
      </c>
      <c r="J351" s="83">
        <v>2021</v>
      </c>
      <c r="K351" s="66">
        <f t="shared" si="19"/>
        <v>0</v>
      </c>
      <c r="L351" s="66">
        <f>VLOOKUP(M351,'Age Groups'!B:C,2,FALSE)</f>
        <v>6</v>
      </c>
      <c r="M351" s="66" t="str">
        <f t="shared" si="20"/>
        <v>Seniors</v>
      </c>
      <c r="N351" s="66" t="e">
        <f>VLOOKUP(O351,Clubs!D:E,2,FALSE)</f>
        <v>#N/A</v>
      </c>
      <c r="O351" s="66">
        <f t="shared" si="21"/>
        <v>0</v>
      </c>
      <c r="P351" s="83"/>
      <c r="Q351" s="83"/>
      <c r="R351" s="83"/>
      <c r="S351" s="83"/>
    </row>
    <row r="352" spans="1:19" s="73" customFormat="1" ht="25" hidden="1" x14ac:dyDescent="0.15">
      <c r="A352" s="66">
        <v>412</v>
      </c>
      <c r="B352" s="88"/>
      <c r="C352" s="66" t="s">
        <v>1091</v>
      </c>
      <c r="D352" s="88"/>
      <c r="E352" s="86"/>
      <c r="F352" s="88"/>
      <c r="G352" s="127"/>
      <c r="H352" s="83"/>
      <c r="I352" s="83">
        <v>2</v>
      </c>
      <c r="J352" s="83">
        <v>2021</v>
      </c>
      <c r="K352" s="66">
        <f t="shared" si="19"/>
        <v>0</v>
      </c>
      <c r="L352" s="66">
        <f>VLOOKUP(M352,'Age Groups'!B:C,2,FALSE)</f>
        <v>6</v>
      </c>
      <c r="M352" s="66" t="str">
        <f t="shared" si="20"/>
        <v>Seniors</v>
      </c>
      <c r="N352" s="66" t="e">
        <f>VLOOKUP(O352,Clubs!D:E,2,FALSE)</f>
        <v>#N/A</v>
      </c>
      <c r="O352" s="66">
        <f t="shared" si="21"/>
        <v>0</v>
      </c>
      <c r="P352" s="83"/>
      <c r="Q352" s="83"/>
      <c r="R352" s="83"/>
      <c r="S352" s="83"/>
    </row>
    <row r="353" spans="1:19" ht="14" hidden="1" customHeight="1" x14ac:dyDescent="0.2">
      <c r="A353" s="66">
        <v>413</v>
      </c>
      <c r="B353" s="90"/>
      <c r="C353" s="66" t="s">
        <v>1091</v>
      </c>
      <c r="D353" s="115"/>
      <c r="E353" s="84"/>
      <c r="F353" s="84"/>
      <c r="G353" s="180"/>
      <c r="H353" s="90"/>
      <c r="I353" s="83">
        <v>2</v>
      </c>
      <c r="J353" s="83">
        <v>2021</v>
      </c>
      <c r="K353" s="66">
        <f t="shared" si="19"/>
        <v>0</v>
      </c>
      <c r="L353" s="66">
        <f>VLOOKUP(M353,'Age Groups'!B:C,2,FALSE)</f>
        <v>6</v>
      </c>
      <c r="M353" s="66" t="str">
        <f t="shared" si="20"/>
        <v>Seniors</v>
      </c>
      <c r="N353" s="66" t="e">
        <f>VLOOKUP(O353,Clubs!D:E,2,FALSE)</f>
        <v>#N/A</v>
      </c>
      <c r="O353" s="66">
        <f t="shared" si="21"/>
        <v>0</v>
      </c>
      <c r="P353" s="90"/>
      <c r="Q353" s="90"/>
      <c r="R353" s="90"/>
      <c r="S353" s="90"/>
    </row>
    <row r="354" spans="1:19" ht="14" hidden="1" customHeight="1" x14ac:dyDescent="0.2">
      <c r="A354" s="66">
        <v>420</v>
      </c>
      <c r="B354" s="127"/>
      <c r="C354" s="66" t="s">
        <v>1091</v>
      </c>
      <c r="D354" s="88"/>
      <c r="E354" s="84"/>
      <c r="F354" s="88"/>
      <c r="G354" s="127"/>
      <c r="H354" s="83"/>
      <c r="I354" s="83">
        <v>2</v>
      </c>
      <c r="J354" s="83">
        <v>2021</v>
      </c>
      <c r="K354" s="66">
        <f t="shared" si="19"/>
        <v>0</v>
      </c>
      <c r="L354" s="66">
        <f>VLOOKUP(M354,'Age Groups'!B:C,2,FALSE)</f>
        <v>6</v>
      </c>
      <c r="M354" s="66" t="str">
        <f t="shared" si="20"/>
        <v>Seniors</v>
      </c>
      <c r="N354" s="66" t="e">
        <f>VLOOKUP(O354,Clubs!D:E,2,FALSE)</f>
        <v>#N/A</v>
      </c>
      <c r="O354" s="66">
        <f t="shared" si="21"/>
        <v>0</v>
      </c>
      <c r="P354" s="83"/>
      <c r="Q354" s="83"/>
      <c r="R354" s="83"/>
      <c r="S354" s="83"/>
    </row>
    <row r="355" spans="1:19" ht="14" hidden="1" customHeight="1" x14ac:dyDescent="0.2">
      <c r="A355" s="66">
        <v>54</v>
      </c>
      <c r="B355" s="83"/>
      <c r="C355" s="66" t="s">
        <v>1149</v>
      </c>
      <c r="D355" s="84" t="s">
        <v>1192</v>
      </c>
      <c r="E355" s="84"/>
      <c r="F355" s="84"/>
      <c r="G355" s="128"/>
      <c r="H355" s="83"/>
      <c r="I355" s="83">
        <v>2</v>
      </c>
      <c r="J355" s="83">
        <v>2021</v>
      </c>
      <c r="K355" s="66">
        <f t="shared" si="19"/>
        <v>0</v>
      </c>
      <c r="L355" s="66">
        <f>VLOOKUP(M355,'Age Groups'!B:C,2,FALSE)</f>
        <v>3</v>
      </c>
      <c r="M355" s="66" t="str">
        <f t="shared" si="20"/>
        <v>Sub Juniors</v>
      </c>
      <c r="N355" s="66" t="e">
        <f>VLOOKUP(O355,Clubs!D:E,2,FALSE)</f>
        <v>#N/A</v>
      </c>
      <c r="O355" s="66" t="str">
        <f t="shared" si="21"/>
        <v>2021 CASA Gradings</v>
      </c>
      <c r="P355" s="83"/>
      <c r="Q355" s="83"/>
      <c r="R355" s="83"/>
      <c r="S355" s="83"/>
    </row>
    <row r="356" spans="1:19" ht="15" hidden="1" customHeight="1" x14ac:dyDescent="0.2">
      <c r="A356" s="66">
        <v>161</v>
      </c>
      <c r="B356" s="83"/>
      <c r="C356" s="66" t="s">
        <v>1092</v>
      </c>
      <c r="D356" s="84" t="s">
        <v>1192</v>
      </c>
      <c r="E356" s="84"/>
      <c r="F356" s="84"/>
      <c r="G356" s="128"/>
      <c r="H356" s="83"/>
      <c r="I356" s="83">
        <v>2</v>
      </c>
      <c r="J356" s="83">
        <v>2021</v>
      </c>
      <c r="K356" s="66">
        <f t="shared" si="19"/>
        <v>0</v>
      </c>
      <c r="L356" s="66">
        <f>VLOOKUP(M356,'Age Groups'!B:C,2,FALSE)</f>
        <v>4</v>
      </c>
      <c r="M356" s="66" t="str">
        <f t="shared" si="20"/>
        <v>Juniors</v>
      </c>
      <c r="N356" s="66" t="e">
        <f>VLOOKUP(O356,Clubs!D:E,2,FALSE)</f>
        <v>#N/A</v>
      </c>
      <c r="O356" s="66" t="str">
        <f t="shared" si="21"/>
        <v>2021 CASA Gradings</v>
      </c>
      <c r="P356" s="83"/>
      <c r="Q356" s="83"/>
      <c r="R356" s="83"/>
      <c r="S356" s="83"/>
    </row>
    <row r="357" spans="1:19" ht="14" hidden="1" customHeight="1" x14ac:dyDescent="0.2">
      <c r="A357" s="66">
        <v>273</v>
      </c>
      <c r="B357" s="83"/>
      <c r="C357" s="66" t="s">
        <v>1090</v>
      </c>
      <c r="D357" s="84" t="s">
        <v>1192</v>
      </c>
      <c r="E357" s="84"/>
      <c r="F357" s="154"/>
      <c r="G357" s="128"/>
      <c r="H357" s="83"/>
      <c r="I357" s="83">
        <v>2</v>
      </c>
      <c r="J357" s="83">
        <v>2021</v>
      </c>
      <c r="K357" s="66">
        <f t="shared" si="19"/>
        <v>0</v>
      </c>
      <c r="L357" s="66">
        <f>VLOOKUP(M357,'Age Groups'!B:C,2,FALSE)</f>
        <v>5</v>
      </c>
      <c r="M357" s="66" t="str">
        <f t="shared" si="20"/>
        <v>Intermediates</v>
      </c>
      <c r="N357" s="66" t="e">
        <f>VLOOKUP(O357,Clubs!D:E,2,FALSE)</f>
        <v>#N/A</v>
      </c>
      <c r="O357" s="66" t="str">
        <f t="shared" si="21"/>
        <v>2021 CASA Gradings</v>
      </c>
      <c r="P357" s="83"/>
      <c r="Q357" s="83"/>
      <c r="R357" s="83"/>
      <c r="S357" s="83"/>
    </row>
    <row r="358" spans="1:19" ht="14" hidden="1" customHeight="1" x14ac:dyDescent="0.2">
      <c r="A358" s="66">
        <v>380</v>
      </c>
      <c r="B358" s="83"/>
      <c r="C358" s="66" t="s">
        <v>1091</v>
      </c>
      <c r="D358" s="116" t="s">
        <v>1192</v>
      </c>
      <c r="E358" s="84"/>
      <c r="F358" s="154"/>
      <c r="G358" s="128"/>
      <c r="H358" s="83"/>
      <c r="I358" s="83">
        <v>2</v>
      </c>
      <c r="J358" s="83">
        <v>2021</v>
      </c>
      <c r="K358" s="66">
        <f t="shared" si="19"/>
        <v>0</v>
      </c>
      <c r="L358" s="66">
        <f>VLOOKUP(M358,'Age Groups'!B:C,2,FALSE)</f>
        <v>6</v>
      </c>
      <c r="M358" s="66" t="str">
        <f t="shared" si="20"/>
        <v>Seniors</v>
      </c>
      <c r="N358" s="66" t="e">
        <f>VLOOKUP(O358,Clubs!D:E,2,FALSE)</f>
        <v>#N/A</v>
      </c>
      <c r="O358" s="66" t="str">
        <f t="shared" si="21"/>
        <v>2021 CASA Gradings</v>
      </c>
      <c r="P358" s="83"/>
      <c r="Q358" s="83"/>
      <c r="R358" s="83"/>
      <c r="S358" s="83"/>
    </row>
    <row r="359" spans="1:19" ht="14" hidden="1" customHeight="1" x14ac:dyDescent="0.2">
      <c r="A359" s="66">
        <v>57</v>
      </c>
      <c r="B359" s="85"/>
      <c r="C359" s="66" t="s">
        <v>1149</v>
      </c>
      <c r="D359" s="124" t="s">
        <v>1182</v>
      </c>
      <c r="E359" s="128"/>
      <c r="F359" s="154"/>
      <c r="G359" s="128"/>
      <c r="H359" s="85"/>
      <c r="I359" s="83">
        <v>2</v>
      </c>
      <c r="J359" s="83">
        <v>2021</v>
      </c>
      <c r="K359" s="66">
        <f t="shared" si="19"/>
        <v>0</v>
      </c>
      <c r="L359" s="66">
        <f>VLOOKUP(M359,'Age Groups'!B:C,2,FALSE)</f>
        <v>3</v>
      </c>
      <c r="M359" s="66" t="str">
        <f t="shared" si="20"/>
        <v>Sub Juniors</v>
      </c>
      <c r="N359" s="66" t="e">
        <f>VLOOKUP(O359,Clubs!D:E,2,FALSE)</f>
        <v>#N/A</v>
      </c>
      <c r="O359" s="66" t="str">
        <f t="shared" si="21"/>
        <v>Championship Divison</v>
      </c>
      <c r="P359" s="85"/>
      <c r="Q359" s="85"/>
      <c r="R359" s="85"/>
      <c r="S359" s="85"/>
    </row>
    <row r="360" spans="1:19" ht="14" hidden="1" customHeight="1" x14ac:dyDescent="0.2">
      <c r="A360" s="66">
        <v>64</v>
      </c>
      <c r="B360" s="90"/>
      <c r="C360" s="66" t="s">
        <v>1149</v>
      </c>
      <c r="D360" s="124" t="s">
        <v>923</v>
      </c>
      <c r="E360" s="84"/>
      <c r="F360" s="154"/>
      <c r="G360" s="128"/>
      <c r="H360" s="90"/>
      <c r="I360" s="83">
        <v>2</v>
      </c>
      <c r="J360" s="83">
        <v>2021</v>
      </c>
      <c r="K360" s="66">
        <f t="shared" si="19"/>
        <v>0</v>
      </c>
      <c r="L360" s="66">
        <f>VLOOKUP(M360,'Age Groups'!B:C,2,FALSE)</f>
        <v>3</v>
      </c>
      <c r="M360" s="66" t="str">
        <f t="shared" si="20"/>
        <v>Sub Juniors</v>
      </c>
      <c r="N360" s="66" t="e">
        <f>VLOOKUP(O360,Clubs!D:E,2,FALSE)</f>
        <v>#N/A</v>
      </c>
      <c r="O360" s="66" t="str">
        <f t="shared" si="21"/>
        <v>Division 1</v>
      </c>
      <c r="P360" s="90"/>
      <c r="Q360" s="90"/>
      <c r="R360" s="90"/>
      <c r="S360" s="90"/>
    </row>
    <row r="361" spans="1:19" s="73" customFormat="1" ht="25" hidden="1" x14ac:dyDescent="0.2">
      <c r="A361" s="66">
        <v>71</v>
      </c>
      <c r="B361" s="180"/>
      <c r="C361" s="66" t="s">
        <v>1149</v>
      </c>
      <c r="D361" s="128" t="s">
        <v>917</v>
      </c>
      <c r="E361" s="175"/>
      <c r="F361" s="171"/>
      <c r="G361" s="128"/>
      <c r="H361" s="90"/>
      <c r="I361" s="83">
        <v>2</v>
      </c>
      <c r="J361" s="83">
        <v>2021</v>
      </c>
      <c r="K361" s="66">
        <f t="shared" si="19"/>
        <v>0</v>
      </c>
      <c r="L361" s="66">
        <f>VLOOKUP(M361,'Age Groups'!B:C,2,FALSE)</f>
        <v>3</v>
      </c>
      <c r="M361" s="66" t="str">
        <f t="shared" si="20"/>
        <v>Sub Juniors</v>
      </c>
      <c r="N361" s="66" t="e">
        <f>VLOOKUP(O361,Clubs!D:E,2,FALSE)</f>
        <v>#N/A</v>
      </c>
      <c r="O361" s="66" t="str">
        <f t="shared" si="21"/>
        <v>Division 2</v>
      </c>
      <c r="P361" s="90"/>
      <c r="Q361" s="90"/>
      <c r="R361" s="90"/>
      <c r="S361" s="90"/>
    </row>
    <row r="362" spans="1:19" ht="14" hidden="1" customHeight="1" x14ac:dyDescent="0.2">
      <c r="A362" s="66">
        <v>78</v>
      </c>
      <c r="B362" s="90"/>
      <c r="C362" s="66" t="s">
        <v>1149</v>
      </c>
      <c r="D362" s="128" t="s">
        <v>918</v>
      </c>
      <c r="E362" s="154"/>
      <c r="F362" s="84"/>
      <c r="G362" s="128"/>
      <c r="H362" s="90"/>
      <c r="I362" s="83">
        <v>2</v>
      </c>
      <c r="J362" s="83">
        <v>2021</v>
      </c>
      <c r="K362" s="66">
        <f t="shared" si="19"/>
        <v>0</v>
      </c>
      <c r="L362" s="66">
        <f>VLOOKUP(M362,'Age Groups'!B:C,2,FALSE)</f>
        <v>3</v>
      </c>
      <c r="M362" s="66" t="str">
        <f t="shared" si="20"/>
        <v>Sub Juniors</v>
      </c>
      <c r="N362" s="66" t="e">
        <f>VLOOKUP(O362,Clubs!D:E,2,FALSE)</f>
        <v>#N/A</v>
      </c>
      <c r="O362" s="66" t="str">
        <f t="shared" si="21"/>
        <v>Division 3</v>
      </c>
      <c r="P362" s="90"/>
      <c r="Q362" s="90"/>
      <c r="R362" s="90"/>
      <c r="S362" s="90"/>
    </row>
    <row r="363" spans="1:19" ht="14" hidden="1" customHeight="1" x14ac:dyDescent="0.2">
      <c r="A363" s="66">
        <v>87</v>
      </c>
      <c r="B363" s="90"/>
      <c r="C363" s="66" t="s">
        <v>1149</v>
      </c>
      <c r="D363" s="128" t="s">
        <v>1188</v>
      </c>
      <c r="E363" s="84"/>
      <c r="F363" s="167"/>
      <c r="G363" s="128"/>
      <c r="H363" s="90"/>
      <c r="I363" s="83">
        <v>2</v>
      </c>
      <c r="J363" s="83">
        <v>2021</v>
      </c>
      <c r="K363" s="66">
        <f t="shared" si="19"/>
        <v>0</v>
      </c>
      <c r="L363" s="66">
        <f>VLOOKUP(M363,'Age Groups'!B:C,2,FALSE)</f>
        <v>3</v>
      </c>
      <c r="M363" s="66" t="str">
        <f t="shared" si="20"/>
        <v>Sub Juniors</v>
      </c>
      <c r="N363" s="66" t="e">
        <f>VLOOKUP(O363,Clubs!D:E,2,FALSE)</f>
        <v>#N/A</v>
      </c>
      <c r="O363" s="66" t="str">
        <f t="shared" si="21"/>
        <v>Division 4</v>
      </c>
      <c r="P363" s="90"/>
      <c r="Q363" s="90"/>
      <c r="R363" s="90"/>
      <c r="S363" s="90"/>
    </row>
    <row r="364" spans="1:19" ht="14" hidden="1" customHeight="1" x14ac:dyDescent="0.2">
      <c r="A364" s="66">
        <v>94</v>
      </c>
      <c r="B364" s="83"/>
      <c r="C364" s="66" t="s">
        <v>1149</v>
      </c>
      <c r="D364" s="128" t="s">
        <v>1189</v>
      </c>
      <c r="E364" s="84"/>
      <c r="F364" s="88"/>
      <c r="G364" s="127"/>
      <c r="H364" s="83"/>
      <c r="I364" s="83">
        <v>2</v>
      </c>
      <c r="J364" s="83">
        <v>2021</v>
      </c>
      <c r="K364" s="66">
        <f t="shared" si="19"/>
        <v>0</v>
      </c>
      <c r="L364" s="66">
        <f>VLOOKUP(M364,'Age Groups'!B:C,2,FALSE)</f>
        <v>3</v>
      </c>
      <c r="M364" s="66" t="str">
        <f t="shared" si="20"/>
        <v>Sub Juniors</v>
      </c>
      <c r="N364" s="66" t="e">
        <f>VLOOKUP(O364,Clubs!D:E,2,FALSE)</f>
        <v>#N/A</v>
      </c>
      <c r="O364" s="66" t="str">
        <f t="shared" si="21"/>
        <v>Division 5</v>
      </c>
      <c r="P364" s="83"/>
      <c r="Q364" s="83"/>
      <c r="R364" s="83"/>
      <c r="S364" s="83"/>
    </row>
    <row r="365" spans="1:19" ht="14" hidden="1" customHeight="1" x14ac:dyDescent="0.2">
      <c r="A365" s="66">
        <v>275</v>
      </c>
      <c r="B365" s="83"/>
      <c r="C365" s="66" t="s">
        <v>1090</v>
      </c>
      <c r="D365" s="128" t="s">
        <v>1090</v>
      </c>
      <c r="E365" s="116"/>
      <c r="F365" s="88"/>
      <c r="G365" s="128"/>
      <c r="H365" s="83"/>
      <c r="I365" s="83">
        <v>2</v>
      </c>
      <c r="J365" s="83">
        <v>2021</v>
      </c>
      <c r="K365" s="66">
        <f t="shared" si="19"/>
        <v>0</v>
      </c>
      <c r="L365" s="66">
        <f>VLOOKUP(M365,'Age Groups'!B:C,2,FALSE)</f>
        <v>5</v>
      </c>
      <c r="M365" s="66" t="str">
        <f t="shared" si="20"/>
        <v>Intermediates</v>
      </c>
      <c r="N365" s="66" t="e">
        <f>VLOOKUP(O365,Clubs!D:E,2,FALSE)</f>
        <v>#N/A</v>
      </c>
      <c r="O365" s="66" t="str">
        <f t="shared" si="21"/>
        <v>Intermediates</v>
      </c>
      <c r="P365" s="83"/>
      <c r="Q365" s="83"/>
      <c r="R365" s="83"/>
      <c r="S365" s="83"/>
    </row>
    <row r="366" spans="1:19" ht="14" hidden="1" customHeight="1" x14ac:dyDescent="0.2">
      <c r="A366" s="66">
        <v>163</v>
      </c>
      <c r="B366" s="83"/>
      <c r="C366" s="66" t="s">
        <v>1092</v>
      </c>
      <c r="D366" s="128" t="s">
        <v>1092</v>
      </c>
      <c r="E366" s="88"/>
      <c r="F366" s="84"/>
      <c r="G366" s="128"/>
      <c r="H366" s="83"/>
      <c r="I366" s="83">
        <v>2</v>
      </c>
      <c r="J366" s="83">
        <v>2021</v>
      </c>
      <c r="K366" s="66">
        <f t="shared" si="19"/>
        <v>0</v>
      </c>
      <c r="L366" s="66">
        <f>VLOOKUP(M366,'Age Groups'!B:C,2,FALSE)</f>
        <v>4</v>
      </c>
      <c r="M366" s="66" t="str">
        <f t="shared" si="20"/>
        <v>Juniors</v>
      </c>
      <c r="N366" s="66" t="e">
        <f>VLOOKUP(O366,Clubs!D:E,2,FALSE)</f>
        <v>#N/A</v>
      </c>
      <c r="O366" s="66" t="str">
        <f t="shared" si="21"/>
        <v>Juniors</v>
      </c>
      <c r="P366" s="83"/>
      <c r="Q366" s="83"/>
      <c r="R366" s="83"/>
      <c r="S366" s="83"/>
    </row>
    <row r="367" spans="1:19" ht="14" hidden="1" customHeight="1" x14ac:dyDescent="0.2">
      <c r="A367" s="66">
        <v>382</v>
      </c>
      <c r="B367" s="83"/>
      <c r="C367" s="66" t="s">
        <v>1091</v>
      </c>
      <c r="D367" s="128" t="s">
        <v>1091</v>
      </c>
      <c r="E367" s="124"/>
      <c r="F367" s="84"/>
      <c r="G367" s="127"/>
      <c r="H367" s="83"/>
      <c r="I367" s="83">
        <v>2</v>
      </c>
      <c r="J367" s="83">
        <v>2021</v>
      </c>
      <c r="K367" s="66">
        <f t="shared" si="19"/>
        <v>0</v>
      </c>
      <c r="L367" s="66">
        <f>VLOOKUP(M367,'Age Groups'!B:C,2,FALSE)</f>
        <v>6</v>
      </c>
      <c r="M367" s="66" t="str">
        <f t="shared" si="20"/>
        <v>Seniors</v>
      </c>
      <c r="N367" s="66" t="e">
        <f>VLOOKUP(O367,Clubs!D:E,2,FALSE)</f>
        <v>#N/A</v>
      </c>
      <c r="O367" s="66" t="str">
        <f t="shared" si="21"/>
        <v>Seniors</v>
      </c>
      <c r="P367" s="83"/>
      <c r="Q367" s="83"/>
      <c r="R367" s="83"/>
      <c r="S367" s="83"/>
    </row>
    <row r="368" spans="1:19" ht="25" hidden="1" x14ac:dyDescent="0.2">
      <c r="A368" s="66">
        <v>56</v>
      </c>
      <c r="B368" s="83"/>
      <c r="C368" s="66" t="s">
        <v>1149</v>
      </c>
      <c r="D368" s="128" t="s">
        <v>1149</v>
      </c>
      <c r="E368" s="124"/>
      <c r="F368" s="128"/>
      <c r="G368" s="128"/>
      <c r="H368" s="83"/>
      <c r="I368" s="83">
        <v>2</v>
      </c>
      <c r="J368" s="83">
        <v>2021</v>
      </c>
      <c r="K368" s="66">
        <f t="shared" si="19"/>
        <v>0</v>
      </c>
      <c r="L368" s="66">
        <f>VLOOKUP(M368,'Age Groups'!B:C,2,FALSE)</f>
        <v>3</v>
      </c>
      <c r="M368" s="66" t="str">
        <f t="shared" si="20"/>
        <v>Sub Juniors</v>
      </c>
      <c r="N368" s="66" t="e">
        <f>VLOOKUP(O368,Clubs!D:E,2,FALSE)</f>
        <v>#N/A</v>
      </c>
      <c r="O368" s="66" t="str">
        <f t="shared" si="21"/>
        <v>Sub Juniors</v>
      </c>
      <c r="P368" s="83"/>
      <c r="Q368" s="83"/>
      <c r="R368" s="83"/>
      <c r="S368" s="83"/>
    </row>
    <row r="369" spans="1:19" ht="14" hidden="1" customHeight="1" x14ac:dyDescent="0.15">
      <c r="A369" s="66">
        <v>414</v>
      </c>
      <c r="B369" s="83">
        <v>4</v>
      </c>
      <c r="C369" s="66" t="s">
        <v>1091</v>
      </c>
      <c r="D369" s="127"/>
      <c r="E369" s="99"/>
      <c r="F369" s="136"/>
      <c r="G369" s="127"/>
      <c r="H369" s="83"/>
      <c r="I369" s="83">
        <v>2</v>
      </c>
      <c r="J369" s="83">
        <v>2021</v>
      </c>
      <c r="K369" s="66">
        <f t="shared" si="19"/>
        <v>4</v>
      </c>
      <c r="L369" s="66">
        <f>VLOOKUP(M369,'Age Groups'!B:C,2,FALSE)</f>
        <v>6</v>
      </c>
      <c r="M369" s="66" t="str">
        <f t="shared" si="20"/>
        <v>Seniors</v>
      </c>
      <c r="N369" s="66" t="e">
        <f>VLOOKUP(O369,Clubs!D:E,2,FALSE)</f>
        <v>#N/A</v>
      </c>
      <c r="O369" s="66">
        <f t="shared" si="21"/>
        <v>0</v>
      </c>
      <c r="P369" s="83"/>
      <c r="Q369" s="83"/>
      <c r="R369" s="83"/>
      <c r="S369" s="83"/>
    </row>
    <row r="370" spans="1:19" ht="14" hidden="1" customHeight="1" x14ac:dyDescent="0.15">
      <c r="A370" s="66">
        <v>415</v>
      </c>
      <c r="B370" s="83">
        <v>4</v>
      </c>
      <c r="C370" s="66" t="s">
        <v>1091</v>
      </c>
      <c r="D370" s="127"/>
      <c r="E370" s="99"/>
      <c r="F370" s="136"/>
      <c r="G370" s="127"/>
      <c r="H370" s="83"/>
      <c r="I370" s="83">
        <v>2</v>
      </c>
      <c r="J370" s="83">
        <v>2021</v>
      </c>
      <c r="K370" s="66">
        <f t="shared" si="19"/>
        <v>4</v>
      </c>
      <c r="L370" s="66">
        <f>VLOOKUP(M370,'Age Groups'!B:C,2,FALSE)</f>
        <v>6</v>
      </c>
      <c r="M370" s="66" t="str">
        <f t="shared" si="20"/>
        <v>Seniors</v>
      </c>
      <c r="N370" s="66" t="e">
        <f>VLOOKUP(O370,Clubs!D:E,2,FALSE)</f>
        <v>#N/A</v>
      </c>
      <c r="O370" s="66">
        <f t="shared" si="21"/>
        <v>0</v>
      </c>
      <c r="P370" s="83"/>
      <c r="Q370" s="83"/>
      <c r="R370" s="83"/>
      <c r="S370" s="83"/>
    </row>
    <row r="371" spans="1:19" ht="14" hidden="1" customHeight="1" x14ac:dyDescent="0.15">
      <c r="A371" s="66">
        <v>416</v>
      </c>
      <c r="B371" s="83">
        <v>4</v>
      </c>
      <c r="C371" s="66" t="s">
        <v>1091</v>
      </c>
      <c r="D371" s="127"/>
      <c r="E371" s="96"/>
      <c r="F371" s="127"/>
      <c r="G371" s="127"/>
      <c r="H371" s="83"/>
      <c r="I371" s="83">
        <v>2</v>
      </c>
      <c r="J371" s="83">
        <v>2021</v>
      </c>
      <c r="K371" s="66">
        <f t="shared" si="19"/>
        <v>4</v>
      </c>
      <c r="L371" s="66">
        <f>VLOOKUP(M371,'Age Groups'!B:C,2,FALSE)</f>
        <v>6</v>
      </c>
      <c r="M371" s="66" t="str">
        <f t="shared" si="20"/>
        <v>Seniors</v>
      </c>
      <c r="N371" s="66" t="e">
        <f>VLOOKUP(O371,Clubs!D:E,2,FALSE)</f>
        <v>#N/A</v>
      </c>
      <c r="O371" s="66">
        <f t="shared" si="21"/>
        <v>0</v>
      </c>
      <c r="P371" s="83"/>
      <c r="Q371" s="83"/>
      <c r="R371" s="83"/>
      <c r="S371" s="83"/>
    </row>
    <row r="372" spans="1:19" ht="14" hidden="1" customHeight="1" x14ac:dyDescent="0.15">
      <c r="A372" s="66">
        <v>417</v>
      </c>
      <c r="B372" s="127">
        <v>4</v>
      </c>
      <c r="C372" s="66" t="s">
        <v>1091</v>
      </c>
      <c r="D372" s="127"/>
      <c r="E372" s="100"/>
      <c r="F372" s="127"/>
      <c r="G372" s="127"/>
      <c r="H372" s="83"/>
      <c r="I372" s="83">
        <v>2</v>
      </c>
      <c r="J372" s="83">
        <v>2021</v>
      </c>
      <c r="K372" s="66">
        <f t="shared" si="19"/>
        <v>4</v>
      </c>
      <c r="L372" s="66">
        <f>VLOOKUP(M372,'Age Groups'!B:C,2,FALSE)</f>
        <v>6</v>
      </c>
      <c r="M372" s="66" t="str">
        <f t="shared" si="20"/>
        <v>Seniors</v>
      </c>
      <c r="N372" s="66" t="e">
        <f>VLOOKUP(O372,Clubs!D:E,2,FALSE)</f>
        <v>#N/A</v>
      </c>
      <c r="O372" s="66">
        <f t="shared" si="21"/>
        <v>0</v>
      </c>
      <c r="P372" s="83"/>
      <c r="Q372" s="83"/>
      <c r="R372" s="83"/>
      <c r="S372" s="83"/>
    </row>
    <row r="373" spans="1:19" ht="14" hidden="1" customHeight="1" x14ac:dyDescent="0.15">
      <c r="A373" s="66">
        <v>418</v>
      </c>
      <c r="B373" s="83">
        <v>4</v>
      </c>
      <c r="C373" s="66" t="s">
        <v>1091</v>
      </c>
      <c r="D373" s="127"/>
      <c r="E373" s="100"/>
      <c r="F373" s="127"/>
      <c r="G373" s="127"/>
      <c r="H373" s="83"/>
      <c r="I373" s="83">
        <v>2</v>
      </c>
      <c r="J373" s="83">
        <v>2021</v>
      </c>
      <c r="K373" s="66">
        <f t="shared" si="19"/>
        <v>4</v>
      </c>
      <c r="L373" s="66">
        <f>VLOOKUP(M373,'Age Groups'!B:C,2,FALSE)</f>
        <v>6</v>
      </c>
      <c r="M373" s="66" t="str">
        <f t="shared" si="20"/>
        <v>Seniors</v>
      </c>
      <c r="N373" s="66" t="e">
        <f>VLOOKUP(O373,Clubs!D:E,2,FALSE)</f>
        <v>#N/A</v>
      </c>
      <c r="O373" s="66">
        <f t="shared" si="21"/>
        <v>0</v>
      </c>
      <c r="P373" s="83"/>
      <c r="Q373" s="83"/>
      <c r="R373" s="83"/>
      <c r="S373" s="83"/>
    </row>
    <row r="374" spans="1:19" ht="14" hidden="1" customHeight="1" x14ac:dyDescent="0.2">
      <c r="A374" s="66">
        <v>419</v>
      </c>
      <c r="B374" s="83">
        <v>4</v>
      </c>
      <c r="C374" s="66" t="s">
        <v>1091</v>
      </c>
      <c r="D374" s="127"/>
      <c r="E374" s="99"/>
      <c r="F374" s="127"/>
      <c r="G374" s="127"/>
      <c r="H374" s="83"/>
      <c r="I374" s="83">
        <v>2</v>
      </c>
      <c r="J374" s="83">
        <v>2021</v>
      </c>
      <c r="K374" s="66">
        <f t="shared" si="19"/>
        <v>4</v>
      </c>
      <c r="L374" s="66">
        <f>VLOOKUP(M374,'Age Groups'!B:C,2,FALSE)</f>
        <v>6</v>
      </c>
      <c r="M374" s="66" t="str">
        <f t="shared" si="20"/>
        <v>Seniors</v>
      </c>
      <c r="N374" s="66" t="e">
        <f>VLOOKUP(O374,Clubs!D:E,2,FALSE)</f>
        <v>#N/A</v>
      </c>
      <c r="O374" s="66">
        <f t="shared" si="21"/>
        <v>0</v>
      </c>
      <c r="P374" s="83"/>
      <c r="Q374" s="83"/>
      <c r="R374" s="83"/>
      <c r="S374" s="83"/>
    </row>
    <row r="375" spans="1:19" s="82" customFormat="1" ht="14" hidden="1" customHeight="1" x14ac:dyDescent="0.2">
      <c r="A375" s="66">
        <v>206</v>
      </c>
      <c r="B375" s="83">
        <v>5</v>
      </c>
      <c r="C375" s="66" t="s">
        <v>1092</v>
      </c>
      <c r="D375" s="127"/>
      <c r="E375" s="127"/>
      <c r="F375" s="127"/>
      <c r="G375" s="83"/>
      <c r="H375" s="83"/>
      <c r="I375" s="83">
        <v>2</v>
      </c>
      <c r="J375" s="83">
        <v>2021</v>
      </c>
      <c r="K375" s="66">
        <f t="shared" si="19"/>
        <v>5</v>
      </c>
      <c r="L375" s="66">
        <f>VLOOKUP(M375,'Age Groups'!B:C,2,FALSE)</f>
        <v>4</v>
      </c>
      <c r="M375" s="66" t="str">
        <f t="shared" si="20"/>
        <v>Juniors</v>
      </c>
      <c r="N375" s="66" t="e">
        <f>VLOOKUP(O375,Clubs!D:E,2,FALSE)</f>
        <v>#N/A</v>
      </c>
      <c r="O375" s="66">
        <f t="shared" si="21"/>
        <v>0</v>
      </c>
      <c r="P375" s="83"/>
      <c r="Q375" s="83"/>
      <c r="R375" s="83"/>
      <c r="S375" s="83"/>
    </row>
    <row r="376" spans="1:19" s="82" customFormat="1" ht="14" hidden="1" customHeight="1" x14ac:dyDescent="0.2">
      <c r="A376" s="66">
        <v>314</v>
      </c>
      <c r="B376" s="83">
        <v>5</v>
      </c>
      <c r="C376" s="83"/>
      <c r="D376" s="127"/>
      <c r="E376" s="127"/>
      <c r="F376" s="127"/>
      <c r="G376" s="83"/>
      <c r="H376" s="83"/>
      <c r="I376" s="83">
        <v>2</v>
      </c>
      <c r="J376" s="83">
        <v>2021</v>
      </c>
      <c r="K376" s="66">
        <f t="shared" si="19"/>
        <v>5</v>
      </c>
      <c r="L376" s="66" t="e">
        <f>VLOOKUP(M376,'Age Groups'!B:C,2,FALSE)</f>
        <v>#N/A</v>
      </c>
      <c r="M376" s="66">
        <f t="shared" si="20"/>
        <v>0</v>
      </c>
      <c r="N376" s="66" t="e">
        <f>VLOOKUP(O376,Clubs!D:E,2,FALSE)</f>
        <v>#N/A</v>
      </c>
      <c r="O376" s="66">
        <f t="shared" si="21"/>
        <v>0</v>
      </c>
      <c r="P376" s="83"/>
      <c r="Q376" s="83"/>
      <c r="R376" s="83"/>
      <c r="S376" s="83"/>
    </row>
    <row r="377" spans="1:19" s="82" customFormat="1" ht="14" hidden="1" customHeight="1" x14ac:dyDescent="0.2">
      <c r="A377" s="66">
        <v>315</v>
      </c>
      <c r="B377" s="83">
        <v>5</v>
      </c>
      <c r="C377" s="83"/>
      <c r="D377" s="127"/>
      <c r="E377" s="127"/>
      <c r="F377" s="127"/>
      <c r="G377" s="83"/>
      <c r="H377" s="83"/>
      <c r="I377" s="83">
        <v>2</v>
      </c>
      <c r="J377" s="83">
        <v>2021</v>
      </c>
      <c r="K377" s="66">
        <f t="shared" si="19"/>
        <v>5</v>
      </c>
      <c r="L377" s="66" t="e">
        <f>VLOOKUP(M377,'Age Groups'!B:C,2,FALSE)</f>
        <v>#N/A</v>
      </c>
      <c r="M377" s="66">
        <f t="shared" si="20"/>
        <v>0</v>
      </c>
      <c r="N377" s="66" t="e">
        <f>VLOOKUP(O377,Clubs!D:E,2,FALSE)</f>
        <v>#N/A</v>
      </c>
      <c r="O377" s="66">
        <f t="shared" si="21"/>
        <v>0</v>
      </c>
      <c r="P377" s="83"/>
      <c r="Q377" s="83"/>
      <c r="R377" s="83"/>
      <c r="S377" s="83"/>
    </row>
    <row r="378" spans="1:19" s="82" customFormat="1" ht="14" hidden="1" customHeight="1" x14ac:dyDescent="0.2">
      <c r="A378" s="66">
        <v>316</v>
      </c>
      <c r="B378" s="127">
        <v>5</v>
      </c>
      <c r="C378" s="83"/>
      <c r="D378" s="127"/>
      <c r="E378" s="127"/>
      <c r="F378" s="127"/>
      <c r="G378" s="83"/>
      <c r="H378" s="83"/>
      <c r="I378" s="83">
        <v>2</v>
      </c>
      <c r="J378" s="83">
        <v>2021</v>
      </c>
      <c r="K378" s="66">
        <f t="shared" si="19"/>
        <v>5</v>
      </c>
      <c r="L378" s="66" t="e">
        <f>VLOOKUP(M378,'Age Groups'!B:C,2,FALSE)</f>
        <v>#N/A</v>
      </c>
      <c r="M378" s="66">
        <f t="shared" si="20"/>
        <v>0</v>
      </c>
      <c r="N378" s="66" t="e">
        <f>VLOOKUP(O378,Clubs!D:E,2,FALSE)</f>
        <v>#N/A</v>
      </c>
      <c r="O378" s="66">
        <f t="shared" si="21"/>
        <v>0</v>
      </c>
      <c r="P378" s="83"/>
      <c r="Q378" s="83"/>
      <c r="R378" s="83"/>
      <c r="S378" s="83"/>
    </row>
    <row r="379" spans="1:19" s="82" customFormat="1" ht="14" hidden="1" customHeight="1" x14ac:dyDescent="0.2">
      <c r="A379" s="66">
        <v>317</v>
      </c>
      <c r="B379" s="83">
        <v>5</v>
      </c>
      <c r="C379" s="83"/>
      <c r="D379" s="127"/>
      <c r="E379" s="127"/>
      <c r="F379" s="127"/>
      <c r="G379" s="83"/>
      <c r="H379" s="83"/>
      <c r="I379" s="83">
        <v>2</v>
      </c>
      <c r="J379" s="83">
        <v>2021</v>
      </c>
      <c r="K379" s="66">
        <f t="shared" si="19"/>
        <v>5</v>
      </c>
      <c r="L379" s="66" t="e">
        <f>VLOOKUP(M379,'Age Groups'!B:C,2,FALSE)</f>
        <v>#N/A</v>
      </c>
      <c r="M379" s="66">
        <f t="shared" si="20"/>
        <v>0</v>
      </c>
      <c r="N379" s="66" t="e">
        <f>VLOOKUP(O379,Clubs!D:E,2,FALSE)</f>
        <v>#N/A</v>
      </c>
      <c r="O379" s="66">
        <f t="shared" si="21"/>
        <v>0</v>
      </c>
      <c r="P379" s="83"/>
      <c r="Q379" s="83"/>
      <c r="R379" s="83"/>
      <c r="S379" s="83"/>
    </row>
    <row r="380" spans="1:19" s="83" customFormat="1" ht="26.5" hidden="1" customHeight="1" x14ac:dyDescent="0.2">
      <c r="A380" s="66">
        <v>318</v>
      </c>
      <c r="B380" s="83">
        <v>5</v>
      </c>
      <c r="D380" s="186"/>
      <c r="E380" s="151"/>
      <c r="F380" s="151"/>
      <c r="G380" s="183"/>
      <c r="I380" s="83">
        <v>2</v>
      </c>
      <c r="J380" s="83">
        <v>2021</v>
      </c>
      <c r="K380" s="66">
        <f t="shared" si="19"/>
        <v>5</v>
      </c>
      <c r="L380" s="66" t="e">
        <f>VLOOKUP(M380,'Age Groups'!B:C,2,FALSE)</f>
        <v>#N/A</v>
      </c>
      <c r="M380" s="66">
        <f t="shared" si="20"/>
        <v>0</v>
      </c>
      <c r="N380" s="66" t="e">
        <f>VLOOKUP(O380,Clubs!D:E,2,FALSE)</f>
        <v>#N/A</v>
      </c>
      <c r="O380" s="66">
        <f t="shared" si="21"/>
        <v>0</v>
      </c>
    </row>
    <row r="381" spans="1:19" s="83" customFormat="1" ht="33.75" hidden="1" customHeight="1" x14ac:dyDescent="0.2">
      <c r="A381" s="66">
        <v>421</v>
      </c>
      <c r="B381" s="83">
        <v>5</v>
      </c>
      <c r="C381" s="66" t="s">
        <v>1091</v>
      </c>
      <c r="D381" s="155"/>
      <c r="E381" s="155"/>
      <c r="F381" s="155"/>
      <c r="G381" s="155"/>
      <c r="I381" s="83">
        <v>2</v>
      </c>
      <c r="J381" s="83">
        <v>2021</v>
      </c>
      <c r="K381" s="66">
        <f t="shared" si="19"/>
        <v>5</v>
      </c>
      <c r="L381" s="66">
        <f>VLOOKUP(M381,'Age Groups'!B:C,2,FALSE)</f>
        <v>6</v>
      </c>
      <c r="M381" s="66" t="str">
        <f t="shared" si="20"/>
        <v>Seniors</v>
      </c>
      <c r="N381" s="66" t="e">
        <f>VLOOKUP(O381,Clubs!D:E,2,FALSE)</f>
        <v>#N/A</v>
      </c>
      <c r="O381" s="66">
        <f t="shared" si="21"/>
        <v>0</v>
      </c>
    </row>
    <row r="382" spans="1:19" s="83" customFormat="1" ht="36.5" hidden="1" customHeight="1" x14ac:dyDescent="0.2">
      <c r="A382" s="66">
        <v>422</v>
      </c>
      <c r="B382" s="83">
        <v>5</v>
      </c>
      <c r="C382" s="66" t="s">
        <v>1091</v>
      </c>
      <c r="D382" s="88"/>
      <c r="E382" s="88"/>
      <c r="F382" s="88"/>
      <c r="I382" s="83">
        <v>2</v>
      </c>
      <c r="J382" s="83">
        <v>2021</v>
      </c>
      <c r="K382" s="66">
        <f t="shared" si="19"/>
        <v>5</v>
      </c>
      <c r="L382" s="66">
        <f>VLOOKUP(M382,'Age Groups'!B:C,2,FALSE)</f>
        <v>6</v>
      </c>
      <c r="M382" s="66" t="str">
        <f t="shared" si="20"/>
        <v>Seniors</v>
      </c>
      <c r="N382" s="66" t="e">
        <f>VLOOKUP(O382,Clubs!D:E,2,FALSE)</f>
        <v>#N/A</v>
      </c>
      <c r="O382" s="66">
        <f t="shared" si="21"/>
        <v>0</v>
      </c>
    </row>
    <row r="383" spans="1:19" s="85" customFormat="1" ht="25" hidden="1" x14ac:dyDescent="0.2">
      <c r="A383" s="66">
        <v>423</v>
      </c>
      <c r="B383" s="83">
        <v>5</v>
      </c>
      <c r="C383" s="66" t="s">
        <v>1091</v>
      </c>
      <c r="D383" s="88"/>
      <c r="E383" s="88"/>
      <c r="F383" s="88"/>
      <c r="G383" s="83"/>
      <c r="H383" s="83"/>
      <c r="I383" s="83">
        <v>2</v>
      </c>
      <c r="J383" s="83">
        <v>2021</v>
      </c>
      <c r="K383" s="66">
        <f t="shared" si="19"/>
        <v>5</v>
      </c>
      <c r="L383" s="66">
        <f>VLOOKUP(M383,'Age Groups'!B:C,2,FALSE)</f>
        <v>6</v>
      </c>
      <c r="M383" s="66" t="str">
        <f t="shared" si="20"/>
        <v>Seniors</v>
      </c>
      <c r="N383" s="66" t="e">
        <f>VLOOKUP(O383,Clubs!D:E,2,FALSE)</f>
        <v>#N/A</v>
      </c>
      <c r="O383" s="66">
        <f t="shared" si="21"/>
        <v>0</v>
      </c>
      <c r="P383" s="83"/>
      <c r="Q383" s="83"/>
      <c r="R383" s="83"/>
      <c r="S383" s="83"/>
    </row>
    <row r="384" spans="1:19" s="83" customFormat="1" ht="14" hidden="1" customHeight="1" x14ac:dyDescent="0.2">
      <c r="A384" s="66">
        <v>424</v>
      </c>
      <c r="B384" s="83">
        <v>5</v>
      </c>
      <c r="C384" s="66" t="s">
        <v>1091</v>
      </c>
      <c r="D384" s="88"/>
      <c r="E384" s="88"/>
      <c r="F384" s="88"/>
      <c r="I384" s="83">
        <v>2</v>
      </c>
      <c r="J384" s="83">
        <v>2021</v>
      </c>
      <c r="K384" s="66">
        <f t="shared" si="19"/>
        <v>5</v>
      </c>
      <c r="L384" s="66">
        <f>VLOOKUP(M384,'Age Groups'!B:C,2,FALSE)</f>
        <v>6</v>
      </c>
      <c r="M384" s="66" t="str">
        <f t="shared" si="20"/>
        <v>Seniors</v>
      </c>
      <c r="N384" s="66" t="e">
        <f>VLOOKUP(O384,Clubs!D:E,2,FALSE)</f>
        <v>#N/A</v>
      </c>
      <c r="O384" s="66">
        <f t="shared" si="21"/>
        <v>0</v>
      </c>
    </row>
    <row r="385" spans="1:19" s="83" customFormat="1" ht="14" hidden="1" customHeight="1" x14ac:dyDescent="0.2">
      <c r="A385" s="66">
        <v>425</v>
      </c>
      <c r="B385" s="83">
        <v>5</v>
      </c>
      <c r="C385" s="66" t="s">
        <v>1091</v>
      </c>
      <c r="D385" s="88"/>
      <c r="E385" s="88"/>
      <c r="F385" s="88"/>
      <c r="I385" s="83">
        <v>2</v>
      </c>
      <c r="J385" s="83">
        <v>2021</v>
      </c>
      <c r="K385" s="66">
        <f t="shared" si="19"/>
        <v>5</v>
      </c>
      <c r="L385" s="66">
        <f>VLOOKUP(M385,'Age Groups'!B:C,2,FALSE)</f>
        <v>6</v>
      </c>
      <c r="M385" s="66" t="str">
        <f t="shared" si="20"/>
        <v>Seniors</v>
      </c>
      <c r="N385" s="66" t="e">
        <f>VLOOKUP(O385,Clubs!D:E,2,FALSE)</f>
        <v>#N/A</v>
      </c>
      <c r="O385" s="66">
        <f t="shared" si="21"/>
        <v>0</v>
      </c>
    </row>
    <row r="386" spans="1:19" s="83" customFormat="1" ht="14" hidden="1" customHeight="1" x14ac:dyDescent="0.2">
      <c r="A386" s="66">
        <v>52</v>
      </c>
      <c r="B386" s="166"/>
      <c r="C386" s="66" t="s">
        <v>1149</v>
      </c>
      <c r="D386" s="71"/>
      <c r="E386" s="71"/>
      <c r="F386" s="71"/>
      <c r="G386" s="122"/>
      <c r="H386" s="66"/>
      <c r="I386" s="66"/>
      <c r="J386" s="66"/>
      <c r="K386" s="66">
        <f t="shared" ref="K386:K393" si="22">B386</f>
        <v>0</v>
      </c>
      <c r="L386" s="66">
        <f>VLOOKUP(M386,'Age Groups'!B:C,2,FALSE)</f>
        <v>3</v>
      </c>
      <c r="M386" s="66" t="str">
        <f t="shared" ref="M386:M429" si="23">C386</f>
        <v>Sub Juniors</v>
      </c>
      <c r="N386" s="66" t="e">
        <f>VLOOKUP(O386,Clubs!D:E,2,FALSE)</f>
        <v>#N/A</v>
      </c>
      <c r="O386" s="66">
        <f t="shared" ref="O386:O429" si="24">D386</f>
        <v>0</v>
      </c>
      <c r="P386" s="66"/>
      <c r="Q386" s="66"/>
      <c r="R386" s="66"/>
      <c r="S386" s="66"/>
    </row>
    <row r="387" spans="1:19" s="83" customFormat="1" ht="14" hidden="1" customHeight="1" x14ac:dyDescent="0.2">
      <c r="A387" s="66">
        <v>53</v>
      </c>
      <c r="B387" s="82"/>
      <c r="C387" s="66" t="s">
        <v>1149</v>
      </c>
      <c r="D387" s="71"/>
      <c r="E387" s="71"/>
      <c r="F387" s="71"/>
      <c r="G387" s="122"/>
      <c r="H387" s="66"/>
      <c r="I387" s="66"/>
      <c r="J387" s="66"/>
      <c r="K387" s="66">
        <f t="shared" si="22"/>
        <v>0</v>
      </c>
      <c r="L387" s="66">
        <f>VLOOKUP(M387,'Age Groups'!B:C,2,FALSE)</f>
        <v>3</v>
      </c>
      <c r="M387" s="66" t="str">
        <f t="shared" si="23"/>
        <v>Sub Juniors</v>
      </c>
      <c r="N387" s="66" t="e">
        <f>VLOOKUP(O387,Clubs!D:E,2,FALSE)</f>
        <v>#N/A</v>
      </c>
      <c r="O387" s="66">
        <f t="shared" si="24"/>
        <v>0</v>
      </c>
      <c r="P387" s="66"/>
      <c r="Q387" s="66"/>
      <c r="R387" s="66"/>
      <c r="S387" s="66"/>
    </row>
    <row r="388" spans="1:19" s="83" customFormat="1" ht="14" hidden="1" customHeight="1" x14ac:dyDescent="0.2">
      <c r="A388" s="66">
        <v>159</v>
      </c>
      <c r="B388" s="82"/>
      <c r="C388" s="66" t="s">
        <v>1092</v>
      </c>
      <c r="D388" s="71"/>
      <c r="E388" s="71"/>
      <c r="F388" s="122"/>
      <c r="G388" s="122"/>
      <c r="H388" s="66"/>
      <c r="I388" s="66"/>
      <c r="J388" s="66"/>
      <c r="K388" s="66">
        <f t="shared" si="22"/>
        <v>0</v>
      </c>
      <c r="L388" s="66">
        <f>VLOOKUP(M388,'Age Groups'!B:C,2,FALSE)</f>
        <v>4</v>
      </c>
      <c r="M388" s="66" t="str">
        <f t="shared" si="23"/>
        <v>Juniors</v>
      </c>
      <c r="N388" s="66" t="e">
        <f>VLOOKUP(O388,Clubs!D:E,2,FALSE)</f>
        <v>#N/A</v>
      </c>
      <c r="O388" s="66">
        <f t="shared" si="24"/>
        <v>0</v>
      </c>
      <c r="P388" s="66"/>
      <c r="Q388" s="66"/>
      <c r="R388" s="66"/>
      <c r="S388" s="66"/>
    </row>
    <row r="389" spans="1:19" s="83" customFormat="1" ht="14" hidden="1" customHeight="1" x14ac:dyDescent="0.2">
      <c r="A389" s="66">
        <v>160</v>
      </c>
      <c r="B389" s="82"/>
      <c r="C389" s="66" t="s">
        <v>1092</v>
      </c>
      <c r="D389" s="71"/>
      <c r="E389" s="71"/>
      <c r="F389" s="71"/>
      <c r="G389" s="122"/>
      <c r="H389" s="66"/>
      <c r="I389" s="66"/>
      <c r="J389" s="66"/>
      <c r="K389" s="66">
        <f t="shared" si="22"/>
        <v>0</v>
      </c>
      <c r="L389" s="66">
        <f>VLOOKUP(M389,'Age Groups'!B:C,2,FALSE)</f>
        <v>4</v>
      </c>
      <c r="M389" s="66" t="str">
        <f t="shared" si="23"/>
        <v>Juniors</v>
      </c>
      <c r="N389" s="66" t="e">
        <f>VLOOKUP(O389,Clubs!D:E,2,FALSE)</f>
        <v>#N/A</v>
      </c>
      <c r="O389" s="66">
        <f t="shared" si="24"/>
        <v>0</v>
      </c>
      <c r="P389" s="66"/>
      <c r="Q389" s="66"/>
      <c r="R389" s="66"/>
      <c r="S389" s="66"/>
    </row>
    <row r="390" spans="1:19" s="90" customFormat="1" ht="25" hidden="1" x14ac:dyDescent="0.2">
      <c r="A390" s="66">
        <v>271</v>
      </c>
      <c r="B390" s="82"/>
      <c r="C390" s="66" t="s">
        <v>1090</v>
      </c>
      <c r="D390" s="71"/>
      <c r="E390" s="71"/>
      <c r="F390" s="121"/>
      <c r="G390" s="122"/>
      <c r="H390" s="66"/>
      <c r="I390" s="66"/>
      <c r="J390" s="66"/>
      <c r="K390" s="66">
        <f t="shared" si="22"/>
        <v>0</v>
      </c>
      <c r="L390" s="66">
        <f>VLOOKUP(M390,'Age Groups'!B:C,2,FALSE)</f>
        <v>5</v>
      </c>
      <c r="M390" s="66" t="str">
        <f t="shared" si="23"/>
        <v>Intermediates</v>
      </c>
      <c r="N390" s="66" t="e">
        <f>VLOOKUP(O390,Clubs!D:E,2,FALSE)</f>
        <v>#N/A</v>
      </c>
      <c r="O390" s="66">
        <f t="shared" si="24"/>
        <v>0</v>
      </c>
      <c r="P390" s="66"/>
      <c r="Q390" s="66"/>
      <c r="R390" s="66"/>
      <c r="S390" s="66"/>
    </row>
    <row r="391" spans="1:19" s="83" customFormat="1" ht="14" hidden="1" customHeight="1" x14ac:dyDescent="0.2">
      <c r="A391" s="66">
        <v>272</v>
      </c>
      <c r="B391" s="82"/>
      <c r="C391" s="66" t="s">
        <v>1090</v>
      </c>
      <c r="D391" s="71"/>
      <c r="E391" s="71"/>
      <c r="F391" s="71"/>
      <c r="G391" s="122"/>
      <c r="H391" s="66"/>
      <c r="I391" s="66"/>
      <c r="J391" s="66"/>
      <c r="K391" s="66">
        <f t="shared" si="22"/>
        <v>0</v>
      </c>
      <c r="L391" s="66">
        <f>VLOOKUP(M391,'Age Groups'!B:C,2,FALSE)</f>
        <v>5</v>
      </c>
      <c r="M391" s="66" t="str">
        <f t="shared" si="23"/>
        <v>Intermediates</v>
      </c>
      <c r="N391" s="66" t="e">
        <f>VLOOKUP(O391,Clubs!D:E,2,FALSE)</f>
        <v>#N/A</v>
      </c>
      <c r="O391" s="66">
        <f t="shared" si="24"/>
        <v>0</v>
      </c>
      <c r="P391" s="66"/>
      <c r="Q391" s="66"/>
      <c r="R391" s="66"/>
      <c r="S391" s="66"/>
    </row>
    <row r="392" spans="1:19" s="83" customFormat="1" ht="14" hidden="1" customHeight="1" x14ac:dyDescent="0.2">
      <c r="A392" s="66">
        <v>378</v>
      </c>
      <c r="B392" s="82"/>
      <c r="C392" s="66" t="s">
        <v>1091</v>
      </c>
      <c r="D392" s="71"/>
      <c r="E392" s="71"/>
      <c r="F392" s="71"/>
      <c r="G392" s="122"/>
      <c r="H392" s="66"/>
      <c r="I392" s="66"/>
      <c r="J392" s="66"/>
      <c r="K392" s="66">
        <f t="shared" si="22"/>
        <v>0</v>
      </c>
      <c r="L392" s="66">
        <f>VLOOKUP(M392,'Age Groups'!B:C,2,FALSE)</f>
        <v>6</v>
      </c>
      <c r="M392" s="66" t="str">
        <f t="shared" si="23"/>
        <v>Seniors</v>
      </c>
      <c r="N392" s="66" t="e">
        <f>VLOOKUP(O392,Clubs!D:E,2,FALSE)</f>
        <v>#N/A</v>
      </c>
      <c r="O392" s="66">
        <f t="shared" si="24"/>
        <v>0</v>
      </c>
      <c r="P392" s="66"/>
      <c r="Q392" s="66"/>
      <c r="R392" s="66"/>
      <c r="S392" s="66"/>
    </row>
    <row r="393" spans="1:19" s="83" customFormat="1" ht="14" hidden="1" customHeight="1" x14ac:dyDescent="0.2">
      <c r="A393" s="66">
        <v>379</v>
      </c>
      <c r="B393" s="82"/>
      <c r="C393" s="66" t="s">
        <v>1091</v>
      </c>
      <c r="D393" s="71"/>
      <c r="E393" s="148"/>
      <c r="F393" s="71"/>
      <c r="G393" s="122"/>
      <c r="H393" s="66"/>
      <c r="I393" s="66"/>
      <c r="J393" s="66"/>
      <c r="K393" s="66">
        <f t="shared" si="22"/>
        <v>0</v>
      </c>
      <c r="L393" s="66">
        <f>VLOOKUP(M393,'Age Groups'!B:C,2,FALSE)</f>
        <v>6</v>
      </c>
      <c r="M393" s="66" t="str">
        <f t="shared" si="23"/>
        <v>Seniors</v>
      </c>
      <c r="N393" s="66" t="e">
        <f>VLOOKUP(O393,Clubs!D:E,2,FALSE)</f>
        <v>#N/A</v>
      </c>
      <c r="O393" s="66">
        <f t="shared" si="24"/>
        <v>0</v>
      </c>
      <c r="P393" s="66"/>
      <c r="Q393" s="66"/>
      <c r="R393" s="66"/>
      <c r="S393" s="66"/>
    </row>
    <row r="394" spans="1:19" s="83" customFormat="1" ht="14" hidden="1" customHeight="1" x14ac:dyDescent="0.2">
      <c r="A394" s="66">
        <v>100</v>
      </c>
      <c r="D394" s="88"/>
      <c r="E394" s="88"/>
      <c r="F394" s="88"/>
      <c r="G394" s="127"/>
      <c r="L394" s="66" t="e">
        <f>VLOOKUP(M394,'Age Groups'!B:C,2,FALSE)</f>
        <v>#N/A</v>
      </c>
      <c r="M394" s="66">
        <f t="shared" si="23"/>
        <v>0</v>
      </c>
      <c r="N394" s="66" t="e">
        <f>VLOOKUP(O394,Clubs!D:E,2,FALSE)</f>
        <v>#N/A</v>
      </c>
      <c r="O394" s="66">
        <f t="shared" si="24"/>
        <v>0</v>
      </c>
    </row>
    <row r="395" spans="1:19" s="83" customFormat="1" ht="14" hidden="1" customHeight="1" x14ac:dyDescent="0.2">
      <c r="A395" s="66">
        <v>101</v>
      </c>
      <c r="B395" s="165"/>
      <c r="C395" s="104"/>
      <c r="D395" s="88"/>
      <c r="E395" s="88"/>
      <c r="F395" s="88"/>
      <c r="G395" s="127"/>
      <c r="L395" s="66" t="e">
        <f>VLOOKUP(M395,'Age Groups'!B:C,2,FALSE)</f>
        <v>#N/A</v>
      </c>
      <c r="M395" s="66">
        <f t="shared" si="23"/>
        <v>0</v>
      </c>
      <c r="N395" s="66" t="e">
        <f>VLOOKUP(O395,Clubs!D:E,2,FALSE)</f>
        <v>#N/A</v>
      </c>
      <c r="O395" s="66">
        <f t="shared" si="24"/>
        <v>0</v>
      </c>
      <c r="R395" s="104"/>
      <c r="S395" s="104"/>
    </row>
    <row r="396" spans="1:19" s="83" customFormat="1" ht="12.75" hidden="1" customHeight="1" x14ac:dyDescent="0.2">
      <c r="A396" s="66">
        <v>102</v>
      </c>
      <c r="B396" s="82"/>
      <c r="C396" s="82"/>
      <c r="D396" s="71"/>
      <c r="E396" s="71"/>
      <c r="F396" s="71"/>
      <c r="G396" s="122"/>
      <c r="H396" s="66"/>
      <c r="I396" s="66"/>
      <c r="J396" s="66"/>
      <c r="K396" s="66"/>
      <c r="L396" s="66" t="e">
        <f>VLOOKUP(M396,'Age Groups'!B:C,2,FALSE)</f>
        <v>#N/A</v>
      </c>
      <c r="M396" s="66">
        <f t="shared" si="23"/>
        <v>0</v>
      </c>
      <c r="N396" s="66" t="e">
        <f>VLOOKUP(O396,Clubs!D:E,2,FALSE)</f>
        <v>#N/A</v>
      </c>
      <c r="O396" s="66">
        <f t="shared" si="24"/>
        <v>0</v>
      </c>
      <c r="P396" s="66"/>
      <c r="Q396" s="66"/>
      <c r="R396" s="66"/>
      <c r="S396" s="66"/>
    </row>
    <row r="397" spans="1:19" s="90" customFormat="1" ht="25" hidden="1" x14ac:dyDescent="0.2">
      <c r="A397" s="66">
        <v>103</v>
      </c>
      <c r="B397" s="82"/>
      <c r="C397" s="82"/>
      <c r="D397" s="71"/>
      <c r="E397" s="71"/>
      <c r="F397" s="71"/>
      <c r="G397" s="122"/>
      <c r="H397" s="66"/>
      <c r="I397" s="66"/>
      <c r="J397" s="66"/>
      <c r="K397" s="66"/>
      <c r="L397" s="66" t="e">
        <f>VLOOKUP(M397,'Age Groups'!B:C,2,FALSE)</f>
        <v>#N/A</v>
      </c>
      <c r="M397" s="66">
        <f t="shared" si="23"/>
        <v>0</v>
      </c>
      <c r="N397" s="66" t="e">
        <f>VLOOKUP(O397,Clubs!D:E,2,FALSE)</f>
        <v>#N/A</v>
      </c>
      <c r="O397" s="66">
        <f t="shared" si="24"/>
        <v>0</v>
      </c>
      <c r="P397" s="66"/>
      <c r="Q397" s="66"/>
      <c r="R397" s="66"/>
      <c r="S397" s="66"/>
    </row>
    <row r="398" spans="1:19" s="83" customFormat="1" ht="14" hidden="1" customHeight="1" x14ac:dyDescent="0.2">
      <c r="A398" s="66">
        <v>104</v>
      </c>
      <c r="B398" s="82"/>
      <c r="C398" s="82"/>
      <c r="D398" s="71"/>
      <c r="E398" s="71"/>
      <c r="F398" s="71"/>
      <c r="G398" s="122"/>
      <c r="H398" s="66"/>
      <c r="I398" s="66"/>
      <c r="J398" s="66"/>
      <c r="K398" s="66"/>
      <c r="L398" s="66" t="e">
        <f>VLOOKUP(M398,'Age Groups'!B:C,2,FALSE)</f>
        <v>#N/A</v>
      </c>
      <c r="M398" s="66">
        <f t="shared" si="23"/>
        <v>0</v>
      </c>
      <c r="N398" s="66" t="e">
        <f>VLOOKUP(O398,Clubs!D:E,2,FALSE)</f>
        <v>#N/A</v>
      </c>
      <c r="O398" s="66">
        <f t="shared" si="24"/>
        <v>0</v>
      </c>
      <c r="P398" s="66"/>
      <c r="Q398" s="66"/>
      <c r="R398" s="66"/>
      <c r="S398" s="66"/>
    </row>
    <row r="399" spans="1:19" s="83" customFormat="1" ht="14" hidden="1" customHeight="1" x14ac:dyDescent="0.2">
      <c r="A399" s="66">
        <v>105</v>
      </c>
      <c r="B399" s="82"/>
      <c r="C399" s="82"/>
      <c r="D399" s="71"/>
      <c r="E399" s="71"/>
      <c r="F399" s="71"/>
      <c r="G399" s="122"/>
      <c r="H399" s="66"/>
      <c r="I399" s="66"/>
      <c r="J399" s="66"/>
      <c r="K399" s="66"/>
      <c r="L399" s="66" t="e">
        <f>VLOOKUP(M399,'Age Groups'!B:C,2,FALSE)</f>
        <v>#N/A</v>
      </c>
      <c r="M399" s="66">
        <f t="shared" si="23"/>
        <v>0</v>
      </c>
      <c r="N399" s="66" t="e">
        <f>VLOOKUP(O399,Clubs!D:E,2,FALSE)</f>
        <v>#N/A</v>
      </c>
      <c r="O399" s="66">
        <f t="shared" si="24"/>
        <v>0</v>
      </c>
      <c r="P399" s="66"/>
      <c r="Q399" s="66"/>
      <c r="R399" s="66"/>
      <c r="S399" s="66"/>
    </row>
    <row r="400" spans="1:19" s="83" customFormat="1" ht="14" hidden="1" customHeight="1" x14ac:dyDescent="0.2">
      <c r="A400" s="66">
        <v>106</v>
      </c>
      <c r="B400" s="82"/>
      <c r="C400" s="82"/>
      <c r="D400" s="71"/>
      <c r="E400" s="71"/>
      <c r="F400" s="71"/>
      <c r="G400" s="122"/>
      <c r="H400" s="66"/>
      <c r="I400" s="66"/>
      <c r="J400" s="66"/>
      <c r="K400" s="66"/>
      <c r="L400" s="66" t="e">
        <f>VLOOKUP(M400,'Age Groups'!B:C,2,FALSE)</f>
        <v>#N/A</v>
      </c>
      <c r="M400" s="66">
        <f t="shared" si="23"/>
        <v>0</v>
      </c>
      <c r="N400" s="66" t="e">
        <f>VLOOKUP(O400,Clubs!D:E,2,FALSE)</f>
        <v>#N/A</v>
      </c>
      <c r="O400" s="66">
        <f t="shared" si="24"/>
        <v>0</v>
      </c>
      <c r="P400" s="66"/>
      <c r="Q400" s="66"/>
      <c r="R400" s="66"/>
      <c r="S400" s="66"/>
    </row>
    <row r="401" spans="1:19" s="83" customFormat="1" ht="14" hidden="1" customHeight="1" x14ac:dyDescent="0.2">
      <c r="A401" s="66">
        <v>107</v>
      </c>
      <c r="B401" s="82"/>
      <c r="C401" s="82"/>
      <c r="D401" s="71"/>
      <c r="E401" s="71"/>
      <c r="F401" s="71"/>
      <c r="G401" s="122"/>
      <c r="H401" s="66"/>
      <c r="I401" s="66"/>
      <c r="J401" s="66"/>
      <c r="K401" s="66"/>
      <c r="L401" s="66" t="e">
        <f>VLOOKUP(M401,'Age Groups'!B:C,2,FALSE)</f>
        <v>#N/A</v>
      </c>
      <c r="M401" s="66">
        <f t="shared" si="23"/>
        <v>0</v>
      </c>
      <c r="N401" s="66" t="e">
        <f>VLOOKUP(O401,Clubs!D:E,2,FALSE)</f>
        <v>#N/A</v>
      </c>
      <c r="O401" s="66">
        <f t="shared" si="24"/>
        <v>0</v>
      </c>
      <c r="P401" s="66"/>
      <c r="Q401" s="66"/>
      <c r="R401" s="66"/>
      <c r="S401" s="66"/>
    </row>
    <row r="402" spans="1:19" s="83" customFormat="1" ht="14" hidden="1" customHeight="1" x14ac:dyDescent="0.2">
      <c r="A402" s="66">
        <v>108</v>
      </c>
      <c r="B402" s="166"/>
      <c r="C402" s="82"/>
      <c r="D402" s="71"/>
      <c r="E402" s="71"/>
      <c r="F402" s="71"/>
      <c r="G402" s="122"/>
      <c r="H402" s="66"/>
      <c r="I402" s="66"/>
      <c r="J402" s="66"/>
      <c r="K402" s="66"/>
      <c r="L402" s="66" t="e">
        <f>VLOOKUP(M402,'Age Groups'!B:C,2,FALSE)</f>
        <v>#N/A</v>
      </c>
      <c r="M402" s="66">
        <f t="shared" si="23"/>
        <v>0</v>
      </c>
      <c r="N402" s="66" t="e">
        <f>VLOOKUP(O402,Clubs!D:E,2,FALSE)</f>
        <v>#N/A</v>
      </c>
      <c r="O402" s="66">
        <f t="shared" si="24"/>
        <v>0</v>
      </c>
      <c r="P402" s="66"/>
      <c r="Q402" s="66"/>
      <c r="R402" s="66"/>
      <c r="S402" s="66"/>
    </row>
    <row r="403" spans="1:19" s="83" customFormat="1" ht="14" hidden="1" customHeight="1" x14ac:dyDescent="0.2">
      <c r="A403" s="66">
        <v>207</v>
      </c>
      <c r="D403" s="88"/>
      <c r="E403" s="88"/>
      <c r="F403" s="94"/>
      <c r="L403" s="66" t="e">
        <f>VLOOKUP(M403,'Age Groups'!B:C,2,FALSE)</f>
        <v>#N/A</v>
      </c>
      <c r="M403" s="66">
        <f t="shared" si="23"/>
        <v>0</v>
      </c>
      <c r="N403" s="66" t="e">
        <f>VLOOKUP(O403,Clubs!D:E,2,FALSE)</f>
        <v>#N/A</v>
      </c>
      <c r="O403" s="66">
        <f t="shared" si="24"/>
        <v>0</v>
      </c>
    </row>
    <row r="404" spans="1:19" s="90" customFormat="1" ht="25" hidden="1" x14ac:dyDescent="0.2">
      <c r="A404" s="66">
        <v>208</v>
      </c>
      <c r="B404" s="104"/>
      <c r="C404" s="104"/>
      <c r="D404" s="142"/>
      <c r="E404" s="120"/>
      <c r="F404" s="88"/>
      <c r="G404" s="83"/>
      <c r="H404" s="83"/>
      <c r="I404" s="83"/>
      <c r="J404" s="83"/>
      <c r="K404" s="83"/>
      <c r="L404" s="66" t="e">
        <f>VLOOKUP(M404,'Age Groups'!B:C,2,FALSE)</f>
        <v>#N/A</v>
      </c>
      <c r="M404" s="66">
        <f t="shared" si="23"/>
        <v>0</v>
      </c>
      <c r="N404" s="66" t="e">
        <f>VLOOKUP(O404,Clubs!D:E,2,FALSE)</f>
        <v>#N/A</v>
      </c>
      <c r="O404" s="66">
        <f t="shared" si="24"/>
        <v>0</v>
      </c>
      <c r="P404" s="83"/>
      <c r="Q404" s="83"/>
      <c r="R404" s="104"/>
      <c r="S404" s="104"/>
    </row>
    <row r="405" spans="1:19" s="83" customFormat="1" ht="14" hidden="1" customHeight="1" x14ac:dyDescent="0.2">
      <c r="A405" s="66">
        <v>209</v>
      </c>
      <c r="B405" s="82"/>
      <c r="C405" s="82"/>
      <c r="D405" s="80"/>
      <c r="E405" s="71"/>
      <c r="F405" s="77"/>
      <c r="G405" s="66"/>
      <c r="H405" s="66"/>
      <c r="I405" s="66"/>
      <c r="J405" s="66"/>
      <c r="K405" s="66"/>
      <c r="L405" s="66" t="e">
        <f>VLOOKUP(M405,'Age Groups'!B:C,2,FALSE)</f>
        <v>#N/A</v>
      </c>
      <c r="M405" s="66">
        <f t="shared" si="23"/>
        <v>0</v>
      </c>
      <c r="N405" s="66" t="e">
        <f>VLOOKUP(O405,Clubs!D:E,2,FALSE)</f>
        <v>#N/A</v>
      </c>
      <c r="O405" s="66">
        <f t="shared" si="24"/>
        <v>0</v>
      </c>
      <c r="P405" s="66"/>
      <c r="Q405" s="66"/>
      <c r="R405" s="66"/>
      <c r="S405" s="66"/>
    </row>
    <row r="406" spans="1:19" s="83" customFormat="1" ht="14" hidden="1" customHeight="1" x14ac:dyDescent="0.2">
      <c r="A406" s="66">
        <v>210</v>
      </c>
      <c r="B406" s="82"/>
      <c r="C406" s="82"/>
      <c r="D406" s="80"/>
      <c r="E406" s="71"/>
      <c r="F406" s="77"/>
      <c r="G406" s="122"/>
      <c r="H406" s="66"/>
      <c r="I406" s="66"/>
      <c r="J406" s="66"/>
      <c r="K406" s="66"/>
      <c r="L406" s="66" t="e">
        <f>VLOOKUP(M406,'Age Groups'!B:C,2,FALSE)</f>
        <v>#N/A</v>
      </c>
      <c r="M406" s="66">
        <f t="shared" si="23"/>
        <v>0</v>
      </c>
      <c r="N406" s="66" t="e">
        <f>VLOOKUP(O406,Clubs!D:E,2,FALSE)</f>
        <v>#N/A</v>
      </c>
      <c r="O406" s="66">
        <f t="shared" si="24"/>
        <v>0</v>
      </c>
      <c r="P406" s="66"/>
      <c r="Q406" s="66"/>
      <c r="R406" s="66"/>
      <c r="S406" s="66"/>
    </row>
    <row r="407" spans="1:19" s="83" customFormat="1" ht="14" hidden="1" customHeight="1" x14ac:dyDescent="0.2">
      <c r="A407" s="66">
        <v>211</v>
      </c>
      <c r="B407" s="82"/>
      <c r="C407" s="82"/>
      <c r="D407" s="80"/>
      <c r="E407" s="71"/>
      <c r="F407" s="77"/>
      <c r="G407" s="122"/>
      <c r="H407" s="66"/>
      <c r="I407" s="66"/>
      <c r="J407" s="66"/>
      <c r="K407" s="66"/>
      <c r="L407" s="66" t="e">
        <f>VLOOKUP(M407,'Age Groups'!B:C,2,FALSE)</f>
        <v>#N/A</v>
      </c>
      <c r="M407" s="66">
        <f t="shared" si="23"/>
        <v>0</v>
      </c>
      <c r="N407" s="66" t="e">
        <f>VLOOKUP(O407,Clubs!D:E,2,FALSE)</f>
        <v>#N/A</v>
      </c>
      <c r="O407" s="66">
        <f t="shared" si="24"/>
        <v>0</v>
      </c>
      <c r="P407" s="66"/>
      <c r="Q407" s="66"/>
      <c r="R407" s="66"/>
      <c r="S407" s="66"/>
    </row>
    <row r="408" spans="1:19" s="83" customFormat="1" ht="15" hidden="1" customHeight="1" x14ac:dyDescent="0.2">
      <c r="A408" s="66">
        <v>212</v>
      </c>
      <c r="B408" s="82"/>
      <c r="C408" s="82"/>
      <c r="D408" s="80"/>
      <c r="E408" s="71"/>
      <c r="F408" s="80"/>
      <c r="G408" s="122"/>
      <c r="H408" s="66"/>
      <c r="I408" s="66"/>
      <c r="J408" s="66"/>
      <c r="K408" s="66"/>
      <c r="L408" s="66" t="e">
        <f>VLOOKUP(M408,'Age Groups'!B:C,2,FALSE)</f>
        <v>#N/A</v>
      </c>
      <c r="M408" s="66">
        <f t="shared" si="23"/>
        <v>0</v>
      </c>
      <c r="N408" s="66" t="e">
        <f>VLOOKUP(O408,Clubs!D:E,2,FALSE)</f>
        <v>#N/A</v>
      </c>
      <c r="O408" s="66">
        <f t="shared" si="24"/>
        <v>0</v>
      </c>
      <c r="P408" s="66"/>
      <c r="Q408" s="66"/>
      <c r="R408" s="66"/>
      <c r="S408" s="66"/>
    </row>
    <row r="409" spans="1:19" s="83" customFormat="1" ht="14" hidden="1" customHeight="1" x14ac:dyDescent="0.2">
      <c r="A409" s="66">
        <v>213</v>
      </c>
      <c r="B409" s="82"/>
      <c r="C409" s="82"/>
      <c r="D409" s="80"/>
      <c r="E409" s="71"/>
      <c r="F409" s="80"/>
      <c r="G409" s="122"/>
      <c r="H409" s="66"/>
      <c r="I409" s="66"/>
      <c r="J409" s="66"/>
      <c r="K409" s="66"/>
      <c r="L409" s="66" t="e">
        <f>VLOOKUP(M409,'Age Groups'!B:C,2,FALSE)</f>
        <v>#N/A</v>
      </c>
      <c r="M409" s="66">
        <f t="shared" si="23"/>
        <v>0</v>
      </c>
      <c r="N409" s="66" t="e">
        <f>VLOOKUP(O409,Clubs!D:E,2,FALSE)</f>
        <v>#N/A</v>
      </c>
      <c r="O409" s="66">
        <f t="shared" si="24"/>
        <v>0</v>
      </c>
      <c r="P409" s="66"/>
      <c r="Q409" s="66"/>
      <c r="R409" s="66"/>
      <c r="S409" s="66"/>
    </row>
    <row r="410" spans="1:19" s="83" customFormat="1" ht="14" hidden="1" customHeight="1" x14ac:dyDescent="0.2">
      <c r="A410" s="66">
        <v>214</v>
      </c>
      <c r="B410" s="82"/>
      <c r="C410" s="82"/>
      <c r="D410" s="80"/>
      <c r="E410" s="80"/>
      <c r="F410" s="80"/>
      <c r="G410" s="122"/>
      <c r="H410" s="66"/>
      <c r="I410" s="66"/>
      <c r="J410" s="66"/>
      <c r="K410" s="66"/>
      <c r="L410" s="66" t="e">
        <f>VLOOKUP(M410,'Age Groups'!B:C,2,FALSE)</f>
        <v>#N/A</v>
      </c>
      <c r="M410" s="66">
        <f t="shared" si="23"/>
        <v>0</v>
      </c>
      <c r="N410" s="66" t="e">
        <f>VLOOKUP(O410,Clubs!D:E,2,FALSE)</f>
        <v>#N/A</v>
      </c>
      <c r="O410" s="66">
        <f t="shared" si="24"/>
        <v>0</v>
      </c>
      <c r="P410" s="66"/>
      <c r="Q410" s="66"/>
      <c r="R410" s="66"/>
      <c r="S410" s="66"/>
    </row>
    <row r="411" spans="1:19" s="83" customFormat="1" ht="14" hidden="1" customHeight="1" x14ac:dyDescent="0.2">
      <c r="A411" s="66">
        <v>215</v>
      </c>
      <c r="B411" s="82"/>
      <c r="C411" s="82"/>
      <c r="D411" s="122"/>
      <c r="E411" s="122"/>
      <c r="F411" s="122"/>
      <c r="G411" s="122"/>
      <c r="H411" s="66"/>
      <c r="I411" s="66"/>
      <c r="J411" s="66"/>
      <c r="K411" s="66"/>
      <c r="L411" s="66" t="e">
        <f>VLOOKUP(M411,'Age Groups'!B:C,2,FALSE)</f>
        <v>#N/A</v>
      </c>
      <c r="M411" s="66">
        <f t="shared" si="23"/>
        <v>0</v>
      </c>
      <c r="N411" s="66" t="e">
        <f>VLOOKUP(O411,Clubs!D:E,2,FALSE)</f>
        <v>#N/A</v>
      </c>
      <c r="O411" s="66">
        <f t="shared" si="24"/>
        <v>0</v>
      </c>
      <c r="P411" s="66"/>
      <c r="Q411" s="66"/>
      <c r="R411" s="66"/>
      <c r="S411" s="66"/>
    </row>
    <row r="412" spans="1:19" s="83" customFormat="1" ht="14" hidden="1" customHeight="1" x14ac:dyDescent="0.2">
      <c r="A412" s="66">
        <v>216</v>
      </c>
      <c r="B412" s="82"/>
      <c r="C412" s="82"/>
      <c r="D412" s="122"/>
      <c r="E412" s="122"/>
      <c r="F412" s="122"/>
      <c r="G412" s="122"/>
      <c r="H412" s="66"/>
      <c r="I412" s="66"/>
      <c r="J412" s="66"/>
      <c r="K412" s="66"/>
      <c r="L412" s="66" t="e">
        <f>VLOOKUP(M412,'Age Groups'!B:C,2,FALSE)</f>
        <v>#N/A</v>
      </c>
      <c r="M412" s="66">
        <f t="shared" si="23"/>
        <v>0</v>
      </c>
      <c r="N412" s="66" t="e">
        <f>VLOOKUP(O412,Clubs!D:E,2,FALSE)</f>
        <v>#N/A</v>
      </c>
      <c r="O412" s="66">
        <f t="shared" si="24"/>
        <v>0</v>
      </c>
      <c r="P412" s="66"/>
      <c r="Q412" s="66"/>
      <c r="R412" s="66"/>
      <c r="S412" s="66"/>
    </row>
    <row r="413" spans="1:19" s="90" customFormat="1" ht="25" hidden="1" x14ac:dyDescent="0.2">
      <c r="A413" s="66">
        <v>217</v>
      </c>
      <c r="B413" s="82"/>
      <c r="C413" s="82"/>
      <c r="D413" s="122"/>
      <c r="E413" s="122"/>
      <c r="F413" s="122"/>
      <c r="G413" s="122"/>
      <c r="H413" s="66"/>
      <c r="I413" s="66"/>
      <c r="J413" s="66"/>
      <c r="K413" s="66"/>
      <c r="L413" s="66" t="e">
        <f>VLOOKUP(M413,'Age Groups'!B:C,2,FALSE)</f>
        <v>#N/A</v>
      </c>
      <c r="M413" s="66">
        <f t="shared" si="23"/>
        <v>0</v>
      </c>
      <c r="N413" s="66" t="e">
        <f>VLOOKUP(O413,Clubs!D:E,2,FALSE)</f>
        <v>#N/A</v>
      </c>
      <c r="O413" s="66">
        <f t="shared" si="24"/>
        <v>0</v>
      </c>
      <c r="P413" s="66"/>
      <c r="Q413" s="66"/>
      <c r="R413" s="66"/>
      <c r="S413" s="66"/>
    </row>
    <row r="414" spans="1:19" s="83" customFormat="1" ht="14" hidden="1" customHeight="1" x14ac:dyDescent="0.2">
      <c r="A414" s="66">
        <v>218</v>
      </c>
      <c r="B414" s="82"/>
      <c r="C414" s="82"/>
      <c r="D414" s="122"/>
      <c r="E414" s="143"/>
      <c r="F414" s="125"/>
      <c r="G414" s="122"/>
      <c r="H414" s="66"/>
      <c r="I414" s="66"/>
      <c r="J414" s="66"/>
      <c r="K414" s="66"/>
      <c r="L414" s="66" t="e">
        <f>VLOOKUP(M414,'Age Groups'!B:C,2,FALSE)</f>
        <v>#N/A</v>
      </c>
      <c r="M414" s="66">
        <f t="shared" si="23"/>
        <v>0</v>
      </c>
      <c r="N414" s="66" t="e">
        <f>VLOOKUP(O414,Clubs!D:E,2,FALSE)</f>
        <v>#N/A</v>
      </c>
      <c r="O414" s="66">
        <f t="shared" si="24"/>
        <v>0</v>
      </c>
      <c r="P414" s="66"/>
      <c r="Q414" s="66"/>
      <c r="R414" s="66"/>
      <c r="S414" s="66"/>
    </row>
    <row r="415" spans="1:19" s="83" customFormat="1" ht="14" hidden="1" customHeight="1" x14ac:dyDescent="0.2">
      <c r="A415" s="66">
        <v>219</v>
      </c>
      <c r="B415" s="82"/>
      <c r="C415" s="82"/>
      <c r="D415" s="122"/>
      <c r="E415" s="143"/>
      <c r="F415" s="125"/>
      <c r="G415" s="122"/>
      <c r="H415" s="66"/>
      <c r="I415" s="66"/>
      <c r="J415" s="66"/>
      <c r="K415" s="66"/>
      <c r="L415" s="66" t="e">
        <f>VLOOKUP(M415,'Age Groups'!B:C,2,FALSE)</f>
        <v>#N/A</v>
      </c>
      <c r="M415" s="66">
        <f t="shared" si="23"/>
        <v>0</v>
      </c>
      <c r="N415" s="66" t="e">
        <f>VLOOKUP(O415,Clubs!D:E,2,FALSE)</f>
        <v>#N/A</v>
      </c>
      <c r="O415" s="66">
        <f t="shared" si="24"/>
        <v>0</v>
      </c>
      <c r="P415" s="66"/>
      <c r="Q415" s="66"/>
      <c r="R415" s="66"/>
      <c r="S415" s="66"/>
    </row>
    <row r="416" spans="1:19" s="83" customFormat="1" ht="14" hidden="1" customHeight="1" x14ac:dyDescent="0.2">
      <c r="A416" s="66">
        <v>220</v>
      </c>
      <c r="B416" s="82"/>
      <c r="C416" s="82"/>
      <c r="D416" s="122"/>
      <c r="E416" s="143"/>
      <c r="F416" s="125"/>
      <c r="G416" s="122"/>
      <c r="H416" s="66"/>
      <c r="I416" s="66"/>
      <c r="J416" s="66"/>
      <c r="K416" s="66"/>
      <c r="L416" s="66" t="e">
        <f>VLOOKUP(M416,'Age Groups'!B:C,2,FALSE)</f>
        <v>#N/A</v>
      </c>
      <c r="M416" s="66">
        <f t="shared" si="23"/>
        <v>0</v>
      </c>
      <c r="N416" s="66" t="e">
        <f>VLOOKUP(O416,Clubs!D:E,2,FALSE)</f>
        <v>#N/A</v>
      </c>
      <c r="O416" s="66">
        <f t="shared" si="24"/>
        <v>0</v>
      </c>
      <c r="P416" s="66"/>
      <c r="Q416" s="66"/>
      <c r="R416" s="66"/>
      <c r="S416" s="66"/>
    </row>
    <row r="417" spans="1:19" s="83" customFormat="1" ht="14" hidden="1" customHeight="1" x14ac:dyDescent="0.2">
      <c r="A417" s="66">
        <v>319</v>
      </c>
      <c r="E417" s="101"/>
      <c r="F417" s="103"/>
      <c r="L417" s="66" t="e">
        <f>VLOOKUP(M417,'Age Groups'!B:C,2,FALSE)</f>
        <v>#N/A</v>
      </c>
      <c r="M417" s="66">
        <f t="shared" si="23"/>
        <v>0</v>
      </c>
      <c r="N417" s="66" t="e">
        <f>VLOOKUP(O417,Clubs!D:E,2,FALSE)</f>
        <v>#N/A</v>
      </c>
      <c r="O417" s="66">
        <f t="shared" si="24"/>
        <v>0</v>
      </c>
    </row>
    <row r="418" spans="1:19" s="83" customFormat="1" ht="14" hidden="1" customHeight="1" x14ac:dyDescent="0.2">
      <c r="A418" s="66">
        <v>320</v>
      </c>
      <c r="B418" s="104"/>
      <c r="C418" s="104"/>
      <c r="E418" s="101"/>
      <c r="F418" s="177"/>
      <c r="L418" s="66" t="e">
        <f>VLOOKUP(M418,'Age Groups'!B:C,2,FALSE)</f>
        <v>#N/A</v>
      </c>
      <c r="M418" s="66">
        <f t="shared" si="23"/>
        <v>0</v>
      </c>
      <c r="N418" s="66" t="e">
        <f>VLOOKUP(O418,Clubs!D:E,2,FALSE)</f>
        <v>#N/A</v>
      </c>
      <c r="O418" s="66">
        <f t="shared" si="24"/>
        <v>0</v>
      </c>
      <c r="R418" s="104"/>
      <c r="S418" s="104"/>
    </row>
    <row r="419" spans="1:19" s="83" customFormat="1" ht="14" hidden="1" customHeight="1" x14ac:dyDescent="0.2">
      <c r="A419" s="66">
        <v>321</v>
      </c>
      <c r="B419" s="82"/>
      <c r="C419" s="82"/>
      <c r="D419" s="66"/>
      <c r="E419" s="143"/>
      <c r="F419" s="179"/>
      <c r="G419" s="66"/>
      <c r="H419" s="66"/>
      <c r="I419" s="66"/>
      <c r="J419" s="66"/>
      <c r="K419" s="66"/>
      <c r="L419" s="66" t="e">
        <f>VLOOKUP(M419,'Age Groups'!B:C,2,FALSE)</f>
        <v>#N/A</v>
      </c>
      <c r="M419" s="66">
        <f t="shared" si="23"/>
        <v>0</v>
      </c>
      <c r="N419" s="66" t="e">
        <f>VLOOKUP(O419,Clubs!D:E,2,FALSE)</f>
        <v>#N/A</v>
      </c>
      <c r="O419" s="66">
        <f t="shared" si="24"/>
        <v>0</v>
      </c>
      <c r="P419" s="66"/>
      <c r="Q419" s="66"/>
      <c r="R419" s="66"/>
      <c r="S419" s="66"/>
    </row>
    <row r="420" spans="1:19" s="83" customFormat="1" hidden="1" x14ac:dyDescent="0.2">
      <c r="A420" s="66">
        <v>322</v>
      </c>
      <c r="B420" s="82"/>
      <c r="C420" s="82"/>
      <c r="D420" s="66"/>
      <c r="E420" s="172"/>
      <c r="F420" s="82"/>
      <c r="G420" s="66"/>
      <c r="H420" s="66"/>
      <c r="I420" s="66"/>
      <c r="J420" s="66"/>
      <c r="K420" s="66"/>
      <c r="L420" s="66" t="e">
        <f>VLOOKUP(M420,'Age Groups'!B:C,2,FALSE)</f>
        <v>#N/A</v>
      </c>
      <c r="M420" s="66">
        <f t="shared" si="23"/>
        <v>0</v>
      </c>
      <c r="N420" s="66" t="e">
        <f>VLOOKUP(O420,Clubs!D:E,2,FALSE)</f>
        <v>#N/A</v>
      </c>
      <c r="O420" s="66">
        <f t="shared" si="24"/>
        <v>0</v>
      </c>
      <c r="P420" s="66"/>
      <c r="Q420" s="66"/>
      <c r="R420" s="66"/>
      <c r="S420" s="66"/>
    </row>
    <row r="421" spans="1:19" s="83" customFormat="1" ht="14" hidden="1" customHeight="1" x14ac:dyDescent="0.2">
      <c r="A421" s="66">
        <v>323</v>
      </c>
      <c r="B421" s="82"/>
      <c r="C421" s="82"/>
      <c r="D421" s="66"/>
      <c r="E421" s="80"/>
      <c r="F421" s="66"/>
      <c r="G421" s="66"/>
      <c r="H421" s="66"/>
      <c r="I421" s="66"/>
      <c r="J421" s="66"/>
      <c r="K421" s="66"/>
      <c r="L421" s="66" t="e">
        <f>VLOOKUP(M421,'Age Groups'!B:C,2,FALSE)</f>
        <v>#N/A</v>
      </c>
      <c r="M421" s="66">
        <f t="shared" si="23"/>
        <v>0</v>
      </c>
      <c r="N421" s="66" t="e">
        <f>VLOOKUP(O421,Clubs!D:E,2,FALSE)</f>
        <v>#N/A</v>
      </c>
      <c r="O421" s="66">
        <f t="shared" si="24"/>
        <v>0</v>
      </c>
      <c r="P421" s="66"/>
      <c r="Q421" s="66"/>
      <c r="R421" s="66"/>
      <c r="S421" s="66"/>
    </row>
    <row r="422" spans="1:19" s="83" customFormat="1" ht="14" hidden="1" customHeight="1" x14ac:dyDescent="0.2">
      <c r="A422" s="66">
        <v>324</v>
      </c>
      <c r="B422" s="82"/>
      <c r="C422" s="82"/>
      <c r="D422" s="66"/>
      <c r="E422" s="80"/>
      <c r="F422" s="66"/>
      <c r="G422" s="66"/>
      <c r="H422" s="66"/>
      <c r="I422" s="66"/>
      <c r="J422" s="66"/>
      <c r="K422" s="66"/>
      <c r="L422" s="66" t="e">
        <f>VLOOKUP(M422,'Age Groups'!B:C,2,FALSE)</f>
        <v>#N/A</v>
      </c>
      <c r="M422" s="66">
        <f t="shared" si="23"/>
        <v>0</v>
      </c>
      <c r="N422" s="66" t="e">
        <f>VLOOKUP(O422,Clubs!D:E,2,FALSE)</f>
        <v>#N/A</v>
      </c>
      <c r="O422" s="66">
        <f t="shared" si="24"/>
        <v>0</v>
      </c>
      <c r="P422" s="66"/>
      <c r="Q422" s="66"/>
      <c r="R422" s="66"/>
      <c r="S422" s="66"/>
    </row>
    <row r="423" spans="1:19" s="83" customFormat="1" ht="14" hidden="1" customHeight="1" x14ac:dyDescent="0.2">
      <c r="A423" s="66">
        <v>325</v>
      </c>
      <c r="B423" s="82"/>
      <c r="C423" s="82"/>
      <c r="D423" s="66"/>
      <c r="E423" s="80"/>
      <c r="F423" s="66"/>
      <c r="G423" s="66"/>
      <c r="H423" s="66"/>
      <c r="I423" s="66"/>
      <c r="J423" s="66"/>
      <c r="K423" s="66"/>
      <c r="L423" s="66" t="e">
        <f>VLOOKUP(M423,'Age Groups'!B:C,2,FALSE)</f>
        <v>#N/A</v>
      </c>
      <c r="M423" s="66">
        <f t="shared" si="23"/>
        <v>0</v>
      </c>
      <c r="N423" s="66" t="e">
        <f>VLOOKUP(O423,Clubs!D:E,2,FALSE)</f>
        <v>#N/A</v>
      </c>
      <c r="O423" s="66">
        <f t="shared" si="24"/>
        <v>0</v>
      </c>
      <c r="P423" s="66"/>
      <c r="Q423" s="66"/>
      <c r="R423" s="66"/>
      <c r="S423" s="66"/>
    </row>
    <row r="424" spans="1:19" s="83" customFormat="1" ht="14" hidden="1" customHeight="1" x14ac:dyDescent="0.2">
      <c r="A424" s="66">
        <v>326</v>
      </c>
      <c r="B424" s="82"/>
      <c r="C424" s="82"/>
      <c r="D424" s="66"/>
      <c r="E424" s="80"/>
      <c r="F424" s="66"/>
      <c r="G424" s="66"/>
      <c r="H424" s="66"/>
      <c r="I424" s="66"/>
      <c r="J424" s="66"/>
      <c r="K424" s="66"/>
      <c r="L424" s="66" t="e">
        <f>VLOOKUP(M424,'Age Groups'!B:C,2,FALSE)</f>
        <v>#N/A</v>
      </c>
      <c r="M424" s="66">
        <f t="shared" si="23"/>
        <v>0</v>
      </c>
      <c r="N424" s="66" t="e">
        <f>VLOOKUP(O424,Clubs!D:E,2,FALSE)</f>
        <v>#N/A</v>
      </c>
      <c r="O424" s="66">
        <f t="shared" si="24"/>
        <v>0</v>
      </c>
      <c r="P424" s="66"/>
      <c r="Q424" s="66"/>
      <c r="R424" s="66"/>
      <c r="S424" s="66"/>
    </row>
    <row r="425" spans="1:19" s="83" customFormat="1" ht="14" hidden="1" customHeight="1" x14ac:dyDescent="0.2">
      <c r="A425" s="66">
        <v>327</v>
      </c>
      <c r="B425" s="82"/>
      <c r="C425" s="82"/>
      <c r="D425" s="66"/>
      <c r="E425" s="66"/>
      <c r="F425" s="66"/>
      <c r="G425" s="66"/>
      <c r="H425" s="66"/>
      <c r="I425" s="66"/>
      <c r="J425" s="66"/>
      <c r="K425" s="66"/>
      <c r="L425" s="66" t="e">
        <f>VLOOKUP(M425,'Age Groups'!B:C,2,FALSE)</f>
        <v>#N/A</v>
      </c>
      <c r="M425" s="66">
        <f t="shared" si="23"/>
        <v>0</v>
      </c>
      <c r="N425" s="66" t="e">
        <f>VLOOKUP(O425,Clubs!D:E,2,FALSE)</f>
        <v>#N/A</v>
      </c>
      <c r="O425" s="66">
        <f t="shared" si="24"/>
        <v>0</v>
      </c>
      <c r="P425" s="66"/>
      <c r="Q425" s="66"/>
      <c r="R425" s="66"/>
      <c r="S425" s="66"/>
    </row>
    <row r="426" spans="1:19" s="83" customFormat="1" ht="14" hidden="1" customHeight="1" x14ac:dyDescent="0.2">
      <c r="A426" s="66">
        <v>426</v>
      </c>
      <c r="D426" s="127"/>
      <c r="L426" s="66" t="e">
        <f>VLOOKUP(M426,'Age Groups'!B:C,2,FALSE)</f>
        <v>#N/A</v>
      </c>
      <c r="M426" s="66">
        <f t="shared" si="23"/>
        <v>0</v>
      </c>
      <c r="N426" s="66" t="e">
        <f>VLOOKUP(O426,Clubs!D:E,2,FALSE)</f>
        <v>#N/A</v>
      </c>
      <c r="O426" s="66">
        <f t="shared" si="24"/>
        <v>0</v>
      </c>
    </row>
    <row r="427" spans="1:19" s="104" customFormat="1" ht="14" hidden="1" customHeight="1" x14ac:dyDescent="0.2">
      <c r="A427" s="66">
        <v>427</v>
      </c>
      <c r="D427" s="127"/>
      <c r="E427" s="83"/>
      <c r="F427" s="83"/>
      <c r="H427" s="83"/>
      <c r="I427" s="83"/>
      <c r="J427" s="83"/>
      <c r="K427" s="83"/>
      <c r="L427" s="66" t="e">
        <f>VLOOKUP(M427,'Age Groups'!B:C,2,FALSE)</f>
        <v>#N/A</v>
      </c>
      <c r="M427" s="66">
        <f t="shared" si="23"/>
        <v>0</v>
      </c>
      <c r="N427" s="66" t="e">
        <f>VLOOKUP(O427,Clubs!D:E,2,FALSE)</f>
        <v>#N/A</v>
      </c>
      <c r="O427" s="66">
        <f t="shared" si="24"/>
        <v>0</v>
      </c>
      <c r="P427" s="83"/>
      <c r="Q427" s="83"/>
    </row>
    <row r="428" spans="1:19" s="82" customFormat="1" ht="14" hidden="1" customHeight="1" x14ac:dyDescent="0.2">
      <c r="A428" s="66">
        <v>428</v>
      </c>
      <c r="D428" s="122"/>
      <c r="E428" s="66"/>
      <c r="F428" s="66"/>
      <c r="H428" s="66"/>
      <c r="I428" s="66"/>
      <c r="J428" s="66"/>
      <c r="K428" s="66"/>
      <c r="L428" s="66" t="e">
        <f>VLOOKUP(M428,'Age Groups'!B:C,2,FALSE)</f>
        <v>#N/A</v>
      </c>
      <c r="M428" s="66">
        <f t="shared" si="23"/>
        <v>0</v>
      </c>
      <c r="N428" s="66" t="e">
        <f>VLOOKUP(O428,Clubs!D:E,2,FALSE)</f>
        <v>#N/A</v>
      </c>
      <c r="O428" s="66">
        <f t="shared" si="24"/>
        <v>0</v>
      </c>
      <c r="P428" s="66"/>
      <c r="Q428" s="66"/>
      <c r="R428" s="66"/>
      <c r="S428" s="66"/>
    </row>
    <row r="429" spans="1:19" s="82" customFormat="1" ht="14" hidden="1" customHeight="1" x14ac:dyDescent="0.2">
      <c r="A429" s="66">
        <v>429</v>
      </c>
      <c r="D429" s="66"/>
      <c r="E429" s="66"/>
      <c r="F429" s="66"/>
      <c r="H429" s="66"/>
      <c r="I429" s="66"/>
      <c r="J429" s="66"/>
      <c r="K429" s="66"/>
      <c r="L429" s="66" t="e">
        <f>VLOOKUP(M429,'Age Groups'!B:C,2,FALSE)</f>
        <v>#N/A</v>
      </c>
      <c r="M429" s="66">
        <f t="shared" si="23"/>
        <v>0</v>
      </c>
      <c r="N429" s="66" t="e">
        <f>VLOOKUP(O429,Clubs!D:E,2,FALSE)</f>
        <v>#N/A</v>
      </c>
      <c r="O429" s="66">
        <f t="shared" si="24"/>
        <v>0</v>
      </c>
      <c r="P429" s="66"/>
      <c r="Q429" s="66"/>
      <c r="R429" s="66"/>
      <c r="S429" s="66"/>
    </row>
    <row r="430" spans="1:19" s="82" customFormat="1" ht="14" customHeight="1" x14ac:dyDescent="0.2">
      <c r="D430" s="66"/>
      <c r="E430" s="66"/>
      <c r="F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</row>
    <row r="431" spans="1:19" s="82" customFormat="1" ht="14" customHeight="1" x14ac:dyDescent="0.2">
      <c r="D431" s="66"/>
      <c r="E431" s="66"/>
      <c r="F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</row>
    <row r="432" spans="1:19" s="82" customFormat="1" ht="14" customHeight="1" x14ac:dyDescent="0.2">
      <c r="D432" s="66"/>
      <c r="E432" s="66"/>
      <c r="F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</row>
    <row r="433" spans="4:19" s="82" customFormat="1" ht="14" customHeight="1" x14ac:dyDescent="0.2">
      <c r="D433" s="66"/>
      <c r="E433" s="66"/>
      <c r="F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</row>
    <row r="434" spans="4:19" s="82" customFormat="1" ht="14" customHeight="1" x14ac:dyDescent="0.2">
      <c r="D434" s="66"/>
      <c r="E434" s="66"/>
      <c r="F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</row>
    <row r="435" spans="4:19" s="82" customFormat="1" ht="14" customHeight="1" x14ac:dyDescent="0.2">
      <c r="D435" s="66"/>
      <c r="E435" s="66"/>
      <c r="F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</row>
    <row r="436" spans="4:19" s="82" customFormat="1" ht="14" customHeight="1" x14ac:dyDescent="0.2"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</row>
    <row r="437" spans="4:19" s="82" customFormat="1" ht="14" customHeight="1" x14ac:dyDescent="0.2"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</row>
    <row r="438" spans="4:19" s="82" customFormat="1" ht="14" customHeight="1" x14ac:dyDescent="0.2"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</row>
    <row r="439" spans="4:19" s="82" customFormat="1" ht="14" customHeight="1" x14ac:dyDescent="0.2"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</row>
    <row r="440" spans="4:19" s="82" customFormat="1" ht="14" customHeight="1" x14ac:dyDescent="0.2"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</row>
    <row r="441" spans="4:19" s="82" customFormat="1" ht="14" customHeight="1" x14ac:dyDescent="0.2"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</row>
    <row r="442" spans="4:19" s="82" customFormat="1" ht="14" customHeight="1" x14ac:dyDescent="0.2"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</row>
    <row r="443" spans="4:19" s="82" customFormat="1" ht="14" customHeight="1" x14ac:dyDescent="0.2"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</row>
    <row r="444" spans="4:19" s="82" customFormat="1" ht="14" customHeight="1" x14ac:dyDescent="0.2"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</row>
    <row r="445" spans="4:19" s="82" customFormat="1" ht="14" customHeight="1" x14ac:dyDescent="0.2"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</row>
    <row r="446" spans="4:19" s="82" customFormat="1" ht="14" customHeight="1" x14ac:dyDescent="0.2"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</row>
    <row r="447" spans="4:19" s="82" customFormat="1" ht="14" customHeight="1" x14ac:dyDescent="0.2"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</row>
    <row r="448" spans="4:19" s="82" customFormat="1" ht="14" customHeight="1" x14ac:dyDescent="0.2"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</row>
    <row r="449" spans="4:19" s="82" customFormat="1" ht="14" customHeight="1" x14ac:dyDescent="0.2"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</row>
    <row r="450" spans="4:19" s="82" customFormat="1" ht="14" customHeight="1" x14ac:dyDescent="0.2"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</row>
    <row r="451" spans="4:19" s="82" customFormat="1" ht="14" customHeight="1" x14ac:dyDescent="0.2"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</row>
    <row r="452" spans="4:19" s="82" customFormat="1" ht="14" customHeight="1" x14ac:dyDescent="0.2"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</row>
    <row r="453" spans="4:19" s="82" customFormat="1" ht="14" customHeight="1" x14ac:dyDescent="0.2"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</row>
    <row r="454" spans="4:19" s="82" customFormat="1" ht="14" customHeight="1" x14ac:dyDescent="0.2"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</row>
    <row r="455" spans="4:19" s="82" customFormat="1" ht="14" customHeight="1" x14ac:dyDescent="0.2"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</row>
    <row r="456" spans="4:19" s="82" customFormat="1" ht="14" customHeight="1" x14ac:dyDescent="0.2"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</row>
    <row r="457" spans="4:19" s="82" customFormat="1" ht="14" customHeight="1" x14ac:dyDescent="0.2"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</row>
    <row r="458" spans="4:19" s="82" customFormat="1" ht="14" customHeight="1" x14ac:dyDescent="0.2"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</row>
    <row r="459" spans="4:19" s="82" customFormat="1" ht="14" customHeight="1" x14ac:dyDescent="0.2"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</row>
    <row r="460" spans="4:19" s="82" customFormat="1" ht="14" customHeight="1" x14ac:dyDescent="0.2"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</row>
    <row r="461" spans="4:19" s="82" customFormat="1" ht="14" customHeight="1" x14ac:dyDescent="0.2"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</row>
    <row r="462" spans="4:19" s="82" customFormat="1" ht="14" customHeight="1" x14ac:dyDescent="0.2"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</row>
    <row r="463" spans="4:19" s="82" customFormat="1" ht="14" customHeight="1" x14ac:dyDescent="0.2"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</row>
    <row r="464" spans="4:19" s="82" customFormat="1" ht="14" customHeight="1" x14ac:dyDescent="0.2"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</row>
    <row r="465" spans="4:19" s="82" customFormat="1" ht="14" customHeight="1" x14ac:dyDescent="0.2"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</row>
    <row r="466" spans="4:19" s="82" customFormat="1" ht="14" customHeight="1" x14ac:dyDescent="0.2"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</row>
    <row r="467" spans="4:19" s="82" customFormat="1" ht="14" customHeight="1" x14ac:dyDescent="0.2"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</row>
    <row r="468" spans="4:19" s="82" customFormat="1" ht="14" customHeight="1" x14ac:dyDescent="0.2"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</row>
    <row r="469" spans="4:19" s="82" customFormat="1" ht="14" customHeight="1" x14ac:dyDescent="0.2"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</row>
    <row r="470" spans="4:19" s="82" customFormat="1" ht="14" customHeight="1" x14ac:dyDescent="0.2"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</row>
    <row r="471" spans="4:19" s="82" customFormat="1" ht="14" customHeight="1" x14ac:dyDescent="0.2"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</row>
    <row r="472" spans="4:19" s="82" customFormat="1" ht="14" customHeight="1" x14ac:dyDescent="0.2"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</row>
    <row r="473" spans="4:19" s="82" customFormat="1" ht="14" customHeight="1" x14ac:dyDescent="0.2"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</row>
    <row r="474" spans="4:19" s="82" customFormat="1" ht="14" customHeight="1" x14ac:dyDescent="0.2"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</row>
    <row r="475" spans="4:19" s="82" customFormat="1" ht="14" customHeight="1" x14ac:dyDescent="0.2"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</row>
    <row r="476" spans="4:19" s="82" customFormat="1" ht="14" customHeight="1" x14ac:dyDescent="0.2"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</row>
    <row r="477" spans="4:19" s="82" customFormat="1" ht="14" customHeight="1" x14ac:dyDescent="0.2"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</row>
    <row r="478" spans="4:19" s="82" customFormat="1" ht="14" customHeight="1" x14ac:dyDescent="0.2"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</row>
    <row r="479" spans="4:19" s="82" customFormat="1" ht="14" customHeight="1" x14ac:dyDescent="0.2"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</row>
    <row r="480" spans="4:19" s="82" customFormat="1" ht="14" customHeight="1" x14ac:dyDescent="0.2"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</row>
    <row r="481" spans="4:19" s="82" customFormat="1" ht="14" customHeight="1" x14ac:dyDescent="0.2"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</row>
    <row r="482" spans="4:19" s="82" customFormat="1" ht="14" customHeight="1" x14ac:dyDescent="0.2"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</row>
    <row r="483" spans="4:19" s="82" customFormat="1" ht="14" customHeight="1" x14ac:dyDescent="0.2"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</row>
    <row r="484" spans="4:19" s="82" customFormat="1" ht="14" customHeight="1" x14ac:dyDescent="0.2"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</row>
    <row r="485" spans="4:19" s="82" customFormat="1" ht="14" customHeight="1" x14ac:dyDescent="0.2"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</row>
    <row r="486" spans="4:19" s="82" customFormat="1" ht="14" customHeight="1" x14ac:dyDescent="0.2"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</row>
    <row r="487" spans="4:19" s="82" customFormat="1" ht="14" customHeight="1" x14ac:dyDescent="0.2"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</row>
    <row r="488" spans="4:19" s="82" customFormat="1" ht="14" customHeight="1" x14ac:dyDescent="0.2"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</row>
    <row r="489" spans="4:19" s="82" customFormat="1" ht="14" customHeight="1" x14ac:dyDescent="0.2"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</row>
    <row r="490" spans="4:19" s="82" customFormat="1" ht="14" customHeight="1" x14ac:dyDescent="0.2"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</row>
    <row r="491" spans="4:19" s="82" customFormat="1" ht="14" customHeight="1" x14ac:dyDescent="0.2"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</row>
    <row r="492" spans="4:19" s="82" customFormat="1" ht="14" customHeight="1" x14ac:dyDescent="0.2"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</row>
    <row r="493" spans="4:19" s="82" customFormat="1" ht="14" customHeight="1" x14ac:dyDescent="0.2"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</row>
    <row r="494" spans="4:19" s="82" customFormat="1" ht="14" customHeight="1" x14ac:dyDescent="0.2"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</row>
    <row r="495" spans="4:19" s="82" customFormat="1" ht="14" customHeight="1" x14ac:dyDescent="0.2"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</row>
    <row r="496" spans="4:19" s="82" customFormat="1" ht="14" customHeight="1" x14ac:dyDescent="0.2"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</row>
    <row r="497" spans="4:19" s="82" customFormat="1" ht="14" customHeight="1" x14ac:dyDescent="0.2"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</row>
    <row r="498" spans="4:19" s="82" customFormat="1" ht="14" customHeight="1" x14ac:dyDescent="0.2"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</row>
    <row r="499" spans="4:19" s="82" customFormat="1" ht="14" customHeight="1" x14ac:dyDescent="0.2"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</row>
    <row r="500" spans="4:19" s="82" customFormat="1" ht="14" customHeight="1" x14ac:dyDescent="0.2"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</row>
    <row r="501" spans="4:19" s="82" customFormat="1" ht="14" customHeight="1" x14ac:dyDescent="0.2"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</row>
    <row r="502" spans="4:19" s="82" customFormat="1" ht="14" customHeight="1" x14ac:dyDescent="0.2"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</row>
    <row r="503" spans="4:19" s="82" customFormat="1" ht="14" customHeight="1" x14ac:dyDescent="0.2"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</row>
    <row r="504" spans="4:19" s="82" customFormat="1" ht="14" customHeight="1" x14ac:dyDescent="0.2"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</row>
    <row r="505" spans="4:19" s="82" customFormat="1" ht="14" customHeight="1" x14ac:dyDescent="0.2"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</row>
    <row r="506" spans="4:19" s="82" customFormat="1" ht="14" customHeight="1" x14ac:dyDescent="0.2"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</row>
    <row r="507" spans="4:19" s="82" customFormat="1" ht="14" customHeight="1" x14ac:dyDescent="0.2"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</row>
    <row r="508" spans="4:19" s="82" customFormat="1" ht="14" customHeight="1" x14ac:dyDescent="0.2"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</row>
    <row r="509" spans="4:19" s="82" customFormat="1" ht="14" customHeight="1" x14ac:dyDescent="0.2"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</row>
    <row r="510" spans="4:19" s="82" customFormat="1" ht="14" customHeight="1" x14ac:dyDescent="0.2"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</row>
    <row r="511" spans="4:19" s="82" customFormat="1" ht="14" customHeight="1" x14ac:dyDescent="0.2"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</row>
    <row r="512" spans="4:19" s="82" customFormat="1" ht="14" customHeight="1" x14ac:dyDescent="0.2"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</row>
    <row r="513" spans="4:19" s="82" customFormat="1" ht="14" customHeight="1" x14ac:dyDescent="0.2"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</row>
    <row r="514" spans="4:19" s="82" customFormat="1" ht="14" customHeight="1" x14ac:dyDescent="0.2"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</row>
    <row r="515" spans="4:19" s="82" customFormat="1" ht="14" customHeight="1" x14ac:dyDescent="0.2"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</row>
    <row r="516" spans="4:19" s="82" customFormat="1" ht="14" customHeight="1" x14ac:dyDescent="0.2"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</row>
    <row r="517" spans="4:19" s="82" customFormat="1" ht="14" customHeight="1" x14ac:dyDescent="0.2"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</row>
    <row r="518" spans="4:19" s="82" customFormat="1" ht="14" customHeight="1" x14ac:dyDescent="0.2"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</row>
    <row r="519" spans="4:19" s="82" customFormat="1" ht="14" customHeight="1" x14ac:dyDescent="0.2"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</row>
    <row r="520" spans="4:19" s="82" customFormat="1" ht="14" customHeight="1" x14ac:dyDescent="0.2"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</row>
    <row r="521" spans="4:19" s="82" customFormat="1" ht="14" customHeight="1" x14ac:dyDescent="0.2"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</row>
    <row r="522" spans="4:19" s="82" customFormat="1" ht="14" customHeight="1" x14ac:dyDescent="0.2"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</row>
    <row r="523" spans="4:19" s="82" customFormat="1" ht="14" customHeight="1" x14ac:dyDescent="0.2"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</row>
    <row r="524" spans="4:19" s="82" customFormat="1" ht="14" customHeight="1" x14ac:dyDescent="0.2"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</row>
    <row r="525" spans="4:19" s="82" customFormat="1" ht="14" customHeight="1" x14ac:dyDescent="0.2"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</row>
    <row r="526" spans="4:19" s="82" customFormat="1" ht="14" customHeight="1" x14ac:dyDescent="0.2"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</row>
    <row r="527" spans="4:19" s="82" customFormat="1" ht="14" customHeight="1" x14ac:dyDescent="0.2"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</row>
    <row r="528" spans="4:19" s="82" customFormat="1" ht="14" customHeight="1" x14ac:dyDescent="0.2"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</row>
    <row r="529" spans="4:19" s="82" customFormat="1" ht="14" customHeight="1" x14ac:dyDescent="0.2"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</row>
    <row r="530" spans="4:19" s="82" customFormat="1" ht="14" customHeight="1" x14ac:dyDescent="0.2"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</row>
    <row r="531" spans="4:19" s="82" customFormat="1" ht="14" customHeight="1" x14ac:dyDescent="0.2"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</row>
    <row r="532" spans="4:19" s="82" customFormat="1" ht="14" customHeight="1" x14ac:dyDescent="0.2"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</row>
    <row r="533" spans="4:19" s="82" customFormat="1" ht="14" customHeight="1" x14ac:dyDescent="0.2"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</row>
    <row r="534" spans="4:19" s="82" customFormat="1" ht="14" customHeight="1" x14ac:dyDescent="0.2"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</row>
    <row r="535" spans="4:19" s="82" customFormat="1" ht="14" customHeight="1" x14ac:dyDescent="0.2"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</row>
    <row r="536" spans="4:19" s="82" customFormat="1" ht="14" customHeight="1" x14ac:dyDescent="0.2"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</row>
    <row r="537" spans="4:19" s="82" customFormat="1" ht="14" customHeight="1" x14ac:dyDescent="0.2"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</row>
    <row r="538" spans="4:19" s="82" customFormat="1" ht="14" customHeight="1" x14ac:dyDescent="0.2"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</row>
    <row r="539" spans="4:19" s="82" customFormat="1" ht="14" customHeight="1" x14ac:dyDescent="0.2"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</row>
    <row r="540" spans="4:19" s="82" customFormat="1" ht="14" customHeight="1" x14ac:dyDescent="0.2"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</row>
    <row r="541" spans="4:19" s="82" customFormat="1" ht="14" customHeight="1" x14ac:dyDescent="0.2"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</row>
    <row r="542" spans="4:19" s="82" customFormat="1" ht="14" customHeight="1" x14ac:dyDescent="0.2"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</row>
    <row r="543" spans="4:19" s="82" customFormat="1" ht="14" customHeight="1" x14ac:dyDescent="0.2"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</row>
    <row r="544" spans="4:19" s="82" customFormat="1" ht="14" customHeight="1" x14ac:dyDescent="0.2"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</row>
    <row r="545" spans="4:19" s="82" customFormat="1" ht="14" customHeight="1" x14ac:dyDescent="0.2"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</row>
    <row r="546" spans="4:19" s="82" customFormat="1" ht="14" customHeight="1" x14ac:dyDescent="0.2"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</row>
    <row r="547" spans="4:19" s="82" customFormat="1" ht="14" customHeight="1" x14ac:dyDescent="0.2"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</row>
    <row r="548" spans="4:19" s="82" customFormat="1" ht="14" customHeight="1" x14ac:dyDescent="0.2"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</row>
    <row r="549" spans="4:19" s="82" customFormat="1" ht="14" customHeight="1" x14ac:dyDescent="0.2"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</row>
    <row r="550" spans="4:19" s="82" customFormat="1" ht="14" customHeight="1" x14ac:dyDescent="0.2"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</row>
    <row r="551" spans="4:19" s="82" customFormat="1" ht="14" customHeight="1" x14ac:dyDescent="0.2"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</row>
    <row r="552" spans="4:19" s="82" customFormat="1" ht="14" customHeight="1" x14ac:dyDescent="0.2"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</row>
    <row r="553" spans="4:19" s="82" customFormat="1" ht="14" customHeight="1" x14ac:dyDescent="0.2"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</row>
    <row r="554" spans="4:19" s="82" customFormat="1" ht="14" customHeight="1" x14ac:dyDescent="0.2"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</row>
    <row r="555" spans="4:19" s="82" customFormat="1" ht="14" customHeight="1" x14ac:dyDescent="0.2"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</row>
  </sheetData>
  <autoFilter ref="A1:S429" xr:uid="{B67B9BF6-133A-934D-932A-3543AB9408E5}">
    <filterColumn colId="13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4"/>
        <filter val="25"/>
        <filter val="26"/>
        <filter val="27"/>
        <filter val="28"/>
        <filter val="29"/>
        <filter val="3"/>
        <filter val="31"/>
        <filter val="32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6"/>
        <filter val="7"/>
        <filter val="8"/>
        <filter val="9"/>
      </filters>
    </filterColumn>
    <sortState xmlns:xlrd2="http://schemas.microsoft.com/office/spreadsheetml/2017/richdata2" ref="A2:S429">
      <sortCondition ref="N1:N429"/>
    </sortState>
  </autoFilter>
  <pageMargins left="0.19685039370078741" right="0.19685039370078741" top="0.35433070866141736" bottom="0.35433070866141736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Entities</vt:lpstr>
      <vt:lpstr>Notes</vt:lpstr>
      <vt:lpstr>Programme (ORIGINAL)</vt:lpstr>
      <vt:lpstr>Programme1</vt:lpstr>
      <vt:lpstr>Programme2</vt:lpstr>
      <vt:lpstr>Programme3</vt:lpstr>
      <vt:lpstr>Programme</vt:lpstr>
      <vt:lpstr>Sessions</vt:lpstr>
      <vt:lpstr>Grading</vt:lpstr>
      <vt:lpstr>Cohorts</vt:lpstr>
      <vt:lpstr>Item Rotation</vt:lpstr>
      <vt:lpstr>Items</vt:lpstr>
      <vt:lpstr>Participants</vt:lpstr>
      <vt:lpstr>Clubs</vt:lpstr>
      <vt:lpstr>Regions</vt:lpstr>
      <vt:lpstr>Age Groups</vt:lpstr>
      <vt:lpstr>Clubs!_FilterDatabase</vt:lpstr>
      <vt:lpstr>'Item Rotation'!Print_Area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2020-10-31T23:47:21Z</dcterms:created>
  <dcterms:modified xsi:type="dcterms:W3CDTF">2021-05-14T14:56:16Z</dcterms:modified>
</cp:coreProperties>
</file>